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nrc006.nrc.na.int\trb-dvd\AAvery\AAvery\ETH\Data\Final And Interim Reports\"/>
    </mc:Choice>
  </mc:AlternateContent>
  <bookViews>
    <workbookView xWindow="0" yWindow="0" windowWidth="15360" windowHeight="9000" tabRatio="500" activeTab="7"/>
  </bookViews>
  <sheets>
    <sheet name="Basic Info" sheetId="8" r:id="rId1"/>
    <sheet name="Aggregate Gradation" sheetId="12" r:id="rId2"/>
    <sheet name="Distress Survey-Cracks" sheetId="10" r:id="rId3"/>
    <sheet name="Distress Survey-Rutting" sheetId="11" r:id="rId4"/>
    <sheet name="Mix IDT Modulus" sheetId="1" r:id="rId5"/>
    <sheet name="Mix Creep Compliance" sheetId="3" r:id="rId6"/>
    <sheet name="Mix IDT 20C" sheetId="5" r:id="rId7"/>
    <sheet name="Mix IDT -10C" sheetId="6" r:id="rId8"/>
    <sheet name="Hamburg" sheetId="13" r:id="rId9"/>
    <sheet name="Recovered Binder" sheetId="9" r:id="rId10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4" i="13" l="1"/>
  <c r="J295" i="13"/>
  <c r="J296" i="13"/>
  <c r="J297" i="13"/>
  <c r="J298" i="13"/>
  <c r="J293" i="13"/>
  <c r="J292" i="13"/>
  <c r="J291" i="13"/>
  <c r="J265" i="13"/>
  <c r="G289" i="13"/>
  <c r="H98" i="13"/>
  <c r="J290" i="13"/>
  <c r="H289" i="13"/>
  <c r="J289" i="13" s="1"/>
  <c r="I289" i="13"/>
  <c r="J288" i="13"/>
  <c r="J287" i="13"/>
  <c r="J286" i="13"/>
  <c r="J285" i="13"/>
  <c r="H284" i="13"/>
  <c r="I284" i="13"/>
  <c r="J284" i="13"/>
  <c r="G284" i="13"/>
  <c r="J283" i="13"/>
  <c r="J282" i="13"/>
  <c r="J281" i="13"/>
  <c r="J280" i="13"/>
  <c r="H279" i="13"/>
  <c r="I279" i="13"/>
  <c r="J279" i="13"/>
  <c r="G279" i="13"/>
  <c r="J278" i="13"/>
  <c r="J277" i="13"/>
  <c r="J276" i="13"/>
  <c r="J275" i="13"/>
  <c r="H274" i="13"/>
  <c r="I274" i="13"/>
  <c r="J274" i="13" s="1"/>
  <c r="G274" i="13"/>
  <c r="J273" i="13"/>
  <c r="J272" i="13"/>
  <c r="J271" i="13"/>
  <c r="J270" i="13"/>
  <c r="H269" i="13"/>
  <c r="I269" i="13"/>
  <c r="J269" i="13" s="1"/>
  <c r="G269" i="13"/>
  <c r="J268" i="13"/>
  <c r="J267" i="13"/>
  <c r="J266" i="13"/>
  <c r="H264" i="13"/>
  <c r="I264" i="13"/>
  <c r="J264" i="13"/>
  <c r="G264" i="13"/>
  <c r="J263" i="13"/>
  <c r="J262" i="13"/>
  <c r="J261" i="13"/>
  <c r="J260" i="13"/>
  <c r="H259" i="13"/>
  <c r="I259" i="13"/>
  <c r="J259" i="13"/>
  <c r="G259" i="13"/>
  <c r="J258" i="13"/>
  <c r="J257" i="13"/>
  <c r="J256" i="13"/>
  <c r="J255" i="13"/>
  <c r="H254" i="13"/>
  <c r="I254" i="13"/>
  <c r="J254" i="13"/>
  <c r="G254" i="13"/>
  <c r="J253" i="13"/>
  <c r="J252" i="13"/>
  <c r="J251" i="13"/>
  <c r="J250" i="13"/>
  <c r="H249" i="13"/>
  <c r="I249" i="13"/>
  <c r="J249" i="13"/>
  <c r="G249" i="13"/>
  <c r="J248" i="13"/>
  <c r="J247" i="13"/>
  <c r="J246" i="13"/>
  <c r="J245" i="13"/>
  <c r="H244" i="13"/>
  <c r="I244" i="13"/>
  <c r="J244" i="13"/>
  <c r="G244" i="13"/>
  <c r="J243" i="13"/>
  <c r="J242" i="13"/>
  <c r="J241" i="13"/>
  <c r="J240" i="13"/>
  <c r="H239" i="13"/>
  <c r="I239" i="13"/>
  <c r="J239" i="13"/>
  <c r="G239" i="13"/>
  <c r="J238" i="13"/>
  <c r="J237" i="13"/>
  <c r="J236" i="13"/>
  <c r="J235" i="13"/>
  <c r="H234" i="13"/>
  <c r="I234" i="13"/>
  <c r="J234" i="13"/>
  <c r="G234" i="13"/>
  <c r="J233" i="13"/>
  <c r="J232" i="13"/>
  <c r="J231" i="13"/>
  <c r="J230" i="13"/>
  <c r="H229" i="13"/>
  <c r="I229" i="13"/>
  <c r="J229" i="13"/>
  <c r="G229" i="13"/>
  <c r="J228" i="13"/>
  <c r="J227" i="13"/>
  <c r="J226" i="13"/>
  <c r="J225" i="13"/>
  <c r="H224" i="13"/>
  <c r="I224" i="13"/>
  <c r="J224" i="13"/>
  <c r="G224" i="13"/>
  <c r="J223" i="13"/>
  <c r="J222" i="13"/>
  <c r="J221" i="13"/>
  <c r="J220" i="13"/>
  <c r="H219" i="13"/>
  <c r="I219" i="13"/>
  <c r="J219" i="13"/>
  <c r="G219" i="13"/>
  <c r="H214" i="13"/>
  <c r="I214" i="13"/>
  <c r="J214" i="13"/>
  <c r="G214" i="13"/>
  <c r="H209" i="13"/>
  <c r="I209" i="13"/>
  <c r="J209" i="13"/>
  <c r="G209" i="13"/>
  <c r="H204" i="13"/>
  <c r="I204" i="13"/>
  <c r="J204" i="13"/>
  <c r="G204" i="13"/>
  <c r="H199" i="13"/>
  <c r="I199" i="13"/>
  <c r="J199" i="13"/>
  <c r="G199" i="13"/>
  <c r="H194" i="13"/>
  <c r="I194" i="13"/>
  <c r="J194" i="13"/>
  <c r="G194" i="13"/>
  <c r="J193" i="13"/>
  <c r="J192" i="13"/>
  <c r="J191" i="13"/>
  <c r="J190" i="13"/>
  <c r="H189" i="13"/>
  <c r="I189" i="13"/>
  <c r="J189" i="13"/>
  <c r="G189" i="13"/>
  <c r="J188" i="13"/>
  <c r="J187" i="13"/>
  <c r="J186" i="13"/>
  <c r="J185" i="13"/>
  <c r="H184" i="13"/>
  <c r="I184" i="13"/>
  <c r="J184" i="13"/>
  <c r="G184" i="13"/>
  <c r="J183" i="13"/>
  <c r="J182" i="13"/>
  <c r="J181" i="13"/>
  <c r="J180" i="13"/>
  <c r="H179" i="13"/>
  <c r="I179" i="13"/>
  <c r="J179" i="13"/>
  <c r="G179" i="13"/>
  <c r="J178" i="13"/>
  <c r="J177" i="13"/>
  <c r="J176" i="13"/>
  <c r="J175" i="13"/>
  <c r="H174" i="13"/>
  <c r="I174" i="13"/>
  <c r="J174" i="13"/>
  <c r="G174" i="13"/>
  <c r="J173" i="13"/>
  <c r="J172" i="13"/>
  <c r="J171" i="13"/>
  <c r="J170" i="13"/>
  <c r="H169" i="13"/>
  <c r="I169" i="13"/>
  <c r="J169" i="13"/>
  <c r="G169" i="13"/>
  <c r="J168" i="13"/>
  <c r="J167" i="13"/>
  <c r="J166" i="13"/>
  <c r="J165" i="13"/>
  <c r="H164" i="13"/>
  <c r="I164" i="13"/>
  <c r="J164" i="13"/>
  <c r="G164" i="13"/>
  <c r="J163" i="13"/>
  <c r="J162" i="13"/>
  <c r="J161" i="13"/>
  <c r="J160" i="13"/>
  <c r="H159" i="13"/>
  <c r="I159" i="13"/>
  <c r="J159" i="13"/>
  <c r="G159" i="13"/>
  <c r="J158" i="13"/>
  <c r="J157" i="13"/>
  <c r="J156" i="13"/>
  <c r="J155" i="13"/>
  <c r="H154" i="13"/>
  <c r="I154" i="13"/>
  <c r="J154" i="13"/>
  <c r="G154" i="13"/>
  <c r="J153" i="13"/>
  <c r="J152" i="13"/>
  <c r="J151" i="13"/>
  <c r="J150" i="13"/>
  <c r="H149" i="13"/>
  <c r="I149" i="13"/>
  <c r="J149" i="13"/>
  <c r="G149" i="13"/>
  <c r="J148" i="13"/>
  <c r="J147" i="13"/>
  <c r="H146" i="13"/>
  <c r="J146" i="13" s="1"/>
  <c r="I146" i="13"/>
  <c r="G146" i="13"/>
  <c r="J145" i="13"/>
  <c r="J144" i="13"/>
  <c r="J143" i="13"/>
  <c r="J142" i="13"/>
  <c r="H141" i="13"/>
  <c r="J141" i="13" s="1"/>
  <c r="I141" i="13"/>
  <c r="G141" i="13"/>
  <c r="J140" i="13"/>
  <c r="J139" i="13"/>
  <c r="H138" i="13"/>
  <c r="I138" i="13"/>
  <c r="J138" i="13"/>
  <c r="G138" i="13"/>
  <c r="J137" i="13"/>
  <c r="J136" i="13"/>
  <c r="J135" i="13"/>
  <c r="J134" i="13"/>
  <c r="H133" i="13"/>
  <c r="I133" i="13"/>
  <c r="J133" i="13"/>
  <c r="G133" i="13"/>
  <c r="J132" i="13"/>
  <c r="J131" i="13"/>
  <c r="J130" i="13"/>
  <c r="J129" i="13"/>
  <c r="H128" i="13"/>
  <c r="I128" i="13"/>
  <c r="J128" i="13"/>
  <c r="G128" i="13"/>
  <c r="J127" i="13"/>
  <c r="J126" i="13"/>
  <c r="J125" i="13"/>
  <c r="J124" i="13"/>
  <c r="H123" i="13"/>
  <c r="I123" i="13"/>
  <c r="J123" i="13"/>
  <c r="G123" i="13"/>
  <c r="J122" i="13"/>
  <c r="J121" i="13"/>
  <c r="J120" i="13"/>
  <c r="J119" i="13"/>
  <c r="H118" i="13"/>
  <c r="I118" i="13"/>
  <c r="J118" i="13"/>
  <c r="G118" i="13"/>
  <c r="J117" i="13"/>
  <c r="J116" i="13"/>
  <c r="J115" i="13"/>
  <c r="J114" i="13"/>
  <c r="H113" i="13"/>
  <c r="I113" i="13"/>
  <c r="J113" i="13"/>
  <c r="G113" i="13"/>
  <c r="J112" i="13"/>
  <c r="J111" i="13"/>
  <c r="J110" i="13"/>
  <c r="J109" i="13"/>
  <c r="H108" i="13"/>
  <c r="I108" i="13"/>
  <c r="J108" i="13"/>
  <c r="G108" i="13"/>
  <c r="J107" i="13"/>
  <c r="J106" i="13"/>
  <c r="J105" i="13"/>
  <c r="J104" i="13"/>
  <c r="H103" i="13"/>
  <c r="I103" i="13"/>
  <c r="J103" i="13"/>
  <c r="G103" i="13"/>
  <c r="J102" i="13"/>
  <c r="J101" i="13"/>
  <c r="J100" i="13"/>
  <c r="J99" i="13"/>
  <c r="I98" i="13"/>
  <c r="J98" i="13" s="1"/>
  <c r="G98" i="13"/>
  <c r="J97" i="13"/>
  <c r="J96" i="13"/>
  <c r="J95" i="13"/>
  <c r="J94" i="13"/>
  <c r="H93" i="13"/>
  <c r="J93" i="13" s="1"/>
  <c r="I93" i="13"/>
  <c r="G93" i="13"/>
  <c r="J92" i="13"/>
  <c r="J91" i="13"/>
  <c r="J90" i="13"/>
  <c r="J89" i="13"/>
  <c r="H88" i="13"/>
  <c r="J88" i="13" s="1"/>
  <c r="I88" i="13"/>
  <c r="G88" i="13"/>
  <c r="J87" i="13"/>
  <c r="J86" i="13"/>
  <c r="J85" i="13"/>
  <c r="J84" i="13"/>
  <c r="H83" i="13"/>
  <c r="J83" i="13" s="1"/>
  <c r="I83" i="13"/>
  <c r="G83" i="13"/>
  <c r="J82" i="13"/>
  <c r="J81" i="13"/>
  <c r="J80" i="13"/>
  <c r="J79" i="13"/>
  <c r="H78" i="13"/>
  <c r="J78" i="13" s="1"/>
  <c r="I78" i="13"/>
  <c r="G78" i="13"/>
  <c r="J77" i="13"/>
  <c r="J76" i="13"/>
  <c r="J75" i="13"/>
  <c r="J74" i="13"/>
  <c r="H73" i="13"/>
  <c r="J73" i="13" s="1"/>
  <c r="I73" i="13"/>
  <c r="G73" i="13"/>
  <c r="J72" i="13"/>
  <c r="J71" i="13"/>
  <c r="J70" i="13"/>
  <c r="J69" i="13"/>
  <c r="H68" i="13"/>
  <c r="J68" i="13" s="1"/>
  <c r="I68" i="13"/>
  <c r="G68" i="13"/>
  <c r="J67" i="13"/>
  <c r="J66" i="13"/>
  <c r="J65" i="13"/>
  <c r="J64" i="13"/>
  <c r="H63" i="13"/>
  <c r="J63" i="13" s="1"/>
  <c r="I63" i="13"/>
  <c r="G63" i="13"/>
  <c r="J62" i="13"/>
  <c r="J61" i="13"/>
  <c r="H60" i="13"/>
  <c r="I60" i="13"/>
  <c r="J60" i="13" s="1"/>
  <c r="G60" i="13"/>
  <c r="J59" i="13"/>
  <c r="J58" i="13"/>
  <c r="H57" i="13"/>
  <c r="J57" i="13" s="1"/>
  <c r="I57" i="13"/>
  <c r="G57" i="13"/>
  <c r="J56" i="13"/>
  <c r="J55" i="13"/>
  <c r="H54" i="13"/>
  <c r="I54" i="13"/>
  <c r="J54" i="13" s="1"/>
  <c r="G54" i="13"/>
  <c r="J53" i="13"/>
  <c r="J52" i="13"/>
  <c r="H51" i="13"/>
  <c r="J51" i="13" s="1"/>
  <c r="I51" i="13"/>
  <c r="G51" i="13"/>
  <c r="J50" i="13"/>
  <c r="J49" i="13"/>
  <c r="J48" i="13"/>
  <c r="J47" i="13"/>
  <c r="H46" i="13"/>
  <c r="J46" i="13" s="1"/>
  <c r="I46" i="13"/>
  <c r="G46" i="13"/>
  <c r="J45" i="13"/>
  <c r="J44" i="13"/>
  <c r="J43" i="13"/>
  <c r="J42" i="13"/>
  <c r="H41" i="13"/>
  <c r="J41" i="13" s="1"/>
  <c r="I41" i="13"/>
  <c r="G41" i="13"/>
  <c r="J40" i="13"/>
  <c r="J39" i="13"/>
  <c r="J38" i="13"/>
  <c r="J37" i="13"/>
  <c r="H36" i="13"/>
  <c r="J36" i="13" s="1"/>
  <c r="I36" i="13"/>
  <c r="G36" i="13"/>
  <c r="J35" i="13"/>
  <c r="J34" i="13"/>
  <c r="J33" i="13"/>
  <c r="J32" i="13"/>
  <c r="H31" i="13"/>
  <c r="J31" i="13" s="1"/>
  <c r="I31" i="13"/>
  <c r="G31" i="13"/>
  <c r="J30" i="13"/>
  <c r="J29" i="13"/>
  <c r="J28" i="13"/>
  <c r="J27" i="13"/>
  <c r="H26" i="13"/>
  <c r="J26" i="13" s="1"/>
  <c r="I26" i="13"/>
  <c r="G26" i="13"/>
  <c r="J25" i="13"/>
  <c r="J24" i="13"/>
  <c r="J23" i="13"/>
  <c r="J22" i="13"/>
  <c r="H6" i="13"/>
  <c r="J6" i="13" s="1"/>
  <c r="I6" i="13"/>
  <c r="J3" i="13"/>
  <c r="J4" i="13"/>
  <c r="J5" i="13"/>
  <c r="J7" i="13"/>
  <c r="J8" i="13"/>
  <c r="J9" i="13"/>
  <c r="J10" i="13"/>
  <c r="H11" i="13"/>
  <c r="I11" i="13"/>
  <c r="J11" i="13" s="1"/>
  <c r="J12" i="13"/>
  <c r="J13" i="13"/>
  <c r="J14" i="13"/>
  <c r="J15" i="13"/>
  <c r="H16" i="13"/>
  <c r="I16" i="13"/>
  <c r="J16" i="13"/>
  <c r="J17" i="13"/>
  <c r="J18" i="13"/>
  <c r="J19" i="13"/>
  <c r="J20" i="13"/>
  <c r="H21" i="13"/>
  <c r="J21" i="13" s="1"/>
  <c r="I21" i="13"/>
  <c r="G21" i="13"/>
  <c r="G16" i="13"/>
  <c r="G11" i="13"/>
  <c r="G6" i="13"/>
  <c r="J2" i="13"/>
  <c r="N142" i="6"/>
  <c r="M45" i="5"/>
  <c r="N42" i="5"/>
  <c r="N43" i="5"/>
  <c r="N45" i="5" s="1"/>
  <c r="N44" i="5"/>
  <c r="L85" i="6"/>
  <c r="L81" i="6"/>
  <c r="L77" i="6"/>
  <c r="L73" i="6"/>
  <c r="L69" i="6"/>
  <c r="L65" i="6"/>
  <c r="L61" i="6"/>
  <c r="L57" i="6"/>
  <c r="L53" i="6"/>
  <c r="L49" i="6"/>
  <c r="L45" i="6"/>
  <c r="L41" i="6"/>
  <c r="L37" i="6"/>
  <c r="L33" i="6"/>
  <c r="L29" i="6"/>
  <c r="L25" i="6"/>
  <c r="L21" i="6"/>
  <c r="L17" i="6"/>
  <c r="L13" i="6"/>
  <c r="L9" i="6"/>
  <c r="N40" i="6"/>
  <c r="N39" i="6"/>
  <c r="N38" i="6"/>
  <c r="N36" i="6"/>
  <c r="N35" i="6"/>
  <c r="N34" i="6"/>
  <c r="N32" i="6"/>
  <c r="N31" i="6"/>
  <c r="N30" i="6"/>
  <c r="N27" i="6"/>
  <c r="N28" i="6"/>
  <c r="N26" i="6"/>
  <c r="L5" i="6"/>
  <c r="N282" i="6"/>
  <c r="N285" i="6" s="1"/>
  <c r="N283" i="6"/>
  <c r="N284" i="6"/>
  <c r="M285" i="6"/>
  <c r="L285" i="6"/>
  <c r="K285" i="6"/>
  <c r="J285" i="6"/>
  <c r="I285" i="6"/>
  <c r="H285" i="6"/>
  <c r="G285" i="6"/>
  <c r="N278" i="6"/>
  <c r="N279" i="6"/>
  <c r="N281" i="6" s="1"/>
  <c r="N280" i="6"/>
  <c r="M281" i="6"/>
  <c r="L281" i="6"/>
  <c r="K281" i="6"/>
  <c r="J281" i="6"/>
  <c r="I281" i="6"/>
  <c r="H281" i="6"/>
  <c r="G281" i="6"/>
  <c r="N274" i="6"/>
  <c r="N275" i="6"/>
  <c r="N276" i="6"/>
  <c r="N277" i="6" s="1"/>
  <c r="M277" i="6"/>
  <c r="L277" i="6"/>
  <c r="K277" i="6"/>
  <c r="J277" i="6"/>
  <c r="I277" i="6"/>
  <c r="H277" i="6"/>
  <c r="G277" i="6"/>
  <c r="N270" i="6"/>
  <c r="N273" i="6" s="1"/>
  <c r="N271" i="6"/>
  <c r="N272" i="6"/>
  <c r="M273" i="6"/>
  <c r="L273" i="6"/>
  <c r="K273" i="6"/>
  <c r="J273" i="6"/>
  <c r="I273" i="6"/>
  <c r="H273" i="6"/>
  <c r="G273" i="6"/>
  <c r="N266" i="6"/>
  <c r="N269" i="6" s="1"/>
  <c r="N267" i="6"/>
  <c r="N268" i="6"/>
  <c r="M269" i="6"/>
  <c r="L269" i="6"/>
  <c r="K269" i="6"/>
  <c r="J269" i="6"/>
  <c r="I269" i="6"/>
  <c r="H269" i="6"/>
  <c r="G269" i="6"/>
  <c r="N262" i="6"/>
  <c r="N265" i="6" s="1"/>
  <c r="N263" i="6"/>
  <c r="N264" i="6"/>
  <c r="M265" i="6"/>
  <c r="L265" i="6"/>
  <c r="K265" i="6"/>
  <c r="J265" i="6"/>
  <c r="I265" i="6"/>
  <c r="H265" i="6"/>
  <c r="G265" i="6"/>
  <c r="N258" i="6"/>
  <c r="N259" i="6"/>
  <c r="N260" i="6"/>
  <c r="N261" i="6"/>
  <c r="M261" i="6"/>
  <c r="L261" i="6"/>
  <c r="K261" i="6"/>
  <c r="J261" i="6"/>
  <c r="I261" i="6"/>
  <c r="H261" i="6"/>
  <c r="G261" i="6"/>
  <c r="N254" i="6"/>
  <c r="N257" i="6" s="1"/>
  <c r="N255" i="6"/>
  <c r="N256" i="6"/>
  <c r="M257" i="6"/>
  <c r="L257" i="6"/>
  <c r="K257" i="6"/>
  <c r="J257" i="6"/>
  <c r="I257" i="6"/>
  <c r="H257" i="6"/>
  <c r="G257" i="6"/>
  <c r="N250" i="6"/>
  <c r="N253" i="6" s="1"/>
  <c r="N251" i="6"/>
  <c r="N252" i="6"/>
  <c r="M253" i="6"/>
  <c r="L253" i="6"/>
  <c r="K253" i="6"/>
  <c r="J253" i="6"/>
  <c r="I253" i="6"/>
  <c r="H253" i="6"/>
  <c r="G253" i="6"/>
  <c r="N246" i="6"/>
  <c r="N247" i="6"/>
  <c r="N249" i="6" s="1"/>
  <c r="N248" i="6"/>
  <c r="M249" i="6"/>
  <c r="L249" i="6"/>
  <c r="K249" i="6"/>
  <c r="J249" i="6"/>
  <c r="I249" i="6"/>
  <c r="H249" i="6"/>
  <c r="G249" i="6"/>
  <c r="N242" i="6"/>
  <c r="N243" i="6"/>
  <c r="N244" i="6"/>
  <c r="N245" i="6"/>
  <c r="M245" i="6"/>
  <c r="L245" i="6"/>
  <c r="K245" i="6"/>
  <c r="J245" i="6"/>
  <c r="I245" i="6"/>
  <c r="H245" i="6"/>
  <c r="G245" i="6"/>
  <c r="N238" i="6"/>
  <c r="N241" i="6" s="1"/>
  <c r="N239" i="6"/>
  <c r="N240" i="6"/>
  <c r="M241" i="6"/>
  <c r="L241" i="6"/>
  <c r="K241" i="6"/>
  <c r="J241" i="6"/>
  <c r="I241" i="6"/>
  <c r="H241" i="6"/>
  <c r="G241" i="6"/>
  <c r="N234" i="6"/>
  <c r="N237" i="6" s="1"/>
  <c r="N235" i="6"/>
  <c r="N236" i="6"/>
  <c r="M237" i="6"/>
  <c r="L237" i="6"/>
  <c r="K237" i="6"/>
  <c r="J237" i="6"/>
  <c r="I237" i="6"/>
  <c r="H237" i="6"/>
  <c r="G237" i="6"/>
  <c r="N230" i="6"/>
  <c r="N231" i="6"/>
  <c r="N233" i="6" s="1"/>
  <c r="N232" i="6"/>
  <c r="M233" i="6"/>
  <c r="L233" i="6"/>
  <c r="K233" i="6"/>
  <c r="J233" i="6"/>
  <c r="I233" i="6"/>
  <c r="H233" i="6"/>
  <c r="G233" i="6"/>
  <c r="N226" i="6"/>
  <c r="N227" i="6"/>
  <c r="N228" i="6"/>
  <c r="N229" i="6" s="1"/>
  <c r="M229" i="6"/>
  <c r="L229" i="6"/>
  <c r="K229" i="6"/>
  <c r="J229" i="6"/>
  <c r="I229" i="6"/>
  <c r="H229" i="6"/>
  <c r="G229" i="6"/>
  <c r="N222" i="6"/>
  <c r="N223" i="6"/>
  <c r="N224" i="6"/>
  <c r="N225" i="6"/>
  <c r="M225" i="6"/>
  <c r="L225" i="6"/>
  <c r="K225" i="6"/>
  <c r="J225" i="6"/>
  <c r="I225" i="6"/>
  <c r="H225" i="6"/>
  <c r="G225" i="6"/>
  <c r="N218" i="6"/>
  <c r="N221" i="6" s="1"/>
  <c r="N219" i="6"/>
  <c r="N220" i="6"/>
  <c r="M221" i="6"/>
  <c r="L221" i="6"/>
  <c r="K221" i="6"/>
  <c r="J221" i="6"/>
  <c r="I221" i="6"/>
  <c r="H221" i="6"/>
  <c r="G221" i="6"/>
  <c r="N214" i="6"/>
  <c r="N215" i="6"/>
  <c r="N217" i="6" s="1"/>
  <c r="N216" i="6"/>
  <c r="M217" i="6"/>
  <c r="L217" i="6"/>
  <c r="K217" i="6"/>
  <c r="J217" i="6"/>
  <c r="I217" i="6"/>
  <c r="H217" i="6"/>
  <c r="G217" i="6"/>
  <c r="N210" i="6"/>
  <c r="N211" i="6"/>
  <c r="N212" i="6"/>
  <c r="N213" i="6" s="1"/>
  <c r="M213" i="6"/>
  <c r="L213" i="6"/>
  <c r="K213" i="6"/>
  <c r="J213" i="6"/>
  <c r="I213" i="6"/>
  <c r="H213" i="6"/>
  <c r="G213" i="6"/>
  <c r="N206" i="6"/>
  <c r="N207" i="6"/>
  <c r="N208" i="6"/>
  <c r="N209" i="6"/>
  <c r="M209" i="6"/>
  <c r="L209" i="6"/>
  <c r="K209" i="6"/>
  <c r="J209" i="6"/>
  <c r="I209" i="6"/>
  <c r="H209" i="6"/>
  <c r="G209" i="6"/>
  <c r="N202" i="6"/>
  <c r="N205" i="6" s="1"/>
  <c r="N203" i="6"/>
  <c r="N204" i="6"/>
  <c r="M205" i="6"/>
  <c r="L205" i="6"/>
  <c r="K205" i="6"/>
  <c r="J205" i="6"/>
  <c r="I205" i="6"/>
  <c r="H205" i="6"/>
  <c r="G205" i="6"/>
  <c r="N198" i="6"/>
  <c r="N201" i="6" s="1"/>
  <c r="N199" i="6"/>
  <c r="N200" i="6"/>
  <c r="M201" i="6"/>
  <c r="L201" i="6"/>
  <c r="K201" i="6"/>
  <c r="J201" i="6"/>
  <c r="I201" i="6"/>
  <c r="H201" i="6"/>
  <c r="G201" i="6"/>
  <c r="N194" i="6"/>
  <c r="N195" i="6"/>
  <c r="N196" i="6"/>
  <c r="N197" i="6" s="1"/>
  <c r="M197" i="6"/>
  <c r="L197" i="6"/>
  <c r="K197" i="6"/>
  <c r="J197" i="6"/>
  <c r="I197" i="6"/>
  <c r="H197" i="6"/>
  <c r="G197" i="6"/>
  <c r="N190" i="6"/>
  <c r="N191" i="6"/>
  <c r="N192" i="6"/>
  <c r="N193" i="6"/>
  <c r="M193" i="6"/>
  <c r="L193" i="6"/>
  <c r="K193" i="6"/>
  <c r="J193" i="6"/>
  <c r="I193" i="6"/>
  <c r="H193" i="6"/>
  <c r="G193" i="6"/>
  <c r="N186" i="6"/>
  <c r="N189" i="6" s="1"/>
  <c r="N187" i="6"/>
  <c r="N188" i="6"/>
  <c r="M189" i="6"/>
  <c r="L189" i="6"/>
  <c r="K189" i="6"/>
  <c r="J189" i="6"/>
  <c r="I189" i="6"/>
  <c r="H189" i="6"/>
  <c r="G189" i="6"/>
  <c r="N182" i="6"/>
  <c r="N183" i="6"/>
  <c r="N185" i="6" s="1"/>
  <c r="N184" i="6"/>
  <c r="M185" i="6"/>
  <c r="L185" i="6"/>
  <c r="K185" i="6"/>
  <c r="J185" i="6"/>
  <c r="I185" i="6"/>
  <c r="H185" i="6"/>
  <c r="G185" i="6"/>
  <c r="N178" i="6"/>
  <c r="N179" i="6"/>
  <c r="N180" i="6"/>
  <c r="N181" i="6" s="1"/>
  <c r="M181" i="6"/>
  <c r="L181" i="6"/>
  <c r="K181" i="6"/>
  <c r="J181" i="6"/>
  <c r="I181" i="6"/>
  <c r="H181" i="6"/>
  <c r="G181" i="6"/>
  <c r="N174" i="6"/>
  <c r="N175" i="6"/>
  <c r="N176" i="6"/>
  <c r="N177" i="6"/>
  <c r="M177" i="6"/>
  <c r="L177" i="6"/>
  <c r="K177" i="6"/>
  <c r="J177" i="6"/>
  <c r="I177" i="6"/>
  <c r="H177" i="6"/>
  <c r="G177" i="6"/>
  <c r="N170" i="6"/>
  <c r="N173" i="6" s="1"/>
  <c r="N171" i="6"/>
  <c r="N172" i="6"/>
  <c r="M173" i="6"/>
  <c r="L173" i="6"/>
  <c r="K173" i="6"/>
  <c r="J173" i="6"/>
  <c r="I173" i="6"/>
  <c r="H173" i="6"/>
  <c r="G173" i="6"/>
  <c r="N166" i="6"/>
  <c r="N167" i="6"/>
  <c r="N169" i="6" s="1"/>
  <c r="N168" i="6"/>
  <c r="M169" i="6"/>
  <c r="L169" i="6"/>
  <c r="K169" i="6"/>
  <c r="J169" i="6"/>
  <c r="I169" i="6"/>
  <c r="H169" i="6"/>
  <c r="G169" i="6"/>
  <c r="N162" i="6"/>
  <c r="N163" i="6"/>
  <c r="N164" i="6"/>
  <c r="N165" i="6" s="1"/>
  <c r="M165" i="6"/>
  <c r="L165" i="6"/>
  <c r="K165" i="6"/>
  <c r="J165" i="6"/>
  <c r="I165" i="6"/>
  <c r="H165" i="6"/>
  <c r="G165" i="6"/>
  <c r="N158" i="6"/>
  <c r="N159" i="6"/>
  <c r="N160" i="6"/>
  <c r="N161" i="6"/>
  <c r="M161" i="6"/>
  <c r="L161" i="6"/>
  <c r="K161" i="6"/>
  <c r="J161" i="6"/>
  <c r="I161" i="6"/>
  <c r="H161" i="6"/>
  <c r="G161" i="6"/>
  <c r="N154" i="6"/>
  <c r="N157" i="6" s="1"/>
  <c r="N155" i="6"/>
  <c r="N156" i="6"/>
  <c r="M157" i="6"/>
  <c r="L157" i="6"/>
  <c r="K157" i="6"/>
  <c r="J157" i="6"/>
  <c r="I157" i="6"/>
  <c r="H157" i="6"/>
  <c r="G157" i="6"/>
  <c r="N150" i="6"/>
  <c r="N151" i="6"/>
  <c r="N153" i="6" s="1"/>
  <c r="N152" i="6"/>
  <c r="M153" i="6"/>
  <c r="L153" i="6"/>
  <c r="K153" i="6"/>
  <c r="J153" i="6"/>
  <c r="I153" i="6"/>
  <c r="H153" i="6"/>
  <c r="G153" i="6"/>
  <c r="N146" i="6"/>
  <c r="N147" i="6"/>
  <c r="N148" i="6"/>
  <c r="N149" i="6" s="1"/>
  <c r="M149" i="6"/>
  <c r="L149" i="6"/>
  <c r="K149" i="6"/>
  <c r="J149" i="6"/>
  <c r="I149" i="6"/>
  <c r="H149" i="6"/>
  <c r="G149" i="6"/>
  <c r="N143" i="6"/>
  <c r="N145" i="6" s="1"/>
  <c r="N144" i="6"/>
  <c r="M145" i="6"/>
  <c r="L145" i="6"/>
  <c r="K145" i="6"/>
  <c r="J145" i="6"/>
  <c r="I145" i="6"/>
  <c r="H145" i="6"/>
  <c r="G145" i="6"/>
  <c r="N138" i="6"/>
  <c r="N139" i="6"/>
  <c r="N141" i="6" s="1"/>
  <c r="N140" i="6"/>
  <c r="M141" i="6"/>
  <c r="L141" i="6"/>
  <c r="K141" i="6"/>
  <c r="J141" i="6"/>
  <c r="I141" i="6"/>
  <c r="H141" i="6"/>
  <c r="G141" i="6"/>
  <c r="N134" i="6"/>
  <c r="N135" i="6"/>
  <c r="N136" i="6"/>
  <c r="N137" i="6" s="1"/>
  <c r="M137" i="6"/>
  <c r="L137" i="6"/>
  <c r="K137" i="6"/>
  <c r="J137" i="6"/>
  <c r="I137" i="6"/>
  <c r="H137" i="6"/>
  <c r="G137" i="6"/>
  <c r="N130" i="6"/>
  <c r="N131" i="6"/>
  <c r="N132" i="6"/>
  <c r="N133" i="6"/>
  <c r="M133" i="6"/>
  <c r="L133" i="6"/>
  <c r="K133" i="6"/>
  <c r="J133" i="6"/>
  <c r="I133" i="6"/>
  <c r="H133" i="6"/>
  <c r="G133" i="6"/>
  <c r="N126" i="6"/>
  <c r="N129" i="6" s="1"/>
  <c r="N127" i="6"/>
  <c r="N128" i="6"/>
  <c r="M129" i="6"/>
  <c r="L129" i="6"/>
  <c r="K129" i="6"/>
  <c r="J129" i="6"/>
  <c r="I129" i="6"/>
  <c r="H129" i="6"/>
  <c r="G129" i="6"/>
  <c r="N122" i="6"/>
  <c r="N125" i="6" s="1"/>
  <c r="N123" i="6"/>
  <c r="N124" i="6"/>
  <c r="M125" i="6"/>
  <c r="L125" i="6"/>
  <c r="K125" i="6"/>
  <c r="J125" i="6"/>
  <c r="I125" i="6"/>
  <c r="H125" i="6"/>
  <c r="G125" i="6"/>
  <c r="N118" i="6"/>
  <c r="N119" i="6"/>
  <c r="N120" i="6"/>
  <c r="N121" i="6" s="1"/>
  <c r="M121" i="6"/>
  <c r="L121" i="6"/>
  <c r="K121" i="6"/>
  <c r="J121" i="6"/>
  <c r="I121" i="6"/>
  <c r="H121" i="6"/>
  <c r="G121" i="6"/>
  <c r="N114" i="6"/>
  <c r="N115" i="6"/>
  <c r="N116" i="6"/>
  <c r="N117" i="6"/>
  <c r="M117" i="6"/>
  <c r="L117" i="6"/>
  <c r="K117" i="6"/>
  <c r="J117" i="6"/>
  <c r="I117" i="6"/>
  <c r="H117" i="6"/>
  <c r="G117" i="6"/>
  <c r="N110" i="6"/>
  <c r="N113" i="6" s="1"/>
  <c r="N111" i="6"/>
  <c r="N112" i="6"/>
  <c r="M113" i="6"/>
  <c r="L113" i="6"/>
  <c r="K113" i="6"/>
  <c r="J113" i="6"/>
  <c r="I113" i="6"/>
  <c r="H113" i="6"/>
  <c r="G113" i="6"/>
  <c r="N106" i="6"/>
  <c r="N107" i="6"/>
  <c r="N109" i="6" s="1"/>
  <c r="N108" i="6"/>
  <c r="M109" i="6"/>
  <c r="L109" i="6"/>
  <c r="K109" i="6"/>
  <c r="J109" i="6"/>
  <c r="I109" i="6"/>
  <c r="H109" i="6"/>
  <c r="G109" i="6"/>
  <c r="N102" i="6"/>
  <c r="N103" i="6"/>
  <c r="N104" i="6"/>
  <c r="N105" i="6" s="1"/>
  <c r="M105" i="6"/>
  <c r="L105" i="6"/>
  <c r="K105" i="6"/>
  <c r="J105" i="6"/>
  <c r="I105" i="6"/>
  <c r="H105" i="6"/>
  <c r="G105" i="6"/>
  <c r="N98" i="6"/>
  <c r="N99" i="6"/>
  <c r="N100" i="6"/>
  <c r="N101" i="6"/>
  <c r="M101" i="6"/>
  <c r="L101" i="6"/>
  <c r="K101" i="6"/>
  <c r="J101" i="6"/>
  <c r="I101" i="6"/>
  <c r="H101" i="6"/>
  <c r="G101" i="6"/>
  <c r="N94" i="6"/>
  <c r="N97" i="6" s="1"/>
  <c r="N95" i="6"/>
  <c r="N96" i="6"/>
  <c r="M97" i="6"/>
  <c r="L97" i="6"/>
  <c r="K97" i="6"/>
  <c r="J97" i="6"/>
  <c r="I97" i="6"/>
  <c r="H97" i="6"/>
  <c r="G97" i="6"/>
  <c r="N90" i="6"/>
  <c r="N91" i="6"/>
  <c r="N93" i="6" s="1"/>
  <c r="N92" i="6"/>
  <c r="M93" i="6"/>
  <c r="L93" i="6"/>
  <c r="K93" i="6"/>
  <c r="J93" i="6"/>
  <c r="I93" i="6"/>
  <c r="H93" i="6"/>
  <c r="G93" i="6"/>
  <c r="N86" i="6"/>
  <c r="N87" i="6"/>
  <c r="N88" i="6"/>
  <c r="N89" i="6" s="1"/>
  <c r="M89" i="6"/>
  <c r="L89" i="6"/>
  <c r="K89" i="6"/>
  <c r="J89" i="6"/>
  <c r="I89" i="6"/>
  <c r="H89" i="6"/>
  <c r="G89" i="6"/>
  <c r="G229" i="5"/>
  <c r="N282" i="5"/>
  <c r="N283" i="5"/>
  <c r="N284" i="5"/>
  <c r="N285" i="5"/>
  <c r="M285" i="5"/>
  <c r="L285" i="5"/>
  <c r="K285" i="5"/>
  <c r="J285" i="5"/>
  <c r="I285" i="5"/>
  <c r="H285" i="5"/>
  <c r="N278" i="5"/>
  <c r="N281" i="5" s="1"/>
  <c r="N279" i="5"/>
  <c r="N280" i="5"/>
  <c r="M281" i="5"/>
  <c r="L281" i="5"/>
  <c r="K281" i="5"/>
  <c r="J281" i="5"/>
  <c r="I281" i="5"/>
  <c r="H281" i="5"/>
  <c r="N274" i="5"/>
  <c r="N275" i="5"/>
  <c r="N276" i="5"/>
  <c r="N277" i="5" s="1"/>
  <c r="M277" i="5"/>
  <c r="L277" i="5"/>
  <c r="K277" i="5"/>
  <c r="J277" i="5"/>
  <c r="I277" i="5"/>
  <c r="H277" i="5"/>
  <c r="N270" i="5"/>
  <c r="N273" i="5" s="1"/>
  <c r="N271" i="5"/>
  <c r="N272" i="5"/>
  <c r="M273" i="5"/>
  <c r="L273" i="5"/>
  <c r="K273" i="5"/>
  <c r="J273" i="5"/>
  <c r="I273" i="5"/>
  <c r="H273" i="5"/>
  <c r="N266" i="5"/>
  <c r="N267" i="5"/>
  <c r="N268" i="5"/>
  <c r="N269" i="5" s="1"/>
  <c r="M269" i="5"/>
  <c r="L269" i="5"/>
  <c r="K269" i="5"/>
  <c r="J269" i="5"/>
  <c r="I269" i="5"/>
  <c r="H269" i="5"/>
  <c r="N262" i="5"/>
  <c r="N265" i="5" s="1"/>
  <c r="N263" i="5"/>
  <c r="N264" i="5"/>
  <c r="M265" i="5"/>
  <c r="L265" i="5"/>
  <c r="K265" i="5"/>
  <c r="J265" i="5"/>
  <c r="I265" i="5"/>
  <c r="H265" i="5"/>
  <c r="N258" i="5"/>
  <c r="N259" i="5"/>
  <c r="N260" i="5"/>
  <c r="N261" i="5" s="1"/>
  <c r="M261" i="5"/>
  <c r="L261" i="5"/>
  <c r="K261" i="5"/>
  <c r="J261" i="5"/>
  <c r="I261" i="5"/>
  <c r="H261" i="5"/>
  <c r="N254" i="5"/>
  <c r="N257" i="5" s="1"/>
  <c r="N255" i="5"/>
  <c r="N256" i="5"/>
  <c r="M257" i="5"/>
  <c r="L257" i="5"/>
  <c r="K257" i="5"/>
  <c r="J257" i="5"/>
  <c r="I257" i="5"/>
  <c r="H257" i="5"/>
  <c r="N250" i="5"/>
  <c r="N251" i="5"/>
  <c r="N252" i="5"/>
  <c r="N253" i="5" s="1"/>
  <c r="M253" i="5"/>
  <c r="L253" i="5"/>
  <c r="K253" i="5"/>
  <c r="J253" i="5"/>
  <c r="I253" i="5"/>
  <c r="H253" i="5"/>
  <c r="N246" i="5"/>
  <c r="N249" i="5" s="1"/>
  <c r="N247" i="5"/>
  <c r="N248" i="5"/>
  <c r="M249" i="5"/>
  <c r="L249" i="5"/>
  <c r="K249" i="5"/>
  <c r="J249" i="5"/>
  <c r="I249" i="5"/>
  <c r="H249" i="5"/>
  <c r="N242" i="5"/>
  <c r="N243" i="5"/>
  <c r="N244" i="5"/>
  <c r="N245" i="5" s="1"/>
  <c r="M245" i="5"/>
  <c r="L245" i="5"/>
  <c r="K245" i="5"/>
  <c r="J245" i="5"/>
  <c r="I245" i="5"/>
  <c r="H245" i="5"/>
  <c r="N238" i="5"/>
  <c r="N241" i="5" s="1"/>
  <c r="N239" i="5"/>
  <c r="N240" i="5"/>
  <c r="M241" i="5"/>
  <c r="L241" i="5"/>
  <c r="K241" i="5"/>
  <c r="J241" i="5"/>
  <c r="I241" i="5"/>
  <c r="H241" i="5"/>
  <c r="N234" i="5"/>
  <c r="N235" i="5"/>
  <c r="N236" i="5"/>
  <c r="N237" i="5" s="1"/>
  <c r="M237" i="5"/>
  <c r="L237" i="5"/>
  <c r="K237" i="5"/>
  <c r="J237" i="5"/>
  <c r="I237" i="5"/>
  <c r="H237" i="5"/>
  <c r="N230" i="5"/>
  <c r="N233" i="5" s="1"/>
  <c r="N231" i="5"/>
  <c r="N232" i="5"/>
  <c r="M233" i="5"/>
  <c r="L233" i="5"/>
  <c r="K233" i="5"/>
  <c r="J233" i="5"/>
  <c r="I233" i="5"/>
  <c r="H233" i="5"/>
  <c r="N226" i="5"/>
  <c r="N227" i="5"/>
  <c r="N228" i="5"/>
  <c r="N229" i="5" s="1"/>
  <c r="M229" i="5"/>
  <c r="L229" i="5"/>
  <c r="K229" i="5"/>
  <c r="J229" i="5"/>
  <c r="I229" i="5"/>
  <c r="H229" i="5"/>
  <c r="N222" i="5"/>
  <c r="N225" i="5" s="1"/>
  <c r="N223" i="5"/>
  <c r="N224" i="5"/>
  <c r="M225" i="5"/>
  <c r="L225" i="5"/>
  <c r="K225" i="5"/>
  <c r="J225" i="5"/>
  <c r="I225" i="5"/>
  <c r="H225" i="5"/>
  <c r="N218" i="5"/>
  <c r="N219" i="5"/>
  <c r="N220" i="5"/>
  <c r="N221" i="5" s="1"/>
  <c r="M221" i="5"/>
  <c r="L221" i="5"/>
  <c r="K221" i="5"/>
  <c r="J221" i="5"/>
  <c r="I221" i="5"/>
  <c r="H221" i="5"/>
  <c r="N214" i="5"/>
  <c r="N217" i="5" s="1"/>
  <c r="N215" i="5"/>
  <c r="N216" i="5"/>
  <c r="M217" i="5"/>
  <c r="L217" i="5"/>
  <c r="K217" i="5"/>
  <c r="J217" i="5"/>
  <c r="I217" i="5"/>
  <c r="H217" i="5"/>
  <c r="N210" i="5"/>
  <c r="N211" i="5"/>
  <c r="N212" i="5"/>
  <c r="N213" i="5" s="1"/>
  <c r="M213" i="5"/>
  <c r="L213" i="5"/>
  <c r="K213" i="5"/>
  <c r="J213" i="5"/>
  <c r="I213" i="5"/>
  <c r="H213" i="5"/>
  <c r="N206" i="5"/>
  <c r="N209" i="5" s="1"/>
  <c r="N207" i="5"/>
  <c r="N208" i="5"/>
  <c r="M209" i="5"/>
  <c r="L209" i="5"/>
  <c r="K209" i="5"/>
  <c r="J209" i="5"/>
  <c r="I209" i="5"/>
  <c r="H209" i="5"/>
  <c r="N202" i="5"/>
  <c r="N203" i="5"/>
  <c r="N204" i="5"/>
  <c r="N205" i="5" s="1"/>
  <c r="M205" i="5"/>
  <c r="L205" i="5"/>
  <c r="K205" i="5"/>
  <c r="J205" i="5"/>
  <c r="I205" i="5"/>
  <c r="H205" i="5"/>
  <c r="N198" i="5"/>
  <c r="N201" i="5" s="1"/>
  <c r="N199" i="5"/>
  <c r="N200" i="5"/>
  <c r="M201" i="5"/>
  <c r="L201" i="5"/>
  <c r="K201" i="5"/>
  <c r="J201" i="5"/>
  <c r="I201" i="5"/>
  <c r="H201" i="5"/>
  <c r="N194" i="5"/>
  <c r="N195" i="5"/>
  <c r="N196" i="5"/>
  <c r="N197" i="5" s="1"/>
  <c r="M197" i="5"/>
  <c r="L197" i="5"/>
  <c r="K197" i="5"/>
  <c r="J197" i="5"/>
  <c r="I197" i="5"/>
  <c r="H197" i="5"/>
  <c r="N190" i="5"/>
  <c r="N193" i="5" s="1"/>
  <c r="N191" i="5"/>
  <c r="N192" i="5"/>
  <c r="M193" i="5"/>
  <c r="L193" i="5"/>
  <c r="K193" i="5"/>
  <c r="J193" i="5"/>
  <c r="I193" i="5"/>
  <c r="H193" i="5"/>
  <c r="N186" i="5"/>
  <c r="N187" i="5"/>
  <c r="N188" i="5"/>
  <c r="N189" i="5" s="1"/>
  <c r="M189" i="5"/>
  <c r="L189" i="5"/>
  <c r="K189" i="5"/>
  <c r="J189" i="5"/>
  <c r="I189" i="5"/>
  <c r="H189" i="5"/>
  <c r="N182" i="5"/>
  <c r="N185" i="5" s="1"/>
  <c r="N183" i="5"/>
  <c r="N184" i="5"/>
  <c r="M185" i="5"/>
  <c r="L185" i="5"/>
  <c r="K185" i="5"/>
  <c r="J185" i="5"/>
  <c r="I185" i="5"/>
  <c r="H185" i="5"/>
  <c r="N178" i="5"/>
  <c r="N179" i="5"/>
  <c r="N180" i="5"/>
  <c r="N181" i="5" s="1"/>
  <c r="M181" i="5"/>
  <c r="L181" i="5"/>
  <c r="K181" i="5"/>
  <c r="J181" i="5"/>
  <c r="I181" i="5"/>
  <c r="H181" i="5"/>
  <c r="N174" i="5"/>
  <c r="N177" i="5" s="1"/>
  <c r="N175" i="5"/>
  <c r="N176" i="5"/>
  <c r="M177" i="5"/>
  <c r="L177" i="5"/>
  <c r="K177" i="5"/>
  <c r="J177" i="5"/>
  <c r="I177" i="5"/>
  <c r="H177" i="5"/>
  <c r="N170" i="5"/>
  <c r="N171" i="5"/>
  <c r="N172" i="5"/>
  <c r="N173" i="5" s="1"/>
  <c r="M173" i="5"/>
  <c r="L173" i="5"/>
  <c r="K173" i="5"/>
  <c r="J173" i="5"/>
  <c r="I173" i="5"/>
  <c r="H173" i="5"/>
  <c r="N166" i="5"/>
  <c r="N169" i="5" s="1"/>
  <c r="N167" i="5"/>
  <c r="N168" i="5"/>
  <c r="M169" i="5"/>
  <c r="L169" i="5"/>
  <c r="K169" i="5"/>
  <c r="J169" i="5"/>
  <c r="I169" i="5"/>
  <c r="H169" i="5"/>
  <c r="N162" i="5"/>
  <c r="N163" i="5"/>
  <c r="N164" i="5"/>
  <c r="N165" i="5" s="1"/>
  <c r="M165" i="5"/>
  <c r="L165" i="5"/>
  <c r="K165" i="5"/>
  <c r="J165" i="5"/>
  <c r="I165" i="5"/>
  <c r="H165" i="5"/>
  <c r="N158" i="5"/>
  <c r="N161" i="5" s="1"/>
  <c r="N159" i="5"/>
  <c r="N160" i="5"/>
  <c r="M161" i="5"/>
  <c r="L161" i="5"/>
  <c r="K161" i="5"/>
  <c r="J161" i="5"/>
  <c r="I161" i="5"/>
  <c r="H161" i="5"/>
  <c r="N154" i="5"/>
  <c r="N155" i="5"/>
  <c r="N156" i="5"/>
  <c r="N157" i="5" s="1"/>
  <c r="M157" i="5"/>
  <c r="L157" i="5"/>
  <c r="K157" i="5"/>
  <c r="J157" i="5"/>
  <c r="I157" i="5"/>
  <c r="H157" i="5"/>
  <c r="N150" i="5"/>
  <c r="N153" i="5" s="1"/>
  <c r="N151" i="5"/>
  <c r="N152" i="5"/>
  <c r="M153" i="5"/>
  <c r="L153" i="5"/>
  <c r="K153" i="5"/>
  <c r="J153" i="5"/>
  <c r="I153" i="5"/>
  <c r="H153" i="5"/>
  <c r="N146" i="5"/>
  <c r="N147" i="5"/>
  <c r="N148" i="5"/>
  <c r="N149" i="5" s="1"/>
  <c r="M149" i="5"/>
  <c r="L149" i="5"/>
  <c r="K149" i="5"/>
  <c r="J149" i="5"/>
  <c r="I149" i="5"/>
  <c r="H149" i="5"/>
  <c r="N142" i="5"/>
  <c r="N145" i="5" s="1"/>
  <c r="N143" i="5"/>
  <c r="N144" i="5"/>
  <c r="M145" i="5"/>
  <c r="L145" i="5"/>
  <c r="K145" i="5"/>
  <c r="J145" i="5"/>
  <c r="I145" i="5"/>
  <c r="H145" i="5"/>
  <c r="N138" i="5"/>
  <c r="N139" i="5"/>
  <c r="N140" i="5"/>
  <c r="N141" i="5" s="1"/>
  <c r="M141" i="5"/>
  <c r="L141" i="5"/>
  <c r="K141" i="5"/>
  <c r="J141" i="5"/>
  <c r="I141" i="5"/>
  <c r="H141" i="5"/>
  <c r="N134" i="5"/>
  <c r="N137" i="5" s="1"/>
  <c r="N135" i="5"/>
  <c r="N136" i="5"/>
  <c r="M137" i="5"/>
  <c r="L137" i="5"/>
  <c r="K137" i="5"/>
  <c r="J137" i="5"/>
  <c r="I137" i="5"/>
  <c r="H137" i="5"/>
  <c r="N130" i="5"/>
  <c r="N131" i="5"/>
  <c r="N132" i="5"/>
  <c r="N133" i="5" s="1"/>
  <c r="M133" i="5"/>
  <c r="L133" i="5"/>
  <c r="K133" i="5"/>
  <c r="J133" i="5"/>
  <c r="I133" i="5"/>
  <c r="H133" i="5"/>
  <c r="N126" i="5"/>
  <c r="N129" i="5" s="1"/>
  <c r="N127" i="5"/>
  <c r="N128" i="5"/>
  <c r="M129" i="5"/>
  <c r="L129" i="5"/>
  <c r="K129" i="5"/>
  <c r="J129" i="5"/>
  <c r="I129" i="5"/>
  <c r="H129" i="5"/>
  <c r="N122" i="5"/>
  <c r="N123" i="5"/>
  <c r="N124" i="5"/>
  <c r="N125" i="5" s="1"/>
  <c r="M125" i="5"/>
  <c r="L125" i="5"/>
  <c r="K125" i="5"/>
  <c r="J125" i="5"/>
  <c r="I125" i="5"/>
  <c r="H125" i="5"/>
  <c r="N118" i="5"/>
  <c r="N121" i="5" s="1"/>
  <c r="N119" i="5"/>
  <c r="N120" i="5"/>
  <c r="M121" i="5"/>
  <c r="L121" i="5"/>
  <c r="K121" i="5"/>
  <c r="J121" i="5"/>
  <c r="I121" i="5"/>
  <c r="H121" i="5"/>
  <c r="N114" i="5"/>
  <c r="N115" i="5"/>
  <c r="N116" i="5"/>
  <c r="N117" i="5" s="1"/>
  <c r="M117" i="5"/>
  <c r="L117" i="5"/>
  <c r="K117" i="5"/>
  <c r="J117" i="5"/>
  <c r="I117" i="5"/>
  <c r="H117" i="5"/>
  <c r="N110" i="5"/>
  <c r="N113" i="5" s="1"/>
  <c r="N111" i="5"/>
  <c r="N112" i="5"/>
  <c r="M113" i="5"/>
  <c r="L113" i="5"/>
  <c r="K113" i="5"/>
  <c r="J113" i="5"/>
  <c r="I113" i="5"/>
  <c r="H113" i="5"/>
  <c r="N106" i="5"/>
  <c r="N107" i="5"/>
  <c r="N108" i="5"/>
  <c r="N109" i="5" s="1"/>
  <c r="M109" i="5"/>
  <c r="L109" i="5"/>
  <c r="K109" i="5"/>
  <c r="J109" i="5"/>
  <c r="I109" i="5"/>
  <c r="H109" i="5"/>
  <c r="N102" i="5"/>
  <c r="N105" i="5" s="1"/>
  <c r="N103" i="5"/>
  <c r="N104" i="5"/>
  <c r="M105" i="5"/>
  <c r="L105" i="5"/>
  <c r="K105" i="5"/>
  <c r="J105" i="5"/>
  <c r="I105" i="5"/>
  <c r="H105" i="5"/>
  <c r="N98" i="5"/>
  <c r="N99" i="5"/>
  <c r="N100" i="5"/>
  <c r="N101" i="5" s="1"/>
  <c r="M101" i="5"/>
  <c r="L101" i="5"/>
  <c r="K101" i="5"/>
  <c r="J101" i="5"/>
  <c r="I101" i="5"/>
  <c r="H101" i="5"/>
  <c r="N94" i="5"/>
  <c r="N97" i="5" s="1"/>
  <c r="N95" i="5"/>
  <c r="N96" i="5"/>
  <c r="M97" i="5"/>
  <c r="L97" i="5"/>
  <c r="K97" i="5"/>
  <c r="J97" i="5"/>
  <c r="I97" i="5"/>
  <c r="H97" i="5"/>
  <c r="N90" i="5"/>
  <c r="N91" i="5"/>
  <c r="N92" i="5"/>
  <c r="N93" i="5" s="1"/>
  <c r="M93" i="5"/>
  <c r="L93" i="5"/>
  <c r="K93" i="5"/>
  <c r="J93" i="5"/>
  <c r="I93" i="5"/>
  <c r="H93" i="5"/>
  <c r="N86" i="5"/>
  <c r="N89" i="5" s="1"/>
  <c r="N87" i="5"/>
  <c r="N88" i="5"/>
  <c r="M89" i="5"/>
  <c r="L89" i="5"/>
  <c r="K89" i="5"/>
  <c r="J89" i="5"/>
  <c r="I89" i="5"/>
  <c r="H89" i="5"/>
  <c r="H285" i="9"/>
  <c r="G285" i="9"/>
  <c r="H281" i="9"/>
  <c r="G281" i="9"/>
  <c r="H277" i="9"/>
  <c r="G277" i="9"/>
  <c r="H273" i="9"/>
  <c r="G273" i="9"/>
  <c r="H269" i="9"/>
  <c r="G269" i="9"/>
  <c r="H265" i="9"/>
  <c r="G265" i="9"/>
  <c r="H261" i="9"/>
  <c r="G261" i="9"/>
  <c r="H257" i="9"/>
  <c r="G257" i="9"/>
  <c r="H253" i="9"/>
  <c r="G253" i="9"/>
  <c r="H249" i="9"/>
  <c r="G249" i="9"/>
  <c r="H245" i="9"/>
  <c r="G245" i="9"/>
  <c r="H241" i="9"/>
  <c r="G241" i="9"/>
  <c r="H237" i="9"/>
  <c r="G237" i="9"/>
  <c r="H233" i="9"/>
  <c r="G233" i="9"/>
  <c r="H229" i="9"/>
  <c r="G229" i="9"/>
  <c r="H225" i="9"/>
  <c r="G225" i="9"/>
  <c r="H221" i="9"/>
  <c r="G221" i="9"/>
  <c r="H217" i="9"/>
  <c r="G217" i="9"/>
  <c r="H213" i="9"/>
  <c r="G213" i="9"/>
  <c r="H209" i="9"/>
  <c r="G209" i="9"/>
  <c r="H205" i="9"/>
  <c r="G205" i="9"/>
  <c r="H201" i="9"/>
  <c r="G201" i="9"/>
  <c r="H197" i="9"/>
  <c r="G197" i="9"/>
  <c r="H193" i="9"/>
  <c r="G193" i="9"/>
  <c r="H189" i="9"/>
  <c r="G189" i="9"/>
  <c r="H185" i="9"/>
  <c r="G185" i="9"/>
  <c r="H181" i="9"/>
  <c r="G181" i="9"/>
  <c r="H177" i="9"/>
  <c r="G177" i="9"/>
  <c r="H173" i="9"/>
  <c r="G173" i="9"/>
  <c r="H169" i="9"/>
  <c r="G169" i="9"/>
  <c r="H165" i="9"/>
  <c r="G165" i="9"/>
  <c r="H161" i="9"/>
  <c r="G161" i="9"/>
  <c r="H157" i="9"/>
  <c r="G157" i="9"/>
  <c r="H153" i="9"/>
  <c r="G153" i="9"/>
  <c r="H149" i="9"/>
  <c r="G149" i="9"/>
  <c r="H145" i="9"/>
  <c r="G145" i="9"/>
  <c r="H141" i="9"/>
  <c r="G141" i="9"/>
  <c r="H137" i="9"/>
  <c r="G137" i="9"/>
  <c r="H133" i="9"/>
  <c r="G133" i="9"/>
  <c r="H129" i="9"/>
  <c r="G129" i="9"/>
  <c r="H125" i="9"/>
  <c r="G125" i="9"/>
  <c r="H121" i="9"/>
  <c r="G121" i="9"/>
  <c r="H117" i="9"/>
  <c r="G117" i="9"/>
  <c r="H113" i="9"/>
  <c r="G113" i="9"/>
  <c r="H109" i="9"/>
  <c r="G109" i="9"/>
  <c r="H105" i="9"/>
  <c r="G105" i="9"/>
  <c r="H101" i="9"/>
  <c r="G101" i="9"/>
  <c r="H97" i="9"/>
  <c r="G97" i="9"/>
  <c r="H93" i="9"/>
  <c r="G93" i="9"/>
  <c r="H89" i="9"/>
  <c r="G89" i="9"/>
  <c r="H85" i="9"/>
  <c r="G85" i="9"/>
  <c r="H81" i="9"/>
  <c r="G81" i="9"/>
  <c r="H77" i="9"/>
  <c r="G77" i="9"/>
  <c r="H73" i="9"/>
  <c r="G73" i="9"/>
  <c r="H69" i="9"/>
  <c r="G69" i="9"/>
  <c r="H65" i="9"/>
  <c r="G65" i="9"/>
  <c r="H61" i="9"/>
  <c r="G61" i="9"/>
  <c r="H57" i="9"/>
  <c r="G57" i="9"/>
  <c r="H53" i="9"/>
  <c r="G53" i="9"/>
  <c r="H49" i="9"/>
  <c r="G49" i="9"/>
  <c r="H45" i="9"/>
  <c r="G45" i="9"/>
  <c r="H41" i="9"/>
  <c r="G41" i="9"/>
  <c r="H37" i="9"/>
  <c r="G37" i="9"/>
  <c r="H33" i="9"/>
  <c r="G33" i="9"/>
  <c r="H29" i="9"/>
  <c r="G29" i="9"/>
  <c r="H25" i="9"/>
  <c r="G25" i="9"/>
  <c r="H21" i="9"/>
  <c r="G21" i="9"/>
  <c r="G181" i="10"/>
  <c r="G180" i="10"/>
  <c r="G178" i="10"/>
  <c r="G177" i="10"/>
  <c r="G1047" i="11"/>
  <c r="G1046" i="11"/>
  <c r="G1045" i="11"/>
  <c r="G1044" i="11"/>
  <c r="G1043" i="11"/>
  <c r="G1042" i="11"/>
  <c r="G1041" i="11"/>
  <c r="G1040" i="11"/>
  <c r="G1039" i="11"/>
  <c r="G1038" i="11"/>
  <c r="G1037" i="11"/>
  <c r="G1036" i="11"/>
  <c r="G1035" i="11"/>
  <c r="G1034" i="11"/>
  <c r="G1033" i="11"/>
  <c r="G1032" i="11"/>
  <c r="G1031" i="11"/>
  <c r="G1029" i="11"/>
  <c r="G1028" i="11"/>
  <c r="G1027" i="11"/>
  <c r="G1026" i="11"/>
  <c r="G1025" i="11"/>
  <c r="G1024" i="11"/>
  <c r="G1023" i="11"/>
  <c r="G1022" i="11"/>
  <c r="G1021" i="11"/>
  <c r="G1020" i="11"/>
  <c r="G1019" i="11"/>
  <c r="G1018" i="11"/>
  <c r="G1017" i="11"/>
  <c r="G1016" i="11"/>
  <c r="G1015" i="11"/>
  <c r="G1014" i="11"/>
  <c r="G1013" i="11"/>
  <c r="G1011" i="11"/>
  <c r="G1010" i="11"/>
  <c r="G1009" i="11"/>
  <c r="G1008" i="11"/>
  <c r="G1007" i="11"/>
  <c r="G1006" i="11"/>
  <c r="G1005" i="11"/>
  <c r="G1004" i="11"/>
  <c r="G1003" i="11"/>
  <c r="G1002" i="11"/>
  <c r="G1001" i="11"/>
  <c r="G1000" i="11"/>
  <c r="G999" i="11"/>
  <c r="G998" i="11"/>
  <c r="G997" i="11"/>
  <c r="G996" i="11"/>
  <c r="G995" i="11"/>
  <c r="G993" i="11"/>
  <c r="G992" i="11"/>
  <c r="G991" i="11"/>
  <c r="G990" i="11"/>
  <c r="G989" i="11"/>
  <c r="G988" i="11"/>
  <c r="G987" i="11"/>
  <c r="G986" i="11"/>
  <c r="G985" i="11"/>
  <c r="G984" i="11"/>
  <c r="G983" i="11"/>
  <c r="G982" i="11"/>
  <c r="G981" i="11"/>
  <c r="G980" i="11"/>
  <c r="G979" i="11"/>
  <c r="G978" i="11"/>
  <c r="G977" i="11"/>
  <c r="G849" i="11"/>
  <c r="G848" i="11"/>
  <c r="G847" i="11"/>
  <c r="G846" i="11"/>
  <c r="G845" i="11"/>
  <c r="G844" i="11"/>
  <c r="G843" i="11"/>
  <c r="G842" i="11"/>
  <c r="G841" i="11"/>
  <c r="G840" i="11"/>
  <c r="G839" i="11"/>
  <c r="G838" i="11"/>
  <c r="G837" i="11"/>
  <c r="G836" i="11"/>
  <c r="G835" i="11"/>
  <c r="G834" i="11"/>
  <c r="G833" i="11"/>
  <c r="G867" i="11"/>
  <c r="G866" i="11"/>
  <c r="G865" i="11"/>
  <c r="G864" i="11"/>
  <c r="G863" i="11"/>
  <c r="G862" i="11"/>
  <c r="G861" i="11"/>
  <c r="G860" i="11"/>
  <c r="G859" i="11"/>
  <c r="G858" i="11"/>
  <c r="G857" i="11"/>
  <c r="G856" i="11"/>
  <c r="G855" i="11"/>
  <c r="G854" i="11"/>
  <c r="G853" i="11"/>
  <c r="G852" i="11"/>
  <c r="G851" i="11"/>
  <c r="G885" i="11"/>
  <c r="G884" i="11"/>
  <c r="G883" i="11"/>
  <c r="G882" i="11"/>
  <c r="G881" i="11"/>
  <c r="G880" i="11"/>
  <c r="G879" i="11"/>
  <c r="G878" i="11"/>
  <c r="G877" i="11"/>
  <c r="G876" i="11"/>
  <c r="G875" i="11"/>
  <c r="G874" i="11"/>
  <c r="G873" i="11"/>
  <c r="G872" i="11"/>
  <c r="G871" i="11"/>
  <c r="G870" i="11"/>
  <c r="G869" i="11"/>
  <c r="G903" i="11"/>
  <c r="G902" i="11"/>
  <c r="G901" i="11"/>
  <c r="G900" i="11"/>
  <c r="G899" i="11"/>
  <c r="G898" i="11"/>
  <c r="G897" i="11"/>
  <c r="G896" i="11"/>
  <c r="G895" i="11"/>
  <c r="G894" i="11"/>
  <c r="G893" i="11"/>
  <c r="G892" i="11"/>
  <c r="G891" i="11"/>
  <c r="G890" i="11"/>
  <c r="G889" i="11"/>
  <c r="G888" i="11"/>
  <c r="G887" i="11"/>
  <c r="G175" i="10"/>
  <c r="G174" i="10"/>
  <c r="G172" i="10"/>
  <c r="G171" i="10"/>
  <c r="G150" i="10"/>
  <c r="G151" i="10"/>
  <c r="G152" i="10"/>
  <c r="G153" i="10"/>
  <c r="G154" i="10"/>
  <c r="G155" i="10"/>
  <c r="G156" i="10"/>
  <c r="G157" i="10"/>
  <c r="G148" i="10"/>
  <c r="G147" i="10"/>
  <c r="G813" i="11"/>
  <c r="G812" i="11"/>
  <c r="G811" i="11"/>
  <c r="G810" i="11"/>
  <c r="G809" i="11"/>
  <c r="G808" i="11"/>
  <c r="G807" i="11"/>
  <c r="G806" i="11"/>
  <c r="G805" i="11"/>
  <c r="G804" i="11"/>
  <c r="G803" i="11"/>
  <c r="G802" i="11"/>
  <c r="G801" i="11"/>
  <c r="G800" i="11"/>
  <c r="G799" i="11"/>
  <c r="G798" i="11"/>
  <c r="G797" i="11"/>
  <c r="G831" i="11"/>
  <c r="G830" i="11"/>
  <c r="G829" i="11"/>
  <c r="G828" i="11"/>
  <c r="G827" i="11"/>
  <c r="G826" i="11"/>
  <c r="G825" i="11"/>
  <c r="G824" i="11"/>
  <c r="G823" i="11"/>
  <c r="G822" i="11"/>
  <c r="G821" i="11"/>
  <c r="G820" i="11"/>
  <c r="G819" i="11"/>
  <c r="G818" i="11"/>
  <c r="G817" i="11"/>
  <c r="G816" i="11"/>
  <c r="G815" i="11"/>
  <c r="G795" i="11"/>
  <c r="G794" i="11"/>
  <c r="G793" i="11"/>
  <c r="G792" i="11"/>
  <c r="G791" i="11"/>
  <c r="G790" i="11"/>
  <c r="G789" i="11"/>
  <c r="G788" i="11"/>
  <c r="G787" i="11"/>
  <c r="G786" i="11"/>
  <c r="G785" i="11"/>
  <c r="G784" i="11"/>
  <c r="G783" i="11"/>
  <c r="G782" i="11"/>
  <c r="G781" i="11"/>
  <c r="G780" i="11"/>
  <c r="G779" i="11"/>
  <c r="G777" i="11"/>
  <c r="G776" i="11"/>
  <c r="G775" i="11"/>
  <c r="G774" i="11"/>
  <c r="G773" i="11"/>
  <c r="G772" i="11"/>
  <c r="G771" i="11"/>
  <c r="G770" i="11"/>
  <c r="G769" i="11"/>
  <c r="G768" i="11"/>
  <c r="G767" i="11"/>
  <c r="G766" i="11"/>
  <c r="G765" i="11"/>
  <c r="G764" i="11"/>
  <c r="G763" i="11"/>
  <c r="G762" i="11"/>
  <c r="G761" i="11"/>
  <c r="G145" i="10"/>
  <c r="G144" i="10"/>
  <c r="G142" i="10"/>
  <c r="G141" i="10"/>
  <c r="G139" i="10"/>
  <c r="G138" i="10"/>
  <c r="G136" i="10"/>
  <c r="G135" i="10"/>
  <c r="G133" i="10"/>
  <c r="G132" i="10"/>
  <c r="G130" i="10"/>
  <c r="G129" i="10"/>
  <c r="G127" i="10"/>
  <c r="G126" i="10"/>
  <c r="G124" i="10"/>
  <c r="G123" i="10"/>
  <c r="G121" i="10"/>
  <c r="G120" i="10"/>
  <c r="G759" i="11"/>
  <c r="G758" i="11"/>
  <c r="G757" i="11"/>
  <c r="G756" i="11"/>
  <c r="G755" i="11"/>
  <c r="G754" i="11"/>
  <c r="G753" i="11"/>
  <c r="G752" i="11"/>
  <c r="G751" i="11"/>
  <c r="G750" i="11"/>
  <c r="G749" i="11"/>
  <c r="G748" i="11"/>
  <c r="G747" i="11"/>
  <c r="G746" i="11"/>
  <c r="G745" i="11"/>
  <c r="G744" i="11"/>
  <c r="G743" i="11"/>
  <c r="G741" i="11"/>
  <c r="G740" i="11"/>
  <c r="G739" i="11"/>
  <c r="G738" i="11"/>
  <c r="G737" i="11"/>
  <c r="G736" i="11"/>
  <c r="G735" i="11"/>
  <c r="G734" i="11"/>
  <c r="G733" i="11"/>
  <c r="G732" i="11"/>
  <c r="G731" i="11"/>
  <c r="G730" i="11"/>
  <c r="G729" i="11"/>
  <c r="G728" i="11"/>
  <c r="G727" i="11"/>
  <c r="G726" i="11"/>
  <c r="G725" i="11"/>
  <c r="G723" i="11"/>
  <c r="G722" i="11"/>
  <c r="G721" i="11"/>
  <c r="G720" i="11"/>
  <c r="G719" i="11"/>
  <c r="G718" i="11"/>
  <c r="G717" i="11"/>
  <c r="G716" i="11"/>
  <c r="G715" i="11"/>
  <c r="G714" i="11"/>
  <c r="G713" i="11"/>
  <c r="G712" i="11"/>
  <c r="G711" i="11"/>
  <c r="G710" i="11"/>
  <c r="G709" i="11"/>
  <c r="G708" i="11"/>
  <c r="G707" i="11"/>
  <c r="G705" i="11"/>
  <c r="G704" i="11"/>
  <c r="G703" i="11"/>
  <c r="G702" i="11"/>
  <c r="G701" i="11"/>
  <c r="G700" i="11"/>
  <c r="G699" i="11"/>
  <c r="G698" i="11"/>
  <c r="G706" i="11"/>
  <c r="G697" i="11"/>
  <c r="G696" i="11"/>
  <c r="G695" i="11"/>
  <c r="G694" i="11"/>
  <c r="G693" i="11"/>
  <c r="G692" i="11"/>
  <c r="G691" i="11"/>
  <c r="G690" i="11"/>
  <c r="G689" i="11"/>
  <c r="G687" i="11"/>
  <c r="G686" i="11"/>
  <c r="G685" i="11"/>
  <c r="G684" i="11"/>
  <c r="G683" i="11"/>
  <c r="G682" i="11"/>
  <c r="G681" i="11"/>
  <c r="G680" i="11"/>
  <c r="G679" i="11"/>
  <c r="G678" i="11"/>
  <c r="G677" i="11"/>
  <c r="G676" i="11"/>
  <c r="G674" i="11"/>
  <c r="G675" i="11"/>
  <c r="G673" i="11"/>
  <c r="G672" i="11"/>
  <c r="G671" i="11"/>
  <c r="G669" i="11"/>
  <c r="G668" i="11"/>
  <c r="G667" i="11"/>
  <c r="G666" i="11"/>
  <c r="G665" i="11"/>
  <c r="G664" i="11"/>
  <c r="G663" i="11"/>
  <c r="G662" i="11"/>
  <c r="G661" i="11"/>
  <c r="G660" i="11"/>
  <c r="G659" i="11"/>
  <c r="G658" i="11"/>
  <c r="G657" i="11"/>
  <c r="G656" i="11"/>
  <c r="G655" i="11"/>
  <c r="G654" i="11"/>
  <c r="G653" i="11"/>
  <c r="G651" i="11"/>
  <c r="G650" i="11"/>
  <c r="G649" i="11"/>
  <c r="G648" i="11"/>
  <c r="G647" i="11"/>
  <c r="G646" i="11"/>
  <c r="G645" i="11"/>
  <c r="G644" i="11"/>
  <c r="G643" i="11"/>
  <c r="G642" i="11"/>
  <c r="G641" i="11"/>
  <c r="G640" i="11"/>
  <c r="G639" i="11"/>
  <c r="G638" i="11"/>
  <c r="G637" i="11"/>
  <c r="G636" i="11"/>
  <c r="G635" i="11"/>
  <c r="G577" i="11"/>
  <c r="G576" i="11"/>
  <c r="G575" i="11"/>
  <c r="G574" i="11"/>
  <c r="G573" i="11"/>
  <c r="G572" i="11"/>
  <c r="G571" i="11"/>
  <c r="G570" i="11"/>
  <c r="G569" i="11"/>
  <c r="G568" i="11"/>
  <c r="G567" i="11"/>
  <c r="G566" i="11"/>
  <c r="G565" i="11"/>
  <c r="G564" i="11"/>
  <c r="G563" i="11"/>
  <c r="G562" i="11"/>
  <c r="G561" i="11"/>
  <c r="G559" i="11"/>
  <c r="G558" i="11"/>
  <c r="G557" i="11"/>
  <c r="G556" i="11"/>
  <c r="G555" i="11"/>
  <c r="G554" i="11"/>
  <c r="G553" i="11"/>
  <c r="G552" i="11"/>
  <c r="G551" i="11"/>
  <c r="G550" i="11"/>
  <c r="G549" i="11"/>
  <c r="G548" i="11"/>
  <c r="G547" i="11"/>
  <c r="G546" i="11"/>
  <c r="G545" i="11"/>
  <c r="G544" i="11"/>
  <c r="G543" i="11"/>
  <c r="G541" i="11"/>
  <c r="G540" i="11"/>
  <c r="G539" i="11"/>
  <c r="G538" i="11"/>
  <c r="G537" i="11"/>
  <c r="G536" i="11"/>
  <c r="G535" i="11"/>
  <c r="G534" i="11"/>
  <c r="G533" i="11"/>
  <c r="G532" i="11"/>
  <c r="G531" i="11"/>
  <c r="G530" i="11"/>
  <c r="G529" i="11"/>
  <c r="G528" i="11"/>
  <c r="G527" i="11"/>
  <c r="G526" i="11"/>
  <c r="G525" i="11"/>
  <c r="G523" i="11"/>
  <c r="G522" i="11"/>
  <c r="G521" i="11"/>
  <c r="G520" i="11"/>
  <c r="G519" i="11"/>
  <c r="G518" i="11"/>
  <c r="G517" i="11"/>
  <c r="G516" i="11"/>
  <c r="G515" i="11"/>
  <c r="G514" i="11"/>
  <c r="G513" i="11"/>
  <c r="G512" i="11"/>
  <c r="G511" i="11"/>
  <c r="G510" i="11"/>
  <c r="G509" i="11"/>
  <c r="G508" i="11"/>
  <c r="G507" i="11"/>
  <c r="G505" i="11"/>
  <c r="G504" i="11"/>
  <c r="G503" i="11"/>
  <c r="G502" i="11"/>
  <c r="G501" i="11"/>
  <c r="G506" i="11"/>
  <c r="G500" i="11"/>
  <c r="G499" i="11"/>
  <c r="G498" i="11"/>
  <c r="G497" i="11"/>
  <c r="G496" i="11"/>
  <c r="G495" i="11"/>
  <c r="G494" i="11"/>
  <c r="G493" i="11"/>
  <c r="G492" i="11"/>
  <c r="G491" i="11"/>
  <c r="G490" i="11"/>
  <c r="G489" i="11"/>
  <c r="G487" i="11"/>
  <c r="G486" i="11"/>
  <c r="G485" i="11"/>
  <c r="G484" i="11"/>
  <c r="G483" i="11"/>
  <c r="G482" i="11"/>
  <c r="G481" i="11"/>
  <c r="G480" i="11"/>
  <c r="G479" i="11"/>
  <c r="G478" i="11"/>
  <c r="G477" i="11"/>
  <c r="G476" i="11"/>
  <c r="G475" i="11"/>
  <c r="G474" i="11"/>
  <c r="G473" i="11"/>
  <c r="G472" i="11"/>
  <c r="G471" i="11"/>
  <c r="T95" i="10"/>
  <c r="T92" i="10"/>
  <c r="T89" i="10"/>
  <c r="T86" i="10"/>
  <c r="T83" i="10"/>
  <c r="T80" i="10"/>
  <c r="R95" i="10"/>
  <c r="R92" i="10"/>
  <c r="R89" i="10"/>
  <c r="R86" i="10"/>
  <c r="R83" i="10"/>
  <c r="R80" i="10"/>
  <c r="G118" i="10"/>
  <c r="G117" i="10"/>
  <c r="G115" i="10"/>
  <c r="G114" i="10"/>
  <c r="G97" i="10"/>
  <c r="G96" i="10"/>
  <c r="G94" i="10"/>
  <c r="G93" i="10"/>
  <c r="G91" i="10"/>
  <c r="G90" i="10"/>
  <c r="G88" i="10"/>
  <c r="G87" i="10"/>
  <c r="G85" i="10"/>
  <c r="G84" i="10"/>
  <c r="G82" i="10"/>
  <c r="G81" i="10"/>
  <c r="G79" i="10"/>
  <c r="G78" i="10"/>
  <c r="G76" i="10"/>
  <c r="G75" i="10"/>
  <c r="G451" i="11"/>
  <c r="G450" i="11"/>
  <c r="G449" i="11"/>
  <c r="G448" i="11"/>
  <c r="G447" i="11"/>
  <c r="G446" i="11"/>
  <c r="G445" i="11"/>
  <c r="G444" i="11"/>
  <c r="G443" i="11"/>
  <c r="G442" i="11"/>
  <c r="G441" i="11"/>
  <c r="G440" i="11"/>
  <c r="G439" i="11"/>
  <c r="G438" i="11"/>
  <c r="G437" i="11"/>
  <c r="G436" i="11"/>
  <c r="G435" i="11"/>
  <c r="G469" i="11"/>
  <c r="G468" i="11"/>
  <c r="G467" i="11"/>
  <c r="G466" i="11"/>
  <c r="G465" i="11"/>
  <c r="G464" i="11"/>
  <c r="G463" i="11"/>
  <c r="G462" i="11"/>
  <c r="G461" i="11"/>
  <c r="G460" i="11"/>
  <c r="G459" i="11"/>
  <c r="G458" i="11"/>
  <c r="G457" i="11"/>
  <c r="G456" i="11"/>
  <c r="G455" i="11"/>
  <c r="G454" i="11"/>
  <c r="G453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0" i="11"/>
  <c r="G419" i="11"/>
  <c r="G418" i="11"/>
  <c r="G417" i="11"/>
  <c r="G416" i="11"/>
  <c r="G415" i="11"/>
  <c r="G421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73" i="10"/>
  <c r="G72" i="10"/>
  <c r="G70" i="10"/>
  <c r="G69" i="10"/>
  <c r="G67" i="10"/>
  <c r="G66" i="10"/>
  <c r="G64" i="10"/>
  <c r="G63" i="10"/>
  <c r="G61" i="10"/>
  <c r="G60" i="10"/>
  <c r="G361" i="11"/>
  <c r="G360" i="11"/>
  <c r="G358" i="11"/>
  <c r="G359" i="11"/>
  <c r="G362" i="11"/>
  <c r="G357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4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7" i="11"/>
  <c r="G216" i="11"/>
  <c r="G215" i="11"/>
  <c r="G214" i="11"/>
  <c r="G213" i="11"/>
  <c r="G212" i="11"/>
  <c r="G211" i="11"/>
  <c r="G218" i="11"/>
  <c r="G210" i="11"/>
  <c r="G209" i="11"/>
  <c r="G208" i="11"/>
  <c r="G207" i="11"/>
  <c r="G206" i="11"/>
  <c r="G205" i="11"/>
  <c r="G204" i="11"/>
  <c r="G203" i="11"/>
  <c r="G202" i="11"/>
  <c r="G201" i="11"/>
  <c r="G199" i="11"/>
  <c r="G198" i="11"/>
  <c r="G197" i="11"/>
  <c r="G196" i="11"/>
  <c r="G195" i="11"/>
  <c r="G194" i="11"/>
  <c r="G193" i="11"/>
  <c r="G200" i="11"/>
  <c r="G192" i="11"/>
  <c r="G191" i="11"/>
  <c r="G190" i="11"/>
  <c r="G189" i="11"/>
  <c r="G188" i="11"/>
  <c r="G187" i="11"/>
  <c r="G186" i="11"/>
  <c r="G185" i="11"/>
  <c r="G184" i="11"/>
  <c r="G183" i="11"/>
  <c r="G43" i="10"/>
  <c r="G42" i="10"/>
  <c r="G40" i="10"/>
  <c r="G39" i="10"/>
  <c r="G37" i="10"/>
  <c r="G36" i="10"/>
  <c r="G34" i="10"/>
  <c r="G33" i="10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81" i="11"/>
  <c r="G180" i="11"/>
  <c r="G179" i="11"/>
  <c r="G178" i="11"/>
  <c r="G177" i="11"/>
  <c r="G176" i="11"/>
  <c r="G175" i="11"/>
  <c r="G174" i="11"/>
  <c r="G173" i="11"/>
  <c r="G172" i="11"/>
  <c r="G171" i="11"/>
  <c r="G170" i="11"/>
  <c r="G169" i="11"/>
  <c r="G168" i="11"/>
  <c r="G167" i="11"/>
  <c r="G166" i="11"/>
  <c r="G165" i="11"/>
  <c r="G31" i="10"/>
  <c r="G30" i="10"/>
  <c r="G28" i="10"/>
  <c r="G27" i="10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19" i="10"/>
  <c r="G18" i="10"/>
  <c r="G16" i="10"/>
  <c r="G15" i="10"/>
  <c r="G13" i="10"/>
  <c r="G12" i="10"/>
  <c r="G10" i="10"/>
  <c r="G9" i="10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1030" i="11"/>
  <c r="G1012" i="11"/>
  <c r="G994" i="11"/>
  <c r="G976" i="11"/>
  <c r="G886" i="11"/>
  <c r="G868" i="11"/>
  <c r="G850" i="11"/>
  <c r="G832" i="11"/>
  <c r="G814" i="11"/>
  <c r="G796" i="11"/>
  <c r="G778" i="11"/>
  <c r="G760" i="11"/>
  <c r="G742" i="11"/>
  <c r="G724" i="11"/>
  <c r="G688" i="11"/>
  <c r="G670" i="11"/>
  <c r="G652" i="11"/>
  <c r="G634" i="11"/>
  <c r="G560" i="11"/>
  <c r="G542" i="11"/>
  <c r="G524" i="11"/>
  <c r="G488" i="11"/>
  <c r="G470" i="11"/>
  <c r="G452" i="11"/>
  <c r="G434" i="11"/>
  <c r="G400" i="11"/>
  <c r="G380" i="11"/>
  <c r="G236" i="11"/>
  <c r="G182" i="11"/>
  <c r="G146" i="11"/>
  <c r="G41" i="11"/>
  <c r="G40" i="11"/>
  <c r="G39" i="11"/>
  <c r="G38" i="11"/>
  <c r="G7" i="11"/>
  <c r="G6" i="11"/>
  <c r="G5" i="11"/>
  <c r="G4" i="11"/>
  <c r="G3" i="11"/>
  <c r="G2" i="11"/>
  <c r="G7" i="10"/>
  <c r="G6" i="10"/>
  <c r="G5" i="10"/>
  <c r="G4" i="10"/>
  <c r="G179" i="10"/>
  <c r="G176" i="10"/>
  <c r="G173" i="10"/>
  <c r="G170" i="10"/>
  <c r="G149" i="10"/>
  <c r="G146" i="10"/>
  <c r="G143" i="10"/>
  <c r="G140" i="10"/>
  <c r="G137" i="10"/>
  <c r="G134" i="10"/>
  <c r="G131" i="10"/>
  <c r="G128" i="10"/>
  <c r="G125" i="10"/>
  <c r="G122" i="10"/>
  <c r="G119" i="10"/>
  <c r="G116" i="10"/>
  <c r="G113" i="10"/>
  <c r="G95" i="10"/>
  <c r="G92" i="10"/>
  <c r="G89" i="10"/>
  <c r="G86" i="10"/>
  <c r="G83" i="10"/>
  <c r="G80" i="10"/>
  <c r="G77" i="10"/>
  <c r="G74" i="10"/>
  <c r="G71" i="10"/>
  <c r="G68" i="10"/>
  <c r="G65" i="10"/>
  <c r="G62" i="10"/>
  <c r="G59" i="10"/>
  <c r="G41" i="10"/>
  <c r="G38" i="10"/>
  <c r="G35" i="10"/>
  <c r="G32" i="10"/>
  <c r="G29" i="10"/>
  <c r="G26" i="10"/>
  <c r="G17" i="10"/>
  <c r="G14" i="10"/>
  <c r="G11" i="10"/>
  <c r="G8" i="10"/>
  <c r="G3" i="10"/>
  <c r="G2" i="10"/>
  <c r="S285" i="9"/>
  <c r="S281" i="9"/>
  <c r="S277" i="9"/>
  <c r="S273" i="9"/>
  <c r="S269" i="9"/>
  <c r="S265" i="9"/>
  <c r="S261" i="9"/>
  <c r="S257" i="9"/>
  <c r="S253" i="9"/>
  <c r="S249" i="9"/>
  <c r="S245" i="9"/>
  <c r="S241" i="9"/>
  <c r="S237" i="9"/>
  <c r="S233" i="9"/>
  <c r="S229" i="9"/>
  <c r="S225" i="9"/>
  <c r="S221" i="9"/>
  <c r="S217" i="9"/>
  <c r="S213" i="9"/>
  <c r="S209" i="9"/>
  <c r="S205" i="9"/>
  <c r="S201" i="9"/>
  <c r="S197" i="9"/>
  <c r="S193" i="9"/>
  <c r="S189" i="9"/>
  <c r="S185" i="9"/>
  <c r="S181" i="9"/>
  <c r="S177" i="9"/>
  <c r="S173" i="9"/>
  <c r="S169" i="9"/>
  <c r="S165" i="9"/>
  <c r="S161" i="9"/>
  <c r="S157" i="9"/>
  <c r="S153" i="9"/>
  <c r="S149" i="9"/>
  <c r="S145" i="9"/>
  <c r="S141" i="9"/>
  <c r="S137" i="9"/>
  <c r="S133" i="9"/>
  <c r="S129" i="9"/>
  <c r="S125" i="9"/>
  <c r="S121" i="9"/>
  <c r="S117" i="9"/>
  <c r="S113" i="9"/>
  <c r="S109" i="9"/>
  <c r="S105" i="9"/>
  <c r="S101" i="9"/>
  <c r="S97" i="9"/>
  <c r="S93" i="9"/>
  <c r="S89" i="9"/>
  <c r="S85" i="9"/>
  <c r="S81" i="9"/>
  <c r="S77" i="9"/>
  <c r="S73" i="9"/>
  <c r="S69" i="9"/>
  <c r="S65" i="9"/>
  <c r="S61" i="9"/>
  <c r="S57" i="9"/>
  <c r="S53" i="9"/>
  <c r="S49" i="9"/>
  <c r="S45" i="9"/>
  <c r="S41" i="9"/>
  <c r="S37" i="9"/>
  <c r="S33" i="9"/>
  <c r="S29" i="9"/>
  <c r="S25" i="9"/>
  <c r="S21" i="9"/>
  <c r="S17" i="9"/>
  <c r="S13" i="9"/>
  <c r="S9" i="9"/>
  <c r="S5" i="9"/>
  <c r="R285" i="9"/>
  <c r="Q285" i="9"/>
  <c r="P285" i="9"/>
  <c r="O285" i="9"/>
  <c r="N285" i="9"/>
  <c r="M285" i="9"/>
  <c r="L285" i="9"/>
  <c r="K285" i="9"/>
  <c r="J285" i="9"/>
  <c r="I285" i="9"/>
  <c r="R281" i="9"/>
  <c r="Q281" i="9"/>
  <c r="P281" i="9"/>
  <c r="O281" i="9"/>
  <c r="N281" i="9"/>
  <c r="M281" i="9"/>
  <c r="L281" i="9"/>
  <c r="K281" i="9"/>
  <c r="J281" i="9"/>
  <c r="I281" i="9"/>
  <c r="R277" i="9"/>
  <c r="Q277" i="9"/>
  <c r="P277" i="9"/>
  <c r="O277" i="9"/>
  <c r="N277" i="9"/>
  <c r="M277" i="9"/>
  <c r="L277" i="9"/>
  <c r="K277" i="9"/>
  <c r="J277" i="9"/>
  <c r="I277" i="9"/>
  <c r="R273" i="9"/>
  <c r="Q273" i="9"/>
  <c r="P273" i="9"/>
  <c r="O273" i="9"/>
  <c r="N273" i="9"/>
  <c r="M273" i="9"/>
  <c r="L273" i="9"/>
  <c r="K273" i="9"/>
  <c r="J273" i="9"/>
  <c r="I273" i="9"/>
  <c r="R269" i="9"/>
  <c r="Q269" i="9"/>
  <c r="P269" i="9"/>
  <c r="O269" i="9"/>
  <c r="N269" i="9"/>
  <c r="M269" i="9"/>
  <c r="L269" i="9"/>
  <c r="K269" i="9"/>
  <c r="J269" i="9"/>
  <c r="I269" i="9"/>
  <c r="R265" i="9"/>
  <c r="Q265" i="9"/>
  <c r="P265" i="9"/>
  <c r="O265" i="9"/>
  <c r="N265" i="9"/>
  <c r="M265" i="9"/>
  <c r="L265" i="9"/>
  <c r="K265" i="9"/>
  <c r="J265" i="9"/>
  <c r="I265" i="9"/>
  <c r="R261" i="9"/>
  <c r="Q261" i="9"/>
  <c r="P261" i="9"/>
  <c r="O261" i="9"/>
  <c r="N261" i="9"/>
  <c r="M261" i="9"/>
  <c r="L261" i="9"/>
  <c r="K261" i="9"/>
  <c r="J261" i="9"/>
  <c r="I261" i="9"/>
  <c r="R257" i="9"/>
  <c r="Q257" i="9"/>
  <c r="P257" i="9"/>
  <c r="O257" i="9"/>
  <c r="N257" i="9"/>
  <c r="M257" i="9"/>
  <c r="L257" i="9"/>
  <c r="K257" i="9"/>
  <c r="J257" i="9"/>
  <c r="I257" i="9"/>
  <c r="R253" i="9"/>
  <c r="Q253" i="9"/>
  <c r="P253" i="9"/>
  <c r="O253" i="9"/>
  <c r="N253" i="9"/>
  <c r="M253" i="9"/>
  <c r="L253" i="9"/>
  <c r="K253" i="9"/>
  <c r="J253" i="9"/>
  <c r="I253" i="9"/>
  <c r="R249" i="9"/>
  <c r="Q249" i="9"/>
  <c r="P249" i="9"/>
  <c r="O249" i="9"/>
  <c r="N249" i="9"/>
  <c r="M249" i="9"/>
  <c r="L249" i="9"/>
  <c r="K249" i="9"/>
  <c r="J249" i="9"/>
  <c r="I249" i="9"/>
  <c r="R245" i="9"/>
  <c r="Q245" i="9"/>
  <c r="P245" i="9"/>
  <c r="O245" i="9"/>
  <c r="N245" i="9"/>
  <c r="M245" i="9"/>
  <c r="L245" i="9"/>
  <c r="K245" i="9"/>
  <c r="J245" i="9"/>
  <c r="I245" i="9"/>
  <c r="R241" i="9"/>
  <c r="Q241" i="9"/>
  <c r="P241" i="9"/>
  <c r="O241" i="9"/>
  <c r="N241" i="9"/>
  <c r="M241" i="9"/>
  <c r="L241" i="9"/>
  <c r="K241" i="9"/>
  <c r="J241" i="9"/>
  <c r="I241" i="9"/>
  <c r="R237" i="9"/>
  <c r="Q237" i="9"/>
  <c r="P237" i="9"/>
  <c r="O237" i="9"/>
  <c r="N237" i="9"/>
  <c r="M237" i="9"/>
  <c r="L237" i="9"/>
  <c r="K237" i="9"/>
  <c r="J237" i="9"/>
  <c r="I237" i="9"/>
  <c r="R233" i="9"/>
  <c r="Q233" i="9"/>
  <c r="P233" i="9"/>
  <c r="O233" i="9"/>
  <c r="N233" i="9"/>
  <c r="M233" i="9"/>
  <c r="L233" i="9"/>
  <c r="K233" i="9"/>
  <c r="J233" i="9"/>
  <c r="I233" i="9"/>
  <c r="R229" i="9"/>
  <c r="Q229" i="9"/>
  <c r="P229" i="9"/>
  <c r="O229" i="9"/>
  <c r="N229" i="9"/>
  <c r="M229" i="9"/>
  <c r="L229" i="9"/>
  <c r="K229" i="9"/>
  <c r="J229" i="9"/>
  <c r="I229" i="9"/>
  <c r="R225" i="9"/>
  <c r="Q225" i="9"/>
  <c r="P225" i="9"/>
  <c r="O225" i="9"/>
  <c r="N225" i="9"/>
  <c r="M225" i="9"/>
  <c r="L225" i="9"/>
  <c r="K225" i="9"/>
  <c r="J225" i="9"/>
  <c r="I225" i="9"/>
  <c r="R221" i="9"/>
  <c r="Q221" i="9"/>
  <c r="P221" i="9"/>
  <c r="O221" i="9"/>
  <c r="N221" i="9"/>
  <c r="M221" i="9"/>
  <c r="L221" i="9"/>
  <c r="K221" i="9"/>
  <c r="J221" i="9"/>
  <c r="I221" i="9"/>
  <c r="R217" i="9"/>
  <c r="Q217" i="9"/>
  <c r="P217" i="9"/>
  <c r="O217" i="9"/>
  <c r="N217" i="9"/>
  <c r="M217" i="9"/>
  <c r="L217" i="9"/>
  <c r="K217" i="9"/>
  <c r="J217" i="9"/>
  <c r="I217" i="9"/>
  <c r="R213" i="9"/>
  <c r="Q213" i="9"/>
  <c r="P213" i="9"/>
  <c r="O213" i="9"/>
  <c r="N213" i="9"/>
  <c r="M213" i="9"/>
  <c r="L213" i="9"/>
  <c r="K213" i="9"/>
  <c r="J213" i="9"/>
  <c r="I213" i="9"/>
  <c r="R209" i="9"/>
  <c r="Q209" i="9"/>
  <c r="P209" i="9"/>
  <c r="O209" i="9"/>
  <c r="N209" i="9"/>
  <c r="M209" i="9"/>
  <c r="L209" i="9"/>
  <c r="K209" i="9"/>
  <c r="J209" i="9"/>
  <c r="I209" i="9"/>
  <c r="R205" i="9"/>
  <c r="Q205" i="9"/>
  <c r="P205" i="9"/>
  <c r="O205" i="9"/>
  <c r="N205" i="9"/>
  <c r="M205" i="9"/>
  <c r="L205" i="9"/>
  <c r="K205" i="9"/>
  <c r="J205" i="9"/>
  <c r="I205" i="9"/>
  <c r="R201" i="9"/>
  <c r="Q201" i="9"/>
  <c r="P201" i="9"/>
  <c r="O201" i="9"/>
  <c r="N201" i="9"/>
  <c r="M201" i="9"/>
  <c r="L201" i="9"/>
  <c r="K201" i="9"/>
  <c r="J201" i="9"/>
  <c r="I201" i="9"/>
  <c r="R197" i="9"/>
  <c r="Q197" i="9"/>
  <c r="P197" i="9"/>
  <c r="O197" i="9"/>
  <c r="N197" i="9"/>
  <c r="M197" i="9"/>
  <c r="L197" i="9"/>
  <c r="K197" i="9"/>
  <c r="J197" i="9"/>
  <c r="I197" i="9"/>
  <c r="R193" i="9"/>
  <c r="Q193" i="9"/>
  <c r="P193" i="9"/>
  <c r="O193" i="9"/>
  <c r="N193" i="9"/>
  <c r="M193" i="9"/>
  <c r="L193" i="9"/>
  <c r="K193" i="9"/>
  <c r="J193" i="9"/>
  <c r="I193" i="9"/>
  <c r="R189" i="9"/>
  <c r="Q189" i="9"/>
  <c r="P189" i="9"/>
  <c r="O189" i="9"/>
  <c r="N189" i="9"/>
  <c r="M189" i="9"/>
  <c r="L189" i="9"/>
  <c r="K189" i="9"/>
  <c r="J189" i="9"/>
  <c r="I189" i="9"/>
  <c r="R185" i="9"/>
  <c r="Q185" i="9"/>
  <c r="P185" i="9"/>
  <c r="O185" i="9"/>
  <c r="N185" i="9"/>
  <c r="M185" i="9"/>
  <c r="L185" i="9"/>
  <c r="K185" i="9"/>
  <c r="J185" i="9"/>
  <c r="I185" i="9"/>
  <c r="R181" i="9"/>
  <c r="Q181" i="9"/>
  <c r="P181" i="9"/>
  <c r="O181" i="9"/>
  <c r="N181" i="9"/>
  <c r="M181" i="9"/>
  <c r="L181" i="9"/>
  <c r="K181" i="9"/>
  <c r="J181" i="9"/>
  <c r="I181" i="9"/>
  <c r="R177" i="9"/>
  <c r="Q177" i="9"/>
  <c r="P177" i="9"/>
  <c r="O177" i="9"/>
  <c r="N177" i="9"/>
  <c r="M177" i="9"/>
  <c r="L177" i="9"/>
  <c r="K177" i="9"/>
  <c r="J177" i="9"/>
  <c r="I177" i="9"/>
  <c r="R173" i="9"/>
  <c r="Q173" i="9"/>
  <c r="P173" i="9"/>
  <c r="O173" i="9"/>
  <c r="N173" i="9"/>
  <c r="M173" i="9"/>
  <c r="L173" i="9"/>
  <c r="K173" i="9"/>
  <c r="J173" i="9"/>
  <c r="I173" i="9"/>
  <c r="R169" i="9"/>
  <c r="Q169" i="9"/>
  <c r="P169" i="9"/>
  <c r="O169" i="9"/>
  <c r="N169" i="9"/>
  <c r="M169" i="9"/>
  <c r="L169" i="9"/>
  <c r="K169" i="9"/>
  <c r="J169" i="9"/>
  <c r="I169" i="9"/>
  <c r="R165" i="9"/>
  <c r="Q165" i="9"/>
  <c r="P165" i="9"/>
  <c r="O165" i="9"/>
  <c r="N165" i="9"/>
  <c r="M165" i="9"/>
  <c r="L165" i="9"/>
  <c r="K165" i="9"/>
  <c r="J165" i="9"/>
  <c r="I165" i="9"/>
  <c r="R161" i="9"/>
  <c r="Q161" i="9"/>
  <c r="P161" i="9"/>
  <c r="O161" i="9"/>
  <c r="N161" i="9"/>
  <c r="M161" i="9"/>
  <c r="L161" i="9"/>
  <c r="K161" i="9"/>
  <c r="J161" i="9"/>
  <c r="I161" i="9"/>
  <c r="R157" i="9"/>
  <c r="Q157" i="9"/>
  <c r="P157" i="9"/>
  <c r="O157" i="9"/>
  <c r="N157" i="9"/>
  <c r="M157" i="9"/>
  <c r="L157" i="9"/>
  <c r="K157" i="9"/>
  <c r="J157" i="9"/>
  <c r="I157" i="9"/>
  <c r="R153" i="9"/>
  <c r="Q153" i="9"/>
  <c r="P153" i="9"/>
  <c r="O153" i="9"/>
  <c r="N153" i="9"/>
  <c r="M153" i="9"/>
  <c r="L153" i="9"/>
  <c r="K153" i="9"/>
  <c r="J153" i="9"/>
  <c r="I153" i="9"/>
  <c r="R149" i="9"/>
  <c r="Q149" i="9"/>
  <c r="P149" i="9"/>
  <c r="O149" i="9"/>
  <c r="N149" i="9"/>
  <c r="M149" i="9"/>
  <c r="L149" i="9"/>
  <c r="K149" i="9"/>
  <c r="J149" i="9"/>
  <c r="I149" i="9"/>
  <c r="R145" i="9"/>
  <c r="Q145" i="9"/>
  <c r="P145" i="9"/>
  <c r="O145" i="9"/>
  <c r="N145" i="9"/>
  <c r="M145" i="9"/>
  <c r="L145" i="9"/>
  <c r="K145" i="9"/>
  <c r="J145" i="9"/>
  <c r="I145" i="9"/>
  <c r="R141" i="9"/>
  <c r="Q141" i="9"/>
  <c r="P141" i="9"/>
  <c r="O141" i="9"/>
  <c r="N141" i="9"/>
  <c r="M141" i="9"/>
  <c r="L141" i="9"/>
  <c r="K141" i="9"/>
  <c r="J141" i="9"/>
  <c r="I141" i="9"/>
  <c r="R137" i="9"/>
  <c r="Q137" i="9"/>
  <c r="P137" i="9"/>
  <c r="O137" i="9"/>
  <c r="N137" i="9"/>
  <c r="M137" i="9"/>
  <c r="L137" i="9"/>
  <c r="K137" i="9"/>
  <c r="J137" i="9"/>
  <c r="I137" i="9"/>
  <c r="R133" i="9"/>
  <c r="Q133" i="9"/>
  <c r="P133" i="9"/>
  <c r="O133" i="9"/>
  <c r="N133" i="9"/>
  <c r="M133" i="9"/>
  <c r="L133" i="9"/>
  <c r="K133" i="9"/>
  <c r="J133" i="9"/>
  <c r="I133" i="9"/>
  <c r="R129" i="9"/>
  <c r="Q129" i="9"/>
  <c r="P129" i="9"/>
  <c r="O129" i="9"/>
  <c r="N129" i="9"/>
  <c r="M129" i="9"/>
  <c r="L129" i="9"/>
  <c r="K129" i="9"/>
  <c r="J129" i="9"/>
  <c r="I129" i="9"/>
  <c r="R125" i="9"/>
  <c r="Q125" i="9"/>
  <c r="P125" i="9"/>
  <c r="O125" i="9"/>
  <c r="N125" i="9"/>
  <c r="M125" i="9"/>
  <c r="L125" i="9"/>
  <c r="K125" i="9"/>
  <c r="J125" i="9"/>
  <c r="I125" i="9"/>
  <c r="R121" i="9"/>
  <c r="Q121" i="9"/>
  <c r="P121" i="9"/>
  <c r="O121" i="9"/>
  <c r="N121" i="9"/>
  <c r="M121" i="9"/>
  <c r="L121" i="9"/>
  <c r="K121" i="9"/>
  <c r="J121" i="9"/>
  <c r="I121" i="9"/>
  <c r="R117" i="9"/>
  <c r="Q117" i="9"/>
  <c r="P117" i="9"/>
  <c r="O117" i="9"/>
  <c r="N117" i="9"/>
  <c r="M117" i="9"/>
  <c r="L117" i="9"/>
  <c r="K117" i="9"/>
  <c r="J117" i="9"/>
  <c r="I117" i="9"/>
  <c r="R113" i="9"/>
  <c r="Q113" i="9"/>
  <c r="P113" i="9"/>
  <c r="O113" i="9"/>
  <c r="N113" i="9"/>
  <c r="M113" i="9"/>
  <c r="L113" i="9"/>
  <c r="K113" i="9"/>
  <c r="J113" i="9"/>
  <c r="I113" i="9"/>
  <c r="R109" i="9"/>
  <c r="Q109" i="9"/>
  <c r="P109" i="9"/>
  <c r="O109" i="9"/>
  <c r="N109" i="9"/>
  <c r="M109" i="9"/>
  <c r="L109" i="9"/>
  <c r="K109" i="9"/>
  <c r="J109" i="9"/>
  <c r="I109" i="9"/>
  <c r="R105" i="9"/>
  <c r="Q105" i="9"/>
  <c r="P105" i="9"/>
  <c r="O105" i="9"/>
  <c r="N105" i="9"/>
  <c r="M105" i="9"/>
  <c r="L105" i="9"/>
  <c r="K105" i="9"/>
  <c r="J105" i="9"/>
  <c r="I105" i="9"/>
  <c r="R101" i="9"/>
  <c r="Q101" i="9"/>
  <c r="P101" i="9"/>
  <c r="O101" i="9"/>
  <c r="N101" i="9"/>
  <c r="M101" i="9"/>
  <c r="L101" i="9"/>
  <c r="K101" i="9"/>
  <c r="J101" i="9"/>
  <c r="I101" i="9"/>
  <c r="R97" i="9"/>
  <c r="Q97" i="9"/>
  <c r="P97" i="9"/>
  <c r="O97" i="9"/>
  <c r="N97" i="9"/>
  <c r="M97" i="9"/>
  <c r="L97" i="9"/>
  <c r="K97" i="9"/>
  <c r="J97" i="9"/>
  <c r="I97" i="9"/>
  <c r="R93" i="9"/>
  <c r="Q93" i="9"/>
  <c r="P93" i="9"/>
  <c r="O93" i="9"/>
  <c r="N93" i="9"/>
  <c r="M93" i="9"/>
  <c r="L93" i="9"/>
  <c r="K93" i="9"/>
  <c r="J93" i="9"/>
  <c r="I93" i="9"/>
  <c r="R89" i="9"/>
  <c r="Q89" i="9"/>
  <c r="P89" i="9"/>
  <c r="O89" i="9"/>
  <c r="N89" i="9"/>
  <c r="M89" i="9"/>
  <c r="L89" i="9"/>
  <c r="K89" i="9"/>
  <c r="J89" i="9"/>
  <c r="I89" i="9"/>
  <c r="R85" i="9"/>
  <c r="Q85" i="9"/>
  <c r="P85" i="9"/>
  <c r="O85" i="9"/>
  <c r="N85" i="9"/>
  <c r="M85" i="9"/>
  <c r="L85" i="9"/>
  <c r="K85" i="9"/>
  <c r="J85" i="9"/>
  <c r="I85" i="9"/>
  <c r="R81" i="9"/>
  <c r="Q81" i="9"/>
  <c r="P81" i="9"/>
  <c r="O81" i="9"/>
  <c r="N81" i="9"/>
  <c r="M81" i="9"/>
  <c r="L81" i="9"/>
  <c r="K81" i="9"/>
  <c r="J81" i="9"/>
  <c r="I81" i="9"/>
  <c r="R77" i="9"/>
  <c r="Q77" i="9"/>
  <c r="P77" i="9"/>
  <c r="O77" i="9"/>
  <c r="N77" i="9"/>
  <c r="M77" i="9"/>
  <c r="L77" i="9"/>
  <c r="K77" i="9"/>
  <c r="J77" i="9"/>
  <c r="I77" i="9"/>
  <c r="R73" i="9"/>
  <c r="Q73" i="9"/>
  <c r="P73" i="9"/>
  <c r="O73" i="9"/>
  <c r="N73" i="9"/>
  <c r="M73" i="9"/>
  <c r="L73" i="9"/>
  <c r="K73" i="9"/>
  <c r="J73" i="9"/>
  <c r="I73" i="9"/>
  <c r="R69" i="9"/>
  <c r="Q69" i="9"/>
  <c r="P69" i="9"/>
  <c r="O69" i="9"/>
  <c r="N69" i="9"/>
  <c r="M69" i="9"/>
  <c r="L69" i="9"/>
  <c r="K69" i="9"/>
  <c r="J69" i="9"/>
  <c r="I69" i="9"/>
  <c r="R65" i="9"/>
  <c r="Q65" i="9"/>
  <c r="P65" i="9"/>
  <c r="O65" i="9"/>
  <c r="N65" i="9"/>
  <c r="M65" i="9"/>
  <c r="L65" i="9"/>
  <c r="K65" i="9"/>
  <c r="J65" i="9"/>
  <c r="I65" i="9"/>
  <c r="R61" i="9"/>
  <c r="Q61" i="9"/>
  <c r="P61" i="9"/>
  <c r="O61" i="9"/>
  <c r="N61" i="9"/>
  <c r="M61" i="9"/>
  <c r="L61" i="9"/>
  <c r="K61" i="9"/>
  <c r="J61" i="9"/>
  <c r="I61" i="9"/>
  <c r="R57" i="9"/>
  <c r="Q57" i="9"/>
  <c r="P57" i="9"/>
  <c r="O57" i="9"/>
  <c r="N57" i="9"/>
  <c r="M57" i="9"/>
  <c r="L57" i="9"/>
  <c r="K57" i="9"/>
  <c r="J57" i="9"/>
  <c r="I57" i="9"/>
  <c r="R53" i="9"/>
  <c r="Q53" i="9"/>
  <c r="P53" i="9"/>
  <c r="O53" i="9"/>
  <c r="N53" i="9"/>
  <c r="M53" i="9"/>
  <c r="L53" i="9"/>
  <c r="K53" i="9"/>
  <c r="J53" i="9"/>
  <c r="I53" i="9"/>
  <c r="R49" i="9"/>
  <c r="Q49" i="9"/>
  <c r="P49" i="9"/>
  <c r="O49" i="9"/>
  <c r="N49" i="9"/>
  <c r="M49" i="9"/>
  <c r="L49" i="9"/>
  <c r="K49" i="9"/>
  <c r="J49" i="9"/>
  <c r="I49" i="9"/>
  <c r="R45" i="9"/>
  <c r="Q45" i="9"/>
  <c r="P45" i="9"/>
  <c r="O45" i="9"/>
  <c r="N45" i="9"/>
  <c r="M45" i="9"/>
  <c r="L45" i="9"/>
  <c r="K45" i="9"/>
  <c r="J45" i="9"/>
  <c r="I45" i="9"/>
  <c r="R41" i="9"/>
  <c r="Q41" i="9"/>
  <c r="P41" i="9"/>
  <c r="O41" i="9"/>
  <c r="N41" i="9"/>
  <c r="M41" i="9"/>
  <c r="L41" i="9"/>
  <c r="K41" i="9"/>
  <c r="J41" i="9"/>
  <c r="I41" i="9"/>
  <c r="R37" i="9"/>
  <c r="Q37" i="9"/>
  <c r="P37" i="9"/>
  <c r="O37" i="9"/>
  <c r="N37" i="9"/>
  <c r="M37" i="9"/>
  <c r="L37" i="9"/>
  <c r="K37" i="9"/>
  <c r="J37" i="9"/>
  <c r="I37" i="9"/>
  <c r="R33" i="9"/>
  <c r="Q33" i="9"/>
  <c r="P33" i="9"/>
  <c r="O33" i="9"/>
  <c r="N33" i="9"/>
  <c r="M33" i="9"/>
  <c r="L33" i="9"/>
  <c r="K33" i="9"/>
  <c r="J33" i="9"/>
  <c r="I33" i="9"/>
  <c r="R29" i="9"/>
  <c r="Q29" i="9"/>
  <c r="P29" i="9"/>
  <c r="O29" i="9"/>
  <c r="N29" i="9"/>
  <c r="M29" i="9"/>
  <c r="L29" i="9"/>
  <c r="K29" i="9"/>
  <c r="J29" i="9"/>
  <c r="I29" i="9"/>
  <c r="R25" i="9"/>
  <c r="Q25" i="9"/>
  <c r="P25" i="9"/>
  <c r="O25" i="9"/>
  <c r="N25" i="9"/>
  <c r="M25" i="9"/>
  <c r="L25" i="9"/>
  <c r="K25" i="9"/>
  <c r="J25" i="9"/>
  <c r="I25" i="9"/>
  <c r="R21" i="9"/>
  <c r="Q21" i="9"/>
  <c r="P21" i="9"/>
  <c r="O21" i="9"/>
  <c r="N21" i="9"/>
  <c r="M21" i="9"/>
  <c r="L21" i="9"/>
  <c r="K21" i="9"/>
  <c r="J21" i="9"/>
  <c r="I21" i="9"/>
  <c r="R17" i="9"/>
  <c r="Q17" i="9"/>
  <c r="P17" i="9"/>
  <c r="O17" i="9"/>
  <c r="H17" i="9"/>
  <c r="G17" i="9"/>
  <c r="N17" i="9"/>
  <c r="M17" i="9"/>
  <c r="L17" i="9"/>
  <c r="K17" i="9"/>
  <c r="J17" i="9"/>
  <c r="I17" i="9"/>
  <c r="R13" i="9"/>
  <c r="Q13" i="9"/>
  <c r="P13" i="9"/>
  <c r="O13" i="9"/>
  <c r="H13" i="9"/>
  <c r="G13" i="9"/>
  <c r="N13" i="9"/>
  <c r="M13" i="9"/>
  <c r="L13" i="9"/>
  <c r="K13" i="9"/>
  <c r="J13" i="9"/>
  <c r="I13" i="9"/>
  <c r="R9" i="9"/>
  <c r="Q9" i="9"/>
  <c r="P9" i="9"/>
  <c r="O9" i="9"/>
  <c r="H9" i="9"/>
  <c r="G9" i="9"/>
  <c r="N9" i="9"/>
  <c r="M9" i="9"/>
  <c r="L9" i="9"/>
  <c r="K9" i="9"/>
  <c r="J9" i="9"/>
  <c r="I9" i="9"/>
  <c r="R5" i="9"/>
  <c r="Q5" i="9"/>
  <c r="P5" i="9"/>
  <c r="O5" i="9"/>
  <c r="H5" i="9"/>
  <c r="G5" i="9"/>
  <c r="N5" i="9"/>
  <c r="M5" i="9"/>
  <c r="L5" i="9"/>
  <c r="K5" i="9"/>
  <c r="J5" i="9"/>
  <c r="I5" i="9"/>
  <c r="M85" i="6"/>
  <c r="K85" i="6"/>
  <c r="J85" i="6"/>
  <c r="I85" i="6"/>
  <c r="H85" i="6"/>
  <c r="G85" i="6"/>
  <c r="N84" i="6"/>
  <c r="N83" i="6"/>
  <c r="N82" i="6"/>
  <c r="M81" i="6"/>
  <c r="K81" i="6"/>
  <c r="J81" i="6"/>
  <c r="I81" i="6"/>
  <c r="H81" i="6"/>
  <c r="G81" i="6"/>
  <c r="N80" i="6"/>
  <c r="N79" i="6"/>
  <c r="N78" i="6"/>
  <c r="M77" i="6"/>
  <c r="K77" i="6"/>
  <c r="J77" i="6"/>
  <c r="I77" i="6"/>
  <c r="H77" i="6"/>
  <c r="G77" i="6"/>
  <c r="N76" i="6"/>
  <c r="N75" i="6"/>
  <c r="N74" i="6"/>
  <c r="M73" i="6"/>
  <c r="K73" i="6"/>
  <c r="J73" i="6"/>
  <c r="I73" i="6"/>
  <c r="H73" i="6"/>
  <c r="G73" i="6"/>
  <c r="N72" i="6"/>
  <c r="N71" i="6"/>
  <c r="N70" i="6"/>
  <c r="M69" i="6"/>
  <c r="H69" i="6"/>
  <c r="G69" i="6"/>
  <c r="N68" i="6"/>
  <c r="N67" i="6"/>
  <c r="N66" i="6"/>
  <c r="M65" i="6"/>
  <c r="K65" i="6"/>
  <c r="K69" i="6" s="1"/>
  <c r="J65" i="6"/>
  <c r="J69" i="6" s="1"/>
  <c r="I65" i="6"/>
  <c r="I69" i="6" s="1"/>
  <c r="H65" i="6"/>
  <c r="G65" i="6"/>
  <c r="N64" i="6"/>
  <c r="N63" i="6"/>
  <c r="N62" i="6"/>
  <c r="N65" i="6" s="1"/>
  <c r="M61" i="6"/>
  <c r="K61" i="6"/>
  <c r="J61" i="6"/>
  <c r="I61" i="6"/>
  <c r="H61" i="6"/>
  <c r="G61" i="6"/>
  <c r="N60" i="6"/>
  <c r="N59" i="6"/>
  <c r="N58" i="6"/>
  <c r="M57" i="6"/>
  <c r="K57" i="6"/>
  <c r="J57" i="6"/>
  <c r="I57" i="6"/>
  <c r="H57" i="6"/>
  <c r="G57" i="6"/>
  <c r="N56" i="6"/>
  <c r="N55" i="6"/>
  <c r="N54" i="6"/>
  <c r="M53" i="6"/>
  <c r="K53" i="6"/>
  <c r="J53" i="6"/>
  <c r="I53" i="6"/>
  <c r="H53" i="6"/>
  <c r="G53" i="6"/>
  <c r="N51" i="6"/>
  <c r="N50" i="6"/>
  <c r="M49" i="6"/>
  <c r="K49" i="6"/>
  <c r="J49" i="6"/>
  <c r="I49" i="6"/>
  <c r="H49" i="6"/>
  <c r="G49" i="6"/>
  <c r="N47" i="6"/>
  <c r="N46" i="6"/>
  <c r="N49" i="6"/>
  <c r="N53" i="6" s="1"/>
  <c r="N57" i="6" s="1"/>
  <c r="M45" i="6"/>
  <c r="H45" i="6"/>
  <c r="G45" i="6"/>
  <c r="N44" i="6"/>
  <c r="N43" i="6"/>
  <c r="N42" i="6"/>
  <c r="M41" i="6"/>
  <c r="K41" i="6"/>
  <c r="K45" i="6"/>
  <c r="J41" i="6"/>
  <c r="J45" i="6"/>
  <c r="I41" i="6"/>
  <c r="I45" i="6"/>
  <c r="H41" i="6"/>
  <c r="G41" i="6"/>
  <c r="N41" i="6"/>
  <c r="M37" i="6"/>
  <c r="K37" i="6"/>
  <c r="J37" i="6"/>
  <c r="I37" i="6"/>
  <c r="H37" i="6"/>
  <c r="G37" i="6"/>
  <c r="M33" i="6"/>
  <c r="K33" i="6"/>
  <c r="J33" i="6"/>
  <c r="I33" i="6"/>
  <c r="H33" i="6"/>
  <c r="G33" i="6"/>
  <c r="N33" i="6"/>
  <c r="M29" i="6"/>
  <c r="K29" i="6"/>
  <c r="J29" i="6"/>
  <c r="I29" i="6"/>
  <c r="H29" i="6"/>
  <c r="G29" i="6"/>
  <c r="M25" i="6"/>
  <c r="K25" i="6"/>
  <c r="J25" i="6"/>
  <c r="I25" i="6"/>
  <c r="H25" i="6"/>
  <c r="G25" i="6"/>
  <c r="N24" i="6"/>
  <c r="N23" i="6"/>
  <c r="N22" i="6"/>
  <c r="M21" i="6"/>
  <c r="K21" i="6"/>
  <c r="J21" i="6"/>
  <c r="N21" i="6" s="1"/>
  <c r="H21" i="6"/>
  <c r="I21" i="6"/>
  <c r="G21" i="6"/>
  <c r="N20" i="6"/>
  <c r="N19" i="6"/>
  <c r="N18" i="6"/>
  <c r="M17" i="6"/>
  <c r="K17" i="6"/>
  <c r="J17" i="6"/>
  <c r="I17" i="6"/>
  <c r="H17" i="6"/>
  <c r="G17" i="6"/>
  <c r="N16" i="6"/>
  <c r="N15" i="6"/>
  <c r="N14" i="6"/>
  <c r="M13" i="6"/>
  <c r="K13" i="6"/>
  <c r="J13" i="6"/>
  <c r="N13" i="6" s="1"/>
  <c r="H13" i="6"/>
  <c r="I13" i="6"/>
  <c r="G13" i="6"/>
  <c r="N12" i="6"/>
  <c r="N11" i="6"/>
  <c r="N10" i="6"/>
  <c r="M9" i="6"/>
  <c r="K9" i="6"/>
  <c r="J9" i="6"/>
  <c r="I9" i="6"/>
  <c r="H9" i="6"/>
  <c r="G9" i="6"/>
  <c r="N8" i="6"/>
  <c r="N7" i="6"/>
  <c r="N6" i="6"/>
  <c r="M5" i="6"/>
  <c r="K5" i="6"/>
  <c r="J5" i="6"/>
  <c r="H5" i="6"/>
  <c r="N5" i="6"/>
  <c r="I5" i="6"/>
  <c r="G5" i="6"/>
  <c r="N4" i="6"/>
  <c r="N3" i="6"/>
  <c r="N2" i="6"/>
  <c r="G285" i="5"/>
  <c r="G281" i="5"/>
  <c r="G277" i="5"/>
  <c r="G273" i="5"/>
  <c r="G269" i="5"/>
  <c r="G265" i="5"/>
  <c r="G261" i="5"/>
  <c r="G257" i="5"/>
  <c r="G253" i="5"/>
  <c r="G249" i="5"/>
  <c r="G245" i="5"/>
  <c r="G241" i="5"/>
  <c r="G237" i="5"/>
  <c r="G233" i="5"/>
  <c r="G225" i="5"/>
  <c r="G221" i="5"/>
  <c r="G217" i="5"/>
  <c r="G213" i="5"/>
  <c r="G209" i="5"/>
  <c r="G205" i="5"/>
  <c r="G201" i="5"/>
  <c r="G197" i="5"/>
  <c r="G193" i="5"/>
  <c r="G189" i="5"/>
  <c r="G185" i="5"/>
  <c r="G181" i="5"/>
  <c r="G177" i="5"/>
  <c r="G173" i="5"/>
  <c r="G169" i="5"/>
  <c r="G165" i="5"/>
  <c r="G161" i="5"/>
  <c r="G157" i="5"/>
  <c r="G153" i="5"/>
  <c r="G149" i="5"/>
  <c r="G145" i="5"/>
  <c r="G141" i="5"/>
  <c r="G137" i="5"/>
  <c r="G133" i="5"/>
  <c r="G129" i="5"/>
  <c r="G125" i="5"/>
  <c r="G121" i="5"/>
  <c r="G117" i="5"/>
  <c r="G113" i="5"/>
  <c r="G109" i="5"/>
  <c r="G105" i="5"/>
  <c r="G101" i="5"/>
  <c r="G97" i="5"/>
  <c r="G93" i="5"/>
  <c r="G89" i="5"/>
  <c r="M85" i="5"/>
  <c r="L85" i="5"/>
  <c r="K85" i="5"/>
  <c r="J85" i="5"/>
  <c r="I85" i="5"/>
  <c r="H85" i="5"/>
  <c r="G85" i="5"/>
  <c r="N84" i="5"/>
  <c r="N83" i="5"/>
  <c r="N82" i="5"/>
  <c r="N85" i="5" s="1"/>
  <c r="M81" i="5"/>
  <c r="L81" i="5"/>
  <c r="K81" i="5"/>
  <c r="J81" i="5"/>
  <c r="I81" i="5"/>
  <c r="H81" i="5"/>
  <c r="G81" i="5"/>
  <c r="N80" i="5"/>
  <c r="N79" i="5"/>
  <c r="N78" i="5"/>
  <c r="N81" i="5"/>
  <c r="M77" i="5"/>
  <c r="L77" i="5"/>
  <c r="K77" i="5"/>
  <c r="J77" i="5"/>
  <c r="I77" i="5"/>
  <c r="H77" i="5"/>
  <c r="G77" i="5"/>
  <c r="N76" i="5"/>
  <c r="N75" i="5"/>
  <c r="N74" i="5"/>
  <c r="M73" i="5"/>
  <c r="L73" i="5"/>
  <c r="K73" i="5"/>
  <c r="J73" i="5"/>
  <c r="I73" i="5"/>
  <c r="H73" i="5"/>
  <c r="G73" i="5"/>
  <c r="N72" i="5"/>
  <c r="N71" i="5"/>
  <c r="N70" i="5"/>
  <c r="M69" i="5"/>
  <c r="L69" i="5"/>
  <c r="K69" i="5"/>
  <c r="J69" i="5"/>
  <c r="I69" i="5"/>
  <c r="H69" i="5"/>
  <c r="G69" i="5"/>
  <c r="N68" i="5"/>
  <c r="N67" i="5"/>
  <c r="N66" i="5"/>
  <c r="M65" i="5"/>
  <c r="L65" i="5"/>
  <c r="K65" i="5"/>
  <c r="J65" i="5"/>
  <c r="I65" i="5"/>
  <c r="H65" i="5"/>
  <c r="G65" i="5"/>
  <c r="N64" i="5"/>
  <c r="N63" i="5"/>
  <c r="N62" i="5"/>
  <c r="N65" i="5" s="1"/>
  <c r="M61" i="5"/>
  <c r="L61" i="5"/>
  <c r="K61" i="5"/>
  <c r="J61" i="5"/>
  <c r="I61" i="5"/>
  <c r="H61" i="5"/>
  <c r="G61" i="5"/>
  <c r="N60" i="5"/>
  <c r="N59" i="5"/>
  <c r="N58" i="5"/>
  <c r="M57" i="5"/>
  <c r="L57" i="5"/>
  <c r="K57" i="5"/>
  <c r="J57" i="5"/>
  <c r="I57" i="5"/>
  <c r="H57" i="5"/>
  <c r="G57" i="5"/>
  <c r="N56" i="5"/>
  <c r="N55" i="5"/>
  <c r="N57" i="5" s="1"/>
  <c r="N54" i="5"/>
  <c r="M53" i="5"/>
  <c r="L53" i="5"/>
  <c r="K53" i="5"/>
  <c r="J53" i="5"/>
  <c r="I53" i="5"/>
  <c r="H53" i="5"/>
  <c r="G53" i="5"/>
  <c r="N52" i="5"/>
  <c r="N51" i="5"/>
  <c r="N50" i="5"/>
  <c r="M49" i="5"/>
  <c r="L49" i="5"/>
  <c r="K49" i="5"/>
  <c r="J49" i="5"/>
  <c r="I49" i="5"/>
  <c r="H49" i="5"/>
  <c r="G49" i="5"/>
  <c r="N48" i="5"/>
  <c r="N47" i="5"/>
  <c r="N46" i="5"/>
  <c r="L45" i="5"/>
  <c r="K45" i="5"/>
  <c r="J45" i="5"/>
  <c r="I45" i="5"/>
  <c r="H45" i="5"/>
  <c r="G45" i="5"/>
  <c r="M41" i="5"/>
  <c r="L41" i="5"/>
  <c r="K41" i="5"/>
  <c r="J41" i="5"/>
  <c r="I41" i="5"/>
  <c r="H41" i="5"/>
  <c r="G41" i="5"/>
  <c r="N40" i="5"/>
  <c r="N39" i="5"/>
  <c r="N38" i="5"/>
  <c r="N41" i="5" s="1"/>
  <c r="M37" i="5"/>
  <c r="L37" i="5"/>
  <c r="K37" i="5"/>
  <c r="J37" i="5"/>
  <c r="I37" i="5"/>
  <c r="H37" i="5"/>
  <c r="G37" i="5"/>
  <c r="N36" i="5"/>
  <c r="N35" i="5"/>
  <c r="N34" i="5"/>
  <c r="M33" i="5"/>
  <c r="L33" i="5"/>
  <c r="K33" i="5"/>
  <c r="J33" i="5"/>
  <c r="I33" i="5"/>
  <c r="H33" i="5"/>
  <c r="G33" i="5"/>
  <c r="N32" i="5"/>
  <c r="N31" i="5"/>
  <c r="N30" i="5"/>
  <c r="N33" i="5"/>
  <c r="M29" i="5"/>
  <c r="L29" i="5"/>
  <c r="K29" i="5"/>
  <c r="J29" i="5"/>
  <c r="I29" i="5"/>
  <c r="H29" i="5"/>
  <c r="G29" i="5"/>
  <c r="N28" i="5"/>
  <c r="N27" i="5"/>
  <c r="N26" i="5"/>
  <c r="N29" i="5" s="1"/>
  <c r="M25" i="5"/>
  <c r="L25" i="5"/>
  <c r="K25" i="5"/>
  <c r="J25" i="5"/>
  <c r="I25" i="5"/>
  <c r="H25" i="5"/>
  <c r="G25" i="5"/>
  <c r="N24" i="5"/>
  <c r="N23" i="5"/>
  <c r="N22" i="5"/>
  <c r="M21" i="5"/>
  <c r="L21" i="5"/>
  <c r="K21" i="5"/>
  <c r="J21" i="5"/>
  <c r="I21" i="5"/>
  <c r="H21" i="5"/>
  <c r="G21" i="5"/>
  <c r="N20" i="5"/>
  <c r="N19" i="5"/>
  <c r="N18" i="5"/>
  <c r="N21" i="5"/>
  <c r="M17" i="5"/>
  <c r="L17" i="5"/>
  <c r="K17" i="5"/>
  <c r="J17" i="5"/>
  <c r="I17" i="5"/>
  <c r="H17" i="5"/>
  <c r="G17" i="5"/>
  <c r="N16" i="5"/>
  <c r="N15" i="5"/>
  <c r="N14" i="5"/>
  <c r="M13" i="5"/>
  <c r="L13" i="5"/>
  <c r="K13" i="5"/>
  <c r="J13" i="5"/>
  <c r="I13" i="5"/>
  <c r="H13" i="5"/>
  <c r="G13" i="5"/>
  <c r="N12" i="5"/>
  <c r="N11" i="5"/>
  <c r="N10" i="5"/>
  <c r="N13" i="5" s="1"/>
  <c r="M9" i="5"/>
  <c r="L9" i="5"/>
  <c r="K9" i="5"/>
  <c r="J9" i="5"/>
  <c r="I9" i="5"/>
  <c r="H9" i="5"/>
  <c r="G9" i="5"/>
  <c r="N8" i="5"/>
  <c r="N7" i="5"/>
  <c r="N6" i="5"/>
  <c r="M5" i="5"/>
  <c r="L5" i="5"/>
  <c r="K5" i="5"/>
  <c r="J5" i="5"/>
  <c r="I5" i="5"/>
  <c r="H5" i="5"/>
  <c r="G5" i="5"/>
  <c r="N4" i="5"/>
  <c r="N3" i="5"/>
  <c r="N5" i="5" s="1"/>
  <c r="N2" i="5"/>
  <c r="L285" i="3"/>
  <c r="K285" i="3"/>
  <c r="J285" i="3"/>
  <c r="I285" i="3"/>
  <c r="H285" i="3"/>
  <c r="G285" i="3"/>
  <c r="L281" i="3"/>
  <c r="K281" i="3"/>
  <c r="J281" i="3"/>
  <c r="I281" i="3"/>
  <c r="H281" i="3"/>
  <c r="G281" i="3"/>
  <c r="L277" i="3"/>
  <c r="K277" i="3"/>
  <c r="J277" i="3"/>
  <c r="I277" i="3"/>
  <c r="H277" i="3"/>
  <c r="G277" i="3"/>
  <c r="L273" i="3"/>
  <c r="K273" i="3"/>
  <c r="J273" i="3"/>
  <c r="I273" i="3"/>
  <c r="H273" i="3"/>
  <c r="G273" i="3"/>
  <c r="L269" i="3"/>
  <c r="K269" i="3"/>
  <c r="J269" i="3"/>
  <c r="I269" i="3"/>
  <c r="H269" i="3"/>
  <c r="G269" i="3"/>
  <c r="L265" i="3"/>
  <c r="K265" i="3"/>
  <c r="J265" i="3"/>
  <c r="I265" i="3"/>
  <c r="H265" i="3"/>
  <c r="G265" i="3"/>
  <c r="L261" i="3"/>
  <c r="K261" i="3"/>
  <c r="J261" i="3"/>
  <c r="I261" i="3"/>
  <c r="H261" i="3"/>
  <c r="G261" i="3"/>
  <c r="L257" i="3"/>
  <c r="K257" i="3"/>
  <c r="J257" i="3"/>
  <c r="I257" i="3"/>
  <c r="H257" i="3"/>
  <c r="G257" i="3"/>
  <c r="L253" i="3"/>
  <c r="K253" i="3"/>
  <c r="J253" i="3"/>
  <c r="I253" i="3"/>
  <c r="H253" i="3"/>
  <c r="G253" i="3"/>
  <c r="L249" i="3"/>
  <c r="K249" i="3"/>
  <c r="J249" i="3"/>
  <c r="I249" i="3"/>
  <c r="H249" i="3"/>
  <c r="G249" i="3"/>
  <c r="L245" i="3"/>
  <c r="K245" i="3"/>
  <c r="J245" i="3"/>
  <c r="I245" i="3"/>
  <c r="H245" i="3"/>
  <c r="G245" i="3"/>
  <c r="L241" i="3"/>
  <c r="K241" i="3"/>
  <c r="J241" i="3"/>
  <c r="I241" i="3"/>
  <c r="H241" i="3"/>
  <c r="G241" i="3"/>
  <c r="L237" i="3"/>
  <c r="K237" i="3"/>
  <c r="J237" i="3"/>
  <c r="I237" i="3"/>
  <c r="H237" i="3"/>
  <c r="G237" i="3"/>
  <c r="L233" i="3"/>
  <c r="K233" i="3"/>
  <c r="J233" i="3"/>
  <c r="I233" i="3"/>
  <c r="H233" i="3"/>
  <c r="G233" i="3"/>
  <c r="L229" i="3"/>
  <c r="K229" i="3"/>
  <c r="J229" i="3"/>
  <c r="I229" i="3"/>
  <c r="H229" i="3"/>
  <c r="G229" i="3"/>
  <c r="L225" i="3"/>
  <c r="K225" i="3"/>
  <c r="J225" i="3"/>
  <c r="I225" i="3"/>
  <c r="H225" i="3"/>
  <c r="G225" i="3"/>
  <c r="L221" i="3"/>
  <c r="K221" i="3"/>
  <c r="J221" i="3"/>
  <c r="I221" i="3"/>
  <c r="H221" i="3"/>
  <c r="G221" i="3"/>
  <c r="L217" i="3"/>
  <c r="K217" i="3"/>
  <c r="J217" i="3"/>
  <c r="I217" i="3"/>
  <c r="H217" i="3"/>
  <c r="G217" i="3"/>
  <c r="L213" i="3"/>
  <c r="K213" i="3"/>
  <c r="J213" i="3"/>
  <c r="I213" i="3"/>
  <c r="H213" i="3"/>
  <c r="G213" i="3"/>
  <c r="L209" i="3"/>
  <c r="K209" i="3"/>
  <c r="J209" i="3"/>
  <c r="I209" i="3"/>
  <c r="H209" i="3"/>
  <c r="G209" i="3"/>
  <c r="L205" i="3"/>
  <c r="K205" i="3"/>
  <c r="J205" i="3"/>
  <c r="I205" i="3"/>
  <c r="H205" i="3"/>
  <c r="G205" i="3"/>
  <c r="L201" i="3"/>
  <c r="K201" i="3"/>
  <c r="J201" i="3"/>
  <c r="I201" i="3"/>
  <c r="H201" i="3"/>
  <c r="G201" i="3"/>
  <c r="L197" i="3"/>
  <c r="K197" i="3"/>
  <c r="J197" i="3"/>
  <c r="I197" i="3"/>
  <c r="H197" i="3"/>
  <c r="G197" i="3"/>
  <c r="L193" i="3"/>
  <c r="K193" i="3"/>
  <c r="J193" i="3"/>
  <c r="I193" i="3"/>
  <c r="H193" i="3"/>
  <c r="G193" i="3"/>
  <c r="L189" i="3"/>
  <c r="K189" i="3"/>
  <c r="J189" i="3"/>
  <c r="I189" i="3"/>
  <c r="H189" i="3"/>
  <c r="G189" i="3"/>
  <c r="L185" i="3"/>
  <c r="K185" i="3"/>
  <c r="J185" i="3"/>
  <c r="I185" i="3"/>
  <c r="H185" i="3"/>
  <c r="G185" i="3"/>
  <c r="L181" i="3"/>
  <c r="K181" i="3"/>
  <c r="J181" i="3"/>
  <c r="I181" i="3"/>
  <c r="H181" i="3"/>
  <c r="G181" i="3"/>
  <c r="L177" i="3"/>
  <c r="K177" i="3"/>
  <c r="J177" i="3"/>
  <c r="I177" i="3"/>
  <c r="H177" i="3"/>
  <c r="G177" i="3"/>
  <c r="L173" i="3"/>
  <c r="K173" i="3"/>
  <c r="J173" i="3"/>
  <c r="I173" i="3"/>
  <c r="H173" i="3"/>
  <c r="G173" i="3"/>
  <c r="L169" i="3"/>
  <c r="K169" i="3"/>
  <c r="J169" i="3"/>
  <c r="I169" i="3"/>
  <c r="H169" i="3"/>
  <c r="G169" i="3"/>
  <c r="L165" i="3"/>
  <c r="K165" i="3"/>
  <c r="J165" i="3"/>
  <c r="I165" i="3"/>
  <c r="H165" i="3"/>
  <c r="G165" i="3"/>
  <c r="L161" i="3"/>
  <c r="K161" i="3"/>
  <c r="J161" i="3"/>
  <c r="I161" i="3"/>
  <c r="H161" i="3"/>
  <c r="G161" i="3"/>
  <c r="L157" i="3"/>
  <c r="K157" i="3"/>
  <c r="J157" i="3"/>
  <c r="I157" i="3"/>
  <c r="H157" i="3"/>
  <c r="G157" i="3"/>
  <c r="L153" i="3"/>
  <c r="K153" i="3"/>
  <c r="J153" i="3"/>
  <c r="I153" i="3"/>
  <c r="H153" i="3"/>
  <c r="G153" i="3"/>
  <c r="L149" i="3"/>
  <c r="K149" i="3"/>
  <c r="J149" i="3"/>
  <c r="I149" i="3"/>
  <c r="H149" i="3"/>
  <c r="G149" i="3"/>
  <c r="L145" i="3"/>
  <c r="K145" i="3"/>
  <c r="J145" i="3"/>
  <c r="I145" i="3"/>
  <c r="H145" i="3"/>
  <c r="G145" i="3"/>
  <c r="L141" i="3"/>
  <c r="K141" i="3"/>
  <c r="J141" i="3"/>
  <c r="I141" i="3"/>
  <c r="H141" i="3"/>
  <c r="G141" i="3"/>
  <c r="L137" i="3"/>
  <c r="K137" i="3"/>
  <c r="J137" i="3"/>
  <c r="I137" i="3"/>
  <c r="H137" i="3"/>
  <c r="G137" i="3"/>
  <c r="L133" i="3"/>
  <c r="K133" i="3"/>
  <c r="J133" i="3"/>
  <c r="I133" i="3"/>
  <c r="H133" i="3"/>
  <c r="G133" i="3"/>
  <c r="L129" i="3"/>
  <c r="K129" i="3"/>
  <c r="J129" i="3"/>
  <c r="I129" i="3"/>
  <c r="H129" i="3"/>
  <c r="G129" i="3"/>
  <c r="L125" i="3"/>
  <c r="K125" i="3"/>
  <c r="J125" i="3"/>
  <c r="I125" i="3"/>
  <c r="H125" i="3"/>
  <c r="G125" i="3"/>
  <c r="L121" i="3"/>
  <c r="K121" i="3"/>
  <c r="J121" i="3"/>
  <c r="I121" i="3"/>
  <c r="H121" i="3"/>
  <c r="G121" i="3"/>
  <c r="L117" i="3"/>
  <c r="K117" i="3"/>
  <c r="J117" i="3"/>
  <c r="I117" i="3"/>
  <c r="H117" i="3"/>
  <c r="G117" i="3"/>
  <c r="L113" i="3"/>
  <c r="K113" i="3"/>
  <c r="J113" i="3"/>
  <c r="I113" i="3"/>
  <c r="H113" i="3"/>
  <c r="G113" i="3"/>
  <c r="L109" i="3"/>
  <c r="K109" i="3"/>
  <c r="J109" i="3"/>
  <c r="I109" i="3"/>
  <c r="H109" i="3"/>
  <c r="G109" i="3"/>
  <c r="L105" i="3"/>
  <c r="K105" i="3"/>
  <c r="J105" i="3"/>
  <c r="I105" i="3"/>
  <c r="H105" i="3"/>
  <c r="G105" i="3"/>
  <c r="L101" i="3"/>
  <c r="K101" i="3"/>
  <c r="J101" i="3"/>
  <c r="I101" i="3"/>
  <c r="H101" i="3"/>
  <c r="G101" i="3"/>
  <c r="L97" i="3"/>
  <c r="K97" i="3"/>
  <c r="J97" i="3"/>
  <c r="I97" i="3"/>
  <c r="H97" i="3"/>
  <c r="G97" i="3"/>
  <c r="L93" i="3"/>
  <c r="K93" i="3"/>
  <c r="J93" i="3"/>
  <c r="I93" i="3"/>
  <c r="H93" i="3"/>
  <c r="G93" i="3"/>
  <c r="L89" i="3"/>
  <c r="K89" i="3"/>
  <c r="J89" i="3"/>
  <c r="I89" i="3"/>
  <c r="H89" i="3"/>
  <c r="G89" i="3"/>
  <c r="L85" i="3"/>
  <c r="K85" i="3"/>
  <c r="J85" i="3"/>
  <c r="I85" i="3"/>
  <c r="H85" i="3"/>
  <c r="G85" i="3"/>
  <c r="L81" i="3"/>
  <c r="K81" i="3"/>
  <c r="J81" i="3"/>
  <c r="I81" i="3"/>
  <c r="H81" i="3"/>
  <c r="G81" i="3"/>
  <c r="L77" i="3"/>
  <c r="K77" i="3"/>
  <c r="J77" i="3"/>
  <c r="I77" i="3"/>
  <c r="H77" i="3"/>
  <c r="G77" i="3"/>
  <c r="L73" i="3"/>
  <c r="K73" i="3"/>
  <c r="J73" i="3"/>
  <c r="I73" i="3"/>
  <c r="H73" i="3"/>
  <c r="G73" i="3"/>
  <c r="L69" i="3"/>
  <c r="K69" i="3"/>
  <c r="J69" i="3"/>
  <c r="I69" i="3"/>
  <c r="H69" i="3"/>
  <c r="G69" i="3"/>
  <c r="L65" i="3"/>
  <c r="K65" i="3"/>
  <c r="J65" i="3"/>
  <c r="I65" i="3"/>
  <c r="H65" i="3"/>
  <c r="G65" i="3"/>
  <c r="L61" i="3"/>
  <c r="K61" i="3"/>
  <c r="J61" i="3"/>
  <c r="I61" i="3"/>
  <c r="H61" i="3"/>
  <c r="G61" i="3"/>
  <c r="L57" i="3"/>
  <c r="K57" i="3"/>
  <c r="J57" i="3"/>
  <c r="I57" i="3"/>
  <c r="H57" i="3"/>
  <c r="G57" i="3"/>
  <c r="L53" i="3"/>
  <c r="K53" i="3"/>
  <c r="J53" i="3"/>
  <c r="I53" i="3"/>
  <c r="H53" i="3"/>
  <c r="G53" i="3"/>
  <c r="L49" i="3"/>
  <c r="K49" i="3"/>
  <c r="J49" i="3"/>
  <c r="I49" i="3"/>
  <c r="H49" i="3"/>
  <c r="G49" i="3"/>
  <c r="L45" i="3"/>
  <c r="K45" i="3"/>
  <c r="J45" i="3"/>
  <c r="I45" i="3"/>
  <c r="H45" i="3"/>
  <c r="G45" i="3"/>
  <c r="L41" i="3"/>
  <c r="K41" i="3"/>
  <c r="J41" i="3"/>
  <c r="I41" i="3"/>
  <c r="H41" i="3"/>
  <c r="G41" i="3"/>
  <c r="L37" i="3"/>
  <c r="K37" i="3"/>
  <c r="J37" i="3"/>
  <c r="I37" i="3"/>
  <c r="H37" i="3"/>
  <c r="G37" i="3"/>
  <c r="L33" i="3"/>
  <c r="K33" i="3"/>
  <c r="J33" i="3"/>
  <c r="I33" i="3"/>
  <c r="H33" i="3"/>
  <c r="G33" i="3"/>
  <c r="L29" i="3"/>
  <c r="K29" i="3"/>
  <c r="J29" i="3"/>
  <c r="I29" i="3"/>
  <c r="H29" i="3"/>
  <c r="G29" i="3"/>
  <c r="L25" i="3"/>
  <c r="K25" i="3"/>
  <c r="J25" i="3"/>
  <c r="I25" i="3"/>
  <c r="H25" i="3"/>
  <c r="G25" i="3"/>
  <c r="L21" i="3"/>
  <c r="K21" i="3"/>
  <c r="J21" i="3"/>
  <c r="I21" i="3"/>
  <c r="H21" i="3"/>
  <c r="G21" i="3"/>
  <c r="L17" i="3"/>
  <c r="K17" i="3"/>
  <c r="J17" i="3"/>
  <c r="I17" i="3"/>
  <c r="H17" i="3"/>
  <c r="G17" i="3"/>
  <c r="L13" i="3"/>
  <c r="K13" i="3"/>
  <c r="J13" i="3"/>
  <c r="I13" i="3"/>
  <c r="H13" i="3"/>
  <c r="G13" i="3"/>
  <c r="L9" i="3"/>
  <c r="K9" i="3"/>
  <c r="J9" i="3"/>
  <c r="I9" i="3"/>
  <c r="H9" i="3"/>
  <c r="G9" i="3"/>
  <c r="L5" i="3"/>
  <c r="K5" i="3"/>
  <c r="J5" i="3"/>
  <c r="I5" i="3"/>
  <c r="H5" i="3"/>
  <c r="G5" i="3"/>
  <c r="N73" i="6"/>
  <c r="N81" i="6"/>
  <c r="N9" i="6"/>
  <c r="N17" i="6"/>
  <c r="N25" i="6"/>
  <c r="N29" i="6"/>
  <c r="N37" i="6"/>
  <c r="N45" i="6"/>
  <c r="N61" i="6"/>
  <c r="N69" i="6"/>
  <c r="N77" i="6"/>
  <c r="N85" i="6"/>
  <c r="N37" i="5"/>
  <c r="N49" i="5"/>
  <c r="N61" i="5"/>
  <c r="N73" i="5"/>
  <c r="N9" i="5"/>
  <c r="N17" i="5"/>
  <c r="N25" i="5"/>
  <c r="N53" i="5"/>
  <c r="N69" i="5"/>
  <c r="N77" i="5"/>
  <c r="H21" i="1"/>
  <c r="I21" i="1"/>
  <c r="J21" i="1"/>
  <c r="K21" i="1"/>
  <c r="L21" i="1"/>
  <c r="N21" i="1"/>
  <c r="O21" i="1"/>
  <c r="P21" i="1"/>
  <c r="Q21" i="1"/>
  <c r="R21" i="1"/>
  <c r="T21" i="1"/>
  <c r="U21" i="1"/>
  <c r="V21" i="1"/>
  <c r="W21" i="1"/>
  <c r="X21" i="1"/>
  <c r="Z21" i="1"/>
  <c r="AA21" i="1"/>
  <c r="AB21" i="1"/>
  <c r="AC21" i="1"/>
  <c r="AD21" i="1"/>
  <c r="AF21" i="1"/>
  <c r="AG21" i="1"/>
  <c r="AH21" i="1"/>
  <c r="AI21" i="1"/>
  <c r="AJ21" i="1"/>
  <c r="AL21" i="1"/>
  <c r="AM21" i="1"/>
  <c r="AN21" i="1"/>
  <c r="AO21" i="1"/>
  <c r="AP21" i="1"/>
  <c r="AQ285" i="1"/>
  <c r="AP285" i="1"/>
  <c r="AO285" i="1"/>
  <c r="AN285" i="1"/>
  <c r="AQ281" i="1"/>
  <c r="AP281" i="1"/>
  <c r="AO281" i="1"/>
  <c r="AN281" i="1"/>
  <c r="AQ277" i="1"/>
  <c r="AP277" i="1"/>
  <c r="AO277" i="1"/>
  <c r="AN277" i="1"/>
  <c r="AQ273" i="1"/>
  <c r="AP273" i="1"/>
  <c r="AO273" i="1"/>
  <c r="AN273" i="1"/>
  <c r="AQ269" i="1"/>
  <c r="AP269" i="1"/>
  <c r="AO269" i="1"/>
  <c r="AN269" i="1"/>
  <c r="AQ265" i="1"/>
  <c r="AP265" i="1"/>
  <c r="AO265" i="1"/>
  <c r="AN265" i="1"/>
  <c r="AQ261" i="1"/>
  <c r="AP261" i="1"/>
  <c r="AO261" i="1"/>
  <c r="AN261" i="1"/>
  <c r="AQ257" i="1"/>
  <c r="AP257" i="1"/>
  <c r="AO257" i="1"/>
  <c r="AN257" i="1"/>
  <c r="AQ253" i="1"/>
  <c r="AP253" i="1"/>
  <c r="AO253" i="1"/>
  <c r="AN253" i="1"/>
  <c r="AQ249" i="1"/>
  <c r="AP249" i="1"/>
  <c r="AO249" i="1"/>
  <c r="AN249" i="1"/>
  <c r="AQ245" i="1"/>
  <c r="AP245" i="1"/>
  <c r="AO245" i="1"/>
  <c r="AN245" i="1"/>
  <c r="AQ241" i="1"/>
  <c r="AP241" i="1"/>
  <c r="AO241" i="1"/>
  <c r="AN241" i="1"/>
  <c r="AQ237" i="1"/>
  <c r="AP237" i="1"/>
  <c r="AO237" i="1"/>
  <c r="AN237" i="1"/>
  <c r="AQ233" i="1"/>
  <c r="AP233" i="1"/>
  <c r="AO233" i="1"/>
  <c r="AN233" i="1"/>
  <c r="AQ229" i="1"/>
  <c r="AP229" i="1"/>
  <c r="AO229" i="1"/>
  <c r="AN229" i="1"/>
  <c r="AQ225" i="1"/>
  <c r="AP225" i="1"/>
  <c r="AO225" i="1"/>
  <c r="AN225" i="1"/>
  <c r="AQ221" i="1"/>
  <c r="AP221" i="1"/>
  <c r="AO221" i="1"/>
  <c r="AN221" i="1"/>
  <c r="AQ217" i="1"/>
  <c r="AP217" i="1"/>
  <c r="AO217" i="1"/>
  <c r="AN217" i="1"/>
  <c r="AQ213" i="1"/>
  <c r="AP213" i="1"/>
  <c r="AO213" i="1"/>
  <c r="AN213" i="1"/>
  <c r="AQ209" i="1"/>
  <c r="AP209" i="1"/>
  <c r="AO209" i="1"/>
  <c r="AN209" i="1"/>
  <c r="AQ205" i="1"/>
  <c r="AP205" i="1"/>
  <c r="AO205" i="1"/>
  <c r="AN205" i="1"/>
  <c r="AQ201" i="1"/>
  <c r="AP201" i="1"/>
  <c r="AO201" i="1"/>
  <c r="AN201" i="1"/>
  <c r="AQ197" i="1"/>
  <c r="AP197" i="1"/>
  <c r="AO197" i="1"/>
  <c r="AN197" i="1"/>
  <c r="AQ193" i="1"/>
  <c r="AP193" i="1"/>
  <c r="AO193" i="1"/>
  <c r="AN193" i="1"/>
  <c r="AQ189" i="1"/>
  <c r="AP189" i="1"/>
  <c r="AO189" i="1"/>
  <c r="AN189" i="1"/>
  <c r="AQ185" i="1"/>
  <c r="AP185" i="1"/>
  <c r="AO185" i="1"/>
  <c r="AN185" i="1"/>
  <c r="AQ181" i="1"/>
  <c r="AP181" i="1"/>
  <c r="AO181" i="1"/>
  <c r="AN181" i="1"/>
  <c r="AQ177" i="1"/>
  <c r="AP177" i="1"/>
  <c r="AO177" i="1"/>
  <c r="AN177" i="1"/>
  <c r="AQ173" i="1"/>
  <c r="AP173" i="1"/>
  <c r="AO173" i="1"/>
  <c r="AN173" i="1"/>
  <c r="AQ169" i="1"/>
  <c r="AP169" i="1"/>
  <c r="AO169" i="1"/>
  <c r="AN169" i="1"/>
  <c r="AQ165" i="1"/>
  <c r="AP165" i="1"/>
  <c r="AO165" i="1"/>
  <c r="AN165" i="1"/>
  <c r="AQ161" i="1"/>
  <c r="AP161" i="1"/>
  <c r="AO161" i="1"/>
  <c r="AN161" i="1"/>
  <c r="AQ157" i="1"/>
  <c r="AP157" i="1"/>
  <c r="AO157" i="1"/>
  <c r="AN157" i="1"/>
  <c r="AQ153" i="1"/>
  <c r="AP153" i="1"/>
  <c r="AO153" i="1"/>
  <c r="AN153" i="1"/>
  <c r="AQ149" i="1"/>
  <c r="AP149" i="1"/>
  <c r="AO149" i="1"/>
  <c r="AN149" i="1"/>
  <c r="AQ145" i="1"/>
  <c r="AP145" i="1"/>
  <c r="AO145" i="1"/>
  <c r="AN145" i="1"/>
  <c r="AQ141" i="1"/>
  <c r="AP141" i="1"/>
  <c r="AO141" i="1"/>
  <c r="AN141" i="1"/>
  <c r="AQ137" i="1"/>
  <c r="AP137" i="1"/>
  <c r="AO137" i="1"/>
  <c r="AN137" i="1"/>
  <c r="AQ133" i="1"/>
  <c r="AP133" i="1"/>
  <c r="AO133" i="1"/>
  <c r="AN133" i="1"/>
  <c r="AQ129" i="1"/>
  <c r="AP129" i="1"/>
  <c r="AO129" i="1"/>
  <c r="AN129" i="1"/>
  <c r="AQ125" i="1"/>
  <c r="AP125" i="1"/>
  <c r="AO125" i="1"/>
  <c r="AN125" i="1"/>
  <c r="AQ121" i="1"/>
  <c r="AP121" i="1"/>
  <c r="AO121" i="1"/>
  <c r="AN121" i="1"/>
  <c r="AQ117" i="1"/>
  <c r="AP117" i="1"/>
  <c r="AO117" i="1"/>
  <c r="AN117" i="1"/>
  <c r="AQ113" i="1"/>
  <c r="AP113" i="1"/>
  <c r="AO113" i="1"/>
  <c r="AN113" i="1"/>
  <c r="AQ109" i="1"/>
  <c r="AP109" i="1"/>
  <c r="AO109" i="1"/>
  <c r="AN109" i="1"/>
  <c r="AQ105" i="1"/>
  <c r="AP105" i="1"/>
  <c r="AO105" i="1"/>
  <c r="AN105" i="1"/>
  <c r="AQ101" i="1"/>
  <c r="AP101" i="1"/>
  <c r="AO101" i="1"/>
  <c r="AN101" i="1"/>
  <c r="AQ97" i="1"/>
  <c r="AP97" i="1"/>
  <c r="AO97" i="1"/>
  <c r="AN97" i="1"/>
  <c r="AQ93" i="1"/>
  <c r="AP93" i="1"/>
  <c r="AO93" i="1"/>
  <c r="AN93" i="1"/>
  <c r="AQ89" i="1"/>
  <c r="AP89" i="1"/>
  <c r="AO89" i="1"/>
  <c r="AN89" i="1"/>
  <c r="AQ85" i="1"/>
  <c r="AP85" i="1"/>
  <c r="AO85" i="1"/>
  <c r="AN85" i="1"/>
  <c r="AQ81" i="1"/>
  <c r="AP81" i="1"/>
  <c r="AO81" i="1"/>
  <c r="AN81" i="1"/>
  <c r="AQ77" i="1"/>
  <c r="AP77" i="1"/>
  <c r="AO77" i="1"/>
  <c r="AN77" i="1"/>
  <c r="AQ73" i="1"/>
  <c r="AP73" i="1"/>
  <c r="AO73" i="1"/>
  <c r="AN73" i="1"/>
  <c r="AQ69" i="1"/>
  <c r="AP69" i="1"/>
  <c r="AO69" i="1"/>
  <c r="AN69" i="1"/>
  <c r="AQ65" i="1"/>
  <c r="AP65" i="1"/>
  <c r="AO65" i="1"/>
  <c r="AN65" i="1"/>
  <c r="AP61" i="1"/>
  <c r="AO61" i="1"/>
  <c r="AN61" i="1"/>
  <c r="AP57" i="1"/>
  <c r="AO57" i="1"/>
  <c r="AN57" i="1"/>
  <c r="AP53" i="1"/>
  <c r="AO53" i="1"/>
  <c r="AN53" i="1"/>
  <c r="AP49" i="1"/>
  <c r="AO49" i="1"/>
  <c r="AN49" i="1"/>
  <c r="AP45" i="1"/>
  <c r="AO45" i="1"/>
  <c r="AN45" i="1"/>
  <c r="AP41" i="1"/>
  <c r="AO41" i="1"/>
  <c r="AN41" i="1"/>
  <c r="AP37" i="1"/>
  <c r="AO37" i="1"/>
  <c r="AN37" i="1"/>
  <c r="AP33" i="1"/>
  <c r="AO33" i="1"/>
  <c r="AN33" i="1"/>
  <c r="AP29" i="1"/>
  <c r="AO29" i="1"/>
  <c r="AN29" i="1"/>
  <c r="AP25" i="1"/>
  <c r="AO25" i="1"/>
  <c r="AN25" i="1"/>
  <c r="AP17" i="1"/>
  <c r="AO17" i="1"/>
  <c r="AN17" i="1"/>
  <c r="AP13" i="1"/>
  <c r="AO13" i="1"/>
  <c r="AN13" i="1"/>
  <c r="AP9" i="1"/>
  <c r="AO9" i="1"/>
  <c r="AN9" i="1"/>
  <c r="AP5" i="1"/>
  <c r="AO5" i="1"/>
  <c r="AN5" i="1"/>
  <c r="AM285" i="1"/>
  <c r="AL285" i="1"/>
  <c r="AK285" i="1"/>
  <c r="AJ285" i="1"/>
  <c r="AM281" i="1"/>
  <c r="AL281" i="1"/>
  <c r="AK281" i="1"/>
  <c r="AJ281" i="1"/>
  <c r="AM277" i="1"/>
  <c r="AL277" i="1"/>
  <c r="AK277" i="1"/>
  <c r="AJ277" i="1"/>
  <c r="AM273" i="1"/>
  <c r="AL273" i="1"/>
  <c r="AK273" i="1"/>
  <c r="AJ273" i="1"/>
  <c r="AM269" i="1"/>
  <c r="AL269" i="1"/>
  <c r="AK269" i="1"/>
  <c r="AJ269" i="1"/>
  <c r="AM265" i="1"/>
  <c r="AL265" i="1"/>
  <c r="AK265" i="1"/>
  <c r="AJ265" i="1"/>
  <c r="AM261" i="1"/>
  <c r="AL261" i="1"/>
  <c r="AK261" i="1"/>
  <c r="AJ261" i="1"/>
  <c r="AM257" i="1"/>
  <c r="AL257" i="1"/>
  <c r="AK257" i="1"/>
  <c r="AJ257" i="1"/>
  <c r="AM253" i="1"/>
  <c r="AL253" i="1"/>
  <c r="AK253" i="1"/>
  <c r="AJ253" i="1"/>
  <c r="AM249" i="1"/>
  <c r="AL249" i="1"/>
  <c r="AK249" i="1"/>
  <c r="AJ249" i="1"/>
  <c r="AM245" i="1"/>
  <c r="AL245" i="1"/>
  <c r="AK245" i="1"/>
  <c r="AJ245" i="1"/>
  <c r="AM241" i="1"/>
  <c r="AL241" i="1"/>
  <c r="AK241" i="1"/>
  <c r="AJ241" i="1"/>
  <c r="AM237" i="1"/>
  <c r="AL237" i="1"/>
  <c r="AK237" i="1"/>
  <c r="AJ237" i="1"/>
  <c r="AM233" i="1"/>
  <c r="AL233" i="1"/>
  <c r="AK233" i="1"/>
  <c r="AJ233" i="1"/>
  <c r="AM229" i="1"/>
  <c r="AL229" i="1"/>
  <c r="AK229" i="1"/>
  <c r="AJ229" i="1"/>
  <c r="AM225" i="1"/>
  <c r="AL225" i="1"/>
  <c r="AK225" i="1"/>
  <c r="AJ225" i="1"/>
  <c r="AM221" i="1"/>
  <c r="AL221" i="1"/>
  <c r="AK221" i="1"/>
  <c r="AJ221" i="1"/>
  <c r="AM217" i="1"/>
  <c r="AL217" i="1"/>
  <c r="AK217" i="1"/>
  <c r="AJ217" i="1"/>
  <c r="AM213" i="1"/>
  <c r="AL213" i="1"/>
  <c r="AK213" i="1"/>
  <c r="AJ213" i="1"/>
  <c r="AM209" i="1"/>
  <c r="AL209" i="1"/>
  <c r="AK209" i="1"/>
  <c r="AJ209" i="1"/>
  <c r="AM205" i="1"/>
  <c r="AL205" i="1"/>
  <c r="AK205" i="1"/>
  <c r="AJ205" i="1"/>
  <c r="AM201" i="1"/>
  <c r="AL201" i="1"/>
  <c r="AK201" i="1"/>
  <c r="AJ201" i="1"/>
  <c r="AM197" i="1"/>
  <c r="AL197" i="1"/>
  <c r="AK197" i="1"/>
  <c r="AJ197" i="1"/>
  <c r="AM193" i="1"/>
  <c r="AL193" i="1"/>
  <c r="AK193" i="1"/>
  <c r="AJ193" i="1"/>
  <c r="AM189" i="1"/>
  <c r="AL189" i="1"/>
  <c r="AK189" i="1"/>
  <c r="AJ189" i="1"/>
  <c r="AM185" i="1"/>
  <c r="AL185" i="1"/>
  <c r="AK185" i="1"/>
  <c r="AJ185" i="1"/>
  <c r="AM181" i="1"/>
  <c r="AL181" i="1"/>
  <c r="AK181" i="1"/>
  <c r="AJ181" i="1"/>
  <c r="AM177" i="1"/>
  <c r="AL177" i="1"/>
  <c r="AK177" i="1"/>
  <c r="AJ177" i="1"/>
  <c r="AM173" i="1"/>
  <c r="AL173" i="1"/>
  <c r="AK173" i="1"/>
  <c r="AJ173" i="1"/>
  <c r="AM169" i="1"/>
  <c r="AL169" i="1"/>
  <c r="AK169" i="1"/>
  <c r="AJ169" i="1"/>
  <c r="AM165" i="1"/>
  <c r="AL165" i="1"/>
  <c r="AK165" i="1"/>
  <c r="AJ165" i="1"/>
  <c r="AM161" i="1"/>
  <c r="AL161" i="1"/>
  <c r="AK161" i="1"/>
  <c r="AJ161" i="1"/>
  <c r="AM157" i="1"/>
  <c r="AL157" i="1"/>
  <c r="AK157" i="1"/>
  <c r="AJ157" i="1"/>
  <c r="AM153" i="1"/>
  <c r="AL153" i="1"/>
  <c r="AK153" i="1"/>
  <c r="AJ153" i="1"/>
  <c r="AM149" i="1"/>
  <c r="AL149" i="1"/>
  <c r="AK149" i="1"/>
  <c r="AJ149" i="1"/>
  <c r="AM145" i="1"/>
  <c r="AL145" i="1"/>
  <c r="AK145" i="1"/>
  <c r="AJ145" i="1"/>
  <c r="AM141" i="1"/>
  <c r="AL141" i="1"/>
  <c r="AK141" i="1"/>
  <c r="AJ141" i="1"/>
  <c r="AM137" i="1"/>
  <c r="AL137" i="1"/>
  <c r="AK137" i="1"/>
  <c r="AJ137" i="1"/>
  <c r="AM133" i="1"/>
  <c r="AL133" i="1"/>
  <c r="AK133" i="1"/>
  <c r="AJ133" i="1"/>
  <c r="AM129" i="1"/>
  <c r="AL129" i="1"/>
  <c r="AK129" i="1"/>
  <c r="AJ129" i="1"/>
  <c r="AM125" i="1"/>
  <c r="AL125" i="1"/>
  <c r="AK125" i="1"/>
  <c r="AJ125" i="1"/>
  <c r="AM121" i="1"/>
  <c r="AL121" i="1"/>
  <c r="AK121" i="1"/>
  <c r="AJ121" i="1"/>
  <c r="AM117" i="1"/>
  <c r="AL117" i="1"/>
  <c r="AK117" i="1"/>
  <c r="AJ117" i="1"/>
  <c r="AM113" i="1"/>
  <c r="AL113" i="1"/>
  <c r="AK113" i="1"/>
  <c r="AJ113" i="1"/>
  <c r="AM109" i="1"/>
  <c r="AL109" i="1"/>
  <c r="AK109" i="1"/>
  <c r="AJ109" i="1"/>
  <c r="AM105" i="1"/>
  <c r="AL105" i="1"/>
  <c r="AK105" i="1"/>
  <c r="AJ105" i="1"/>
  <c r="AM101" i="1"/>
  <c r="AL101" i="1"/>
  <c r="AK101" i="1"/>
  <c r="AJ101" i="1"/>
  <c r="AM97" i="1"/>
  <c r="AL97" i="1"/>
  <c r="AK97" i="1"/>
  <c r="AJ97" i="1"/>
  <c r="AM93" i="1"/>
  <c r="AL93" i="1"/>
  <c r="AK93" i="1"/>
  <c r="AJ93" i="1"/>
  <c r="AM89" i="1"/>
  <c r="AL89" i="1"/>
  <c r="AK89" i="1"/>
  <c r="AJ89" i="1"/>
  <c r="AM85" i="1"/>
  <c r="AL85" i="1"/>
  <c r="AK85" i="1"/>
  <c r="AJ85" i="1"/>
  <c r="AM81" i="1"/>
  <c r="AL81" i="1"/>
  <c r="AK81" i="1"/>
  <c r="AJ81" i="1"/>
  <c r="AM77" i="1"/>
  <c r="AL77" i="1"/>
  <c r="AK77" i="1"/>
  <c r="AJ77" i="1"/>
  <c r="AM73" i="1"/>
  <c r="AL73" i="1"/>
  <c r="AK73" i="1"/>
  <c r="AJ73" i="1"/>
  <c r="AM69" i="1"/>
  <c r="AL69" i="1"/>
  <c r="AK69" i="1"/>
  <c r="AJ69" i="1"/>
  <c r="AM65" i="1"/>
  <c r="AL65" i="1"/>
  <c r="AK65" i="1"/>
  <c r="AJ65" i="1"/>
  <c r="AM61" i="1"/>
  <c r="AL61" i="1"/>
  <c r="AJ61" i="1"/>
  <c r="AM57" i="1"/>
  <c r="AL57" i="1"/>
  <c r="AJ57" i="1"/>
  <c r="AM53" i="1"/>
  <c r="AL53" i="1"/>
  <c r="AJ53" i="1"/>
  <c r="AM49" i="1"/>
  <c r="AL49" i="1"/>
  <c r="AJ49" i="1"/>
  <c r="AM45" i="1"/>
  <c r="AL45" i="1"/>
  <c r="AJ45" i="1"/>
  <c r="AM41" i="1"/>
  <c r="AL41" i="1"/>
  <c r="AJ41" i="1"/>
  <c r="AM37" i="1"/>
  <c r="AL37" i="1"/>
  <c r="AJ37" i="1"/>
  <c r="AM33" i="1"/>
  <c r="AL33" i="1"/>
  <c r="AJ33" i="1"/>
  <c r="AM29" i="1"/>
  <c r="AL29" i="1"/>
  <c r="AJ29" i="1"/>
  <c r="AM25" i="1"/>
  <c r="AL25" i="1"/>
  <c r="AJ25" i="1"/>
  <c r="AM17" i="1"/>
  <c r="AL17" i="1"/>
  <c r="AJ17" i="1"/>
  <c r="AM13" i="1"/>
  <c r="AL13" i="1"/>
  <c r="AJ13" i="1"/>
  <c r="AM9" i="1"/>
  <c r="AL9" i="1"/>
  <c r="AJ9" i="1"/>
  <c r="AM5" i="1"/>
  <c r="AL5" i="1"/>
  <c r="AJ5" i="1"/>
  <c r="AI285" i="1"/>
  <c r="AH285" i="1"/>
  <c r="AG285" i="1"/>
  <c r="AF285" i="1"/>
  <c r="AI281" i="1"/>
  <c r="AH281" i="1"/>
  <c r="AG281" i="1"/>
  <c r="AF281" i="1"/>
  <c r="AI277" i="1"/>
  <c r="AH277" i="1"/>
  <c r="AG277" i="1"/>
  <c r="AF277" i="1"/>
  <c r="AI273" i="1"/>
  <c r="AH273" i="1"/>
  <c r="AG273" i="1"/>
  <c r="AF273" i="1"/>
  <c r="AI269" i="1"/>
  <c r="AH269" i="1"/>
  <c r="AG269" i="1"/>
  <c r="AF269" i="1"/>
  <c r="AI265" i="1"/>
  <c r="AH265" i="1"/>
  <c r="AG265" i="1"/>
  <c r="AF265" i="1"/>
  <c r="AI261" i="1"/>
  <c r="AH261" i="1"/>
  <c r="AG261" i="1"/>
  <c r="AF261" i="1"/>
  <c r="AI257" i="1"/>
  <c r="AH257" i="1"/>
  <c r="AG257" i="1"/>
  <c r="AF257" i="1"/>
  <c r="AI253" i="1"/>
  <c r="AH253" i="1"/>
  <c r="AG253" i="1"/>
  <c r="AF253" i="1"/>
  <c r="AI249" i="1"/>
  <c r="AH249" i="1"/>
  <c r="AG249" i="1"/>
  <c r="AF249" i="1"/>
  <c r="AI245" i="1"/>
  <c r="AH245" i="1"/>
  <c r="AG245" i="1"/>
  <c r="AF245" i="1"/>
  <c r="AI241" i="1"/>
  <c r="AH241" i="1"/>
  <c r="AG241" i="1"/>
  <c r="AF241" i="1"/>
  <c r="AI237" i="1"/>
  <c r="AH237" i="1"/>
  <c r="AG237" i="1"/>
  <c r="AF237" i="1"/>
  <c r="AI233" i="1"/>
  <c r="AH233" i="1"/>
  <c r="AG233" i="1"/>
  <c r="AF233" i="1"/>
  <c r="AI229" i="1"/>
  <c r="AH229" i="1"/>
  <c r="AG229" i="1"/>
  <c r="AF229" i="1"/>
  <c r="AI225" i="1"/>
  <c r="AH225" i="1"/>
  <c r="AG225" i="1"/>
  <c r="AF225" i="1"/>
  <c r="AI221" i="1"/>
  <c r="AH221" i="1"/>
  <c r="AG221" i="1"/>
  <c r="AF221" i="1"/>
  <c r="AI217" i="1"/>
  <c r="AH217" i="1"/>
  <c r="AG217" i="1"/>
  <c r="AF217" i="1"/>
  <c r="AI213" i="1"/>
  <c r="AH213" i="1"/>
  <c r="AG213" i="1"/>
  <c r="AF213" i="1"/>
  <c r="AI209" i="1"/>
  <c r="AH209" i="1"/>
  <c r="AG209" i="1"/>
  <c r="AF209" i="1"/>
  <c r="AI205" i="1"/>
  <c r="AH205" i="1"/>
  <c r="AG205" i="1"/>
  <c r="AF205" i="1"/>
  <c r="AI201" i="1"/>
  <c r="AH201" i="1"/>
  <c r="AG201" i="1"/>
  <c r="AF201" i="1"/>
  <c r="AI197" i="1"/>
  <c r="AH197" i="1"/>
  <c r="AG197" i="1"/>
  <c r="AF197" i="1"/>
  <c r="AI193" i="1"/>
  <c r="AH193" i="1"/>
  <c r="AG193" i="1"/>
  <c r="AF193" i="1"/>
  <c r="AI189" i="1"/>
  <c r="AH189" i="1"/>
  <c r="AG189" i="1"/>
  <c r="AF189" i="1"/>
  <c r="AI185" i="1"/>
  <c r="AH185" i="1"/>
  <c r="AG185" i="1"/>
  <c r="AF185" i="1"/>
  <c r="AI181" i="1"/>
  <c r="AH181" i="1"/>
  <c r="AG181" i="1"/>
  <c r="AF181" i="1"/>
  <c r="AI177" i="1"/>
  <c r="AH177" i="1"/>
  <c r="AG177" i="1"/>
  <c r="AF177" i="1"/>
  <c r="AI173" i="1"/>
  <c r="AH173" i="1"/>
  <c r="AG173" i="1"/>
  <c r="AF173" i="1"/>
  <c r="AI169" i="1"/>
  <c r="AH169" i="1"/>
  <c r="AG169" i="1"/>
  <c r="AF169" i="1"/>
  <c r="AI165" i="1"/>
  <c r="AH165" i="1"/>
  <c r="AG165" i="1"/>
  <c r="AF165" i="1"/>
  <c r="AI161" i="1"/>
  <c r="AH161" i="1"/>
  <c r="AG161" i="1"/>
  <c r="AF161" i="1"/>
  <c r="AI157" i="1"/>
  <c r="AH157" i="1"/>
  <c r="AG157" i="1"/>
  <c r="AF157" i="1"/>
  <c r="AI153" i="1"/>
  <c r="AH153" i="1"/>
  <c r="AG153" i="1"/>
  <c r="AF153" i="1"/>
  <c r="AI149" i="1"/>
  <c r="AH149" i="1"/>
  <c r="AG149" i="1"/>
  <c r="AF149" i="1"/>
  <c r="AI145" i="1"/>
  <c r="AH145" i="1"/>
  <c r="AG145" i="1"/>
  <c r="AF145" i="1"/>
  <c r="AI141" i="1"/>
  <c r="AH141" i="1"/>
  <c r="AG141" i="1"/>
  <c r="AF141" i="1"/>
  <c r="AI137" i="1"/>
  <c r="AH137" i="1"/>
  <c r="AG137" i="1"/>
  <c r="AF137" i="1"/>
  <c r="AI133" i="1"/>
  <c r="AH133" i="1"/>
  <c r="AG133" i="1"/>
  <c r="AF133" i="1"/>
  <c r="AI129" i="1"/>
  <c r="AH129" i="1"/>
  <c r="AG129" i="1"/>
  <c r="AF129" i="1"/>
  <c r="AI125" i="1"/>
  <c r="AH125" i="1"/>
  <c r="AG125" i="1"/>
  <c r="AF125" i="1"/>
  <c r="AI121" i="1"/>
  <c r="AH121" i="1"/>
  <c r="AG121" i="1"/>
  <c r="AF121" i="1"/>
  <c r="AI117" i="1"/>
  <c r="AH117" i="1"/>
  <c r="AG117" i="1"/>
  <c r="AF117" i="1"/>
  <c r="AI113" i="1"/>
  <c r="AH113" i="1"/>
  <c r="AG113" i="1"/>
  <c r="AF113" i="1"/>
  <c r="AI109" i="1"/>
  <c r="AH109" i="1"/>
  <c r="AG109" i="1"/>
  <c r="AF109" i="1"/>
  <c r="AI105" i="1"/>
  <c r="AH105" i="1"/>
  <c r="AG105" i="1"/>
  <c r="AF105" i="1"/>
  <c r="AI101" i="1"/>
  <c r="AH101" i="1"/>
  <c r="AG101" i="1"/>
  <c r="AF101" i="1"/>
  <c r="AI97" i="1"/>
  <c r="AH97" i="1"/>
  <c r="AG97" i="1"/>
  <c r="AF97" i="1"/>
  <c r="AI93" i="1"/>
  <c r="AH93" i="1"/>
  <c r="AG93" i="1"/>
  <c r="AF93" i="1"/>
  <c r="AI89" i="1"/>
  <c r="AH89" i="1"/>
  <c r="AG89" i="1"/>
  <c r="AF89" i="1"/>
  <c r="AI85" i="1"/>
  <c r="AH85" i="1"/>
  <c r="AG85" i="1"/>
  <c r="AF85" i="1"/>
  <c r="AI81" i="1"/>
  <c r="AH81" i="1"/>
  <c r="AG81" i="1"/>
  <c r="AF81" i="1"/>
  <c r="AI77" i="1"/>
  <c r="AH77" i="1"/>
  <c r="AG77" i="1"/>
  <c r="AF77" i="1"/>
  <c r="AI73" i="1"/>
  <c r="AH73" i="1"/>
  <c r="AG73" i="1"/>
  <c r="AF73" i="1"/>
  <c r="AI69" i="1"/>
  <c r="AH69" i="1"/>
  <c r="AG69" i="1"/>
  <c r="AF69" i="1"/>
  <c r="AI65" i="1"/>
  <c r="AH65" i="1"/>
  <c r="AG65" i="1"/>
  <c r="AF65" i="1"/>
  <c r="AI61" i="1"/>
  <c r="AH61" i="1"/>
  <c r="AG61" i="1"/>
  <c r="AF61" i="1"/>
  <c r="AI57" i="1"/>
  <c r="AH57" i="1"/>
  <c r="AG57" i="1"/>
  <c r="AF57" i="1"/>
  <c r="AI53" i="1"/>
  <c r="AH53" i="1"/>
  <c r="AG53" i="1"/>
  <c r="AF53" i="1"/>
  <c r="AI49" i="1"/>
  <c r="AH49" i="1"/>
  <c r="AG49" i="1"/>
  <c r="AF49" i="1"/>
  <c r="AI45" i="1"/>
  <c r="AH45" i="1"/>
  <c r="AG45" i="1"/>
  <c r="AF45" i="1"/>
  <c r="AI41" i="1"/>
  <c r="AH41" i="1"/>
  <c r="AG41" i="1"/>
  <c r="AF41" i="1"/>
  <c r="AI37" i="1"/>
  <c r="AH37" i="1"/>
  <c r="AG37" i="1"/>
  <c r="AF37" i="1"/>
  <c r="AI33" i="1"/>
  <c r="AH33" i="1"/>
  <c r="AG33" i="1"/>
  <c r="AF33" i="1"/>
  <c r="AI29" i="1"/>
  <c r="AH29" i="1"/>
  <c r="AG29" i="1"/>
  <c r="AF29" i="1"/>
  <c r="AI25" i="1"/>
  <c r="AH25" i="1"/>
  <c r="AG25" i="1"/>
  <c r="AF25" i="1"/>
  <c r="AI17" i="1"/>
  <c r="AH17" i="1"/>
  <c r="AG17" i="1"/>
  <c r="AF17" i="1"/>
  <c r="AI13" i="1"/>
  <c r="AH13" i="1"/>
  <c r="AG13" i="1"/>
  <c r="AF13" i="1"/>
  <c r="AI9" i="1"/>
  <c r="AH9" i="1"/>
  <c r="AG9" i="1"/>
  <c r="AF9" i="1"/>
  <c r="AI5" i="1"/>
  <c r="AH5" i="1"/>
  <c r="AG5" i="1"/>
  <c r="AF5" i="1"/>
  <c r="AE285" i="1"/>
  <c r="AD285" i="1"/>
  <c r="AC285" i="1"/>
  <c r="AB285" i="1"/>
  <c r="AE281" i="1"/>
  <c r="AD281" i="1"/>
  <c r="AC281" i="1"/>
  <c r="AB281" i="1"/>
  <c r="AE277" i="1"/>
  <c r="AD277" i="1"/>
  <c r="AC277" i="1"/>
  <c r="AB277" i="1"/>
  <c r="AE273" i="1"/>
  <c r="AD273" i="1"/>
  <c r="AC273" i="1"/>
  <c r="AB273" i="1"/>
  <c r="AE269" i="1"/>
  <c r="AD269" i="1"/>
  <c r="AC269" i="1"/>
  <c r="AB269" i="1"/>
  <c r="AE265" i="1"/>
  <c r="AD265" i="1"/>
  <c r="AC265" i="1"/>
  <c r="AB265" i="1"/>
  <c r="AE261" i="1"/>
  <c r="AD261" i="1"/>
  <c r="AC261" i="1"/>
  <c r="AB261" i="1"/>
  <c r="AE257" i="1"/>
  <c r="AD257" i="1"/>
  <c r="AC257" i="1"/>
  <c r="AB257" i="1"/>
  <c r="AE253" i="1"/>
  <c r="AD253" i="1"/>
  <c r="AC253" i="1"/>
  <c r="AB253" i="1"/>
  <c r="AE249" i="1"/>
  <c r="AD249" i="1"/>
  <c r="AC249" i="1"/>
  <c r="AB249" i="1"/>
  <c r="AE245" i="1"/>
  <c r="AD245" i="1"/>
  <c r="AC245" i="1"/>
  <c r="AB245" i="1"/>
  <c r="AE241" i="1"/>
  <c r="AD241" i="1"/>
  <c r="AC241" i="1"/>
  <c r="AB241" i="1"/>
  <c r="AE237" i="1"/>
  <c r="AD237" i="1"/>
  <c r="AC237" i="1"/>
  <c r="AB237" i="1"/>
  <c r="AE233" i="1"/>
  <c r="AD233" i="1"/>
  <c r="AC233" i="1"/>
  <c r="AB233" i="1"/>
  <c r="AE229" i="1"/>
  <c r="AD229" i="1"/>
  <c r="AC229" i="1"/>
  <c r="AB229" i="1"/>
  <c r="AE225" i="1"/>
  <c r="AD225" i="1"/>
  <c r="AC225" i="1"/>
  <c r="AB225" i="1"/>
  <c r="AE221" i="1"/>
  <c r="AD221" i="1"/>
  <c r="AC221" i="1"/>
  <c r="AB221" i="1"/>
  <c r="AE217" i="1"/>
  <c r="AD217" i="1"/>
  <c r="AC217" i="1"/>
  <c r="AB217" i="1"/>
  <c r="AE213" i="1"/>
  <c r="AD213" i="1"/>
  <c r="AC213" i="1"/>
  <c r="AB213" i="1"/>
  <c r="AE209" i="1"/>
  <c r="AD209" i="1"/>
  <c r="AC209" i="1"/>
  <c r="AB209" i="1"/>
  <c r="AE205" i="1"/>
  <c r="AD205" i="1"/>
  <c r="AC205" i="1"/>
  <c r="AB205" i="1"/>
  <c r="AE201" i="1"/>
  <c r="AD201" i="1"/>
  <c r="AC201" i="1"/>
  <c r="AB201" i="1"/>
  <c r="AE197" i="1"/>
  <c r="AD197" i="1"/>
  <c r="AC197" i="1"/>
  <c r="AB197" i="1"/>
  <c r="AE193" i="1"/>
  <c r="AD193" i="1"/>
  <c r="AC193" i="1"/>
  <c r="AB193" i="1"/>
  <c r="AE189" i="1"/>
  <c r="AD189" i="1"/>
  <c r="AC189" i="1"/>
  <c r="AB189" i="1"/>
  <c r="AE185" i="1"/>
  <c r="AD185" i="1"/>
  <c r="AC185" i="1"/>
  <c r="AB185" i="1"/>
  <c r="AE181" i="1"/>
  <c r="AD181" i="1"/>
  <c r="AC181" i="1"/>
  <c r="AB181" i="1"/>
  <c r="AE177" i="1"/>
  <c r="AD177" i="1"/>
  <c r="AC177" i="1"/>
  <c r="AB177" i="1"/>
  <c r="AE173" i="1"/>
  <c r="AD173" i="1"/>
  <c r="AC173" i="1"/>
  <c r="AB173" i="1"/>
  <c r="AE169" i="1"/>
  <c r="AD169" i="1"/>
  <c r="AC169" i="1"/>
  <c r="AB169" i="1"/>
  <c r="AE165" i="1"/>
  <c r="AD165" i="1"/>
  <c r="AC165" i="1"/>
  <c r="AB165" i="1"/>
  <c r="AE161" i="1"/>
  <c r="AD161" i="1"/>
  <c r="AC161" i="1"/>
  <c r="AB161" i="1"/>
  <c r="AE157" i="1"/>
  <c r="AD157" i="1"/>
  <c r="AC157" i="1"/>
  <c r="AB157" i="1"/>
  <c r="AE153" i="1"/>
  <c r="AD153" i="1"/>
  <c r="AC153" i="1"/>
  <c r="AB153" i="1"/>
  <c r="AE149" i="1"/>
  <c r="AD149" i="1"/>
  <c r="AC149" i="1"/>
  <c r="AB149" i="1"/>
  <c r="AE145" i="1"/>
  <c r="AD145" i="1"/>
  <c r="AC145" i="1"/>
  <c r="AB145" i="1"/>
  <c r="AE141" i="1"/>
  <c r="AD141" i="1"/>
  <c r="AC141" i="1"/>
  <c r="AB141" i="1"/>
  <c r="AE137" i="1"/>
  <c r="AD137" i="1"/>
  <c r="AC137" i="1"/>
  <c r="AB137" i="1"/>
  <c r="AE133" i="1"/>
  <c r="AD133" i="1"/>
  <c r="AC133" i="1"/>
  <c r="AB133" i="1"/>
  <c r="AE129" i="1"/>
  <c r="AD129" i="1"/>
  <c r="AC129" i="1"/>
  <c r="AB129" i="1"/>
  <c r="AE125" i="1"/>
  <c r="AD125" i="1"/>
  <c r="AC125" i="1"/>
  <c r="AB125" i="1"/>
  <c r="AE121" i="1"/>
  <c r="AD121" i="1"/>
  <c r="AC121" i="1"/>
  <c r="AB121" i="1"/>
  <c r="AE117" i="1"/>
  <c r="AD117" i="1"/>
  <c r="AC117" i="1"/>
  <c r="AB117" i="1"/>
  <c r="AE113" i="1"/>
  <c r="AD113" i="1"/>
  <c r="AC113" i="1"/>
  <c r="AB113" i="1"/>
  <c r="AE109" i="1"/>
  <c r="AD109" i="1"/>
  <c r="AC109" i="1"/>
  <c r="AB109" i="1"/>
  <c r="AE105" i="1"/>
  <c r="AD105" i="1"/>
  <c r="AC105" i="1"/>
  <c r="AB105" i="1"/>
  <c r="AE101" i="1"/>
  <c r="AD101" i="1"/>
  <c r="AC101" i="1"/>
  <c r="AB101" i="1"/>
  <c r="AE97" i="1"/>
  <c r="AD97" i="1"/>
  <c r="AC97" i="1"/>
  <c r="AB97" i="1"/>
  <c r="AE93" i="1"/>
  <c r="AD93" i="1"/>
  <c r="AC93" i="1"/>
  <c r="AB93" i="1"/>
  <c r="AE89" i="1"/>
  <c r="AD89" i="1"/>
  <c r="AC89" i="1"/>
  <c r="AB89" i="1"/>
  <c r="AE85" i="1"/>
  <c r="AD85" i="1"/>
  <c r="AC85" i="1"/>
  <c r="AB85" i="1"/>
  <c r="AE81" i="1"/>
  <c r="AD81" i="1"/>
  <c r="AC81" i="1"/>
  <c r="AB81" i="1"/>
  <c r="AE77" i="1"/>
  <c r="AD77" i="1"/>
  <c r="AC77" i="1"/>
  <c r="AB77" i="1"/>
  <c r="AE73" i="1"/>
  <c r="AD73" i="1"/>
  <c r="AC73" i="1"/>
  <c r="AB73" i="1"/>
  <c r="AE69" i="1"/>
  <c r="AD69" i="1"/>
  <c r="AC69" i="1"/>
  <c r="AB69" i="1"/>
  <c r="AE65" i="1"/>
  <c r="AD65" i="1"/>
  <c r="AC65" i="1"/>
  <c r="AB65" i="1"/>
  <c r="AD61" i="1"/>
  <c r="AC61" i="1"/>
  <c r="AB61" i="1"/>
  <c r="AD57" i="1"/>
  <c r="AC57" i="1"/>
  <c r="AB57" i="1"/>
  <c r="AD53" i="1"/>
  <c r="AC53" i="1"/>
  <c r="AB53" i="1"/>
  <c r="AD49" i="1"/>
  <c r="AC49" i="1"/>
  <c r="AB49" i="1"/>
  <c r="AD45" i="1"/>
  <c r="AC45" i="1"/>
  <c r="AB45" i="1"/>
  <c r="AD41" i="1"/>
  <c r="AC41" i="1"/>
  <c r="AB41" i="1"/>
  <c r="AD37" i="1"/>
  <c r="AC37" i="1"/>
  <c r="AB37" i="1"/>
  <c r="AD33" i="1"/>
  <c r="AC33" i="1"/>
  <c r="AB33" i="1"/>
  <c r="AD29" i="1"/>
  <c r="AC29" i="1"/>
  <c r="AB29" i="1"/>
  <c r="AD25" i="1"/>
  <c r="AC25" i="1"/>
  <c r="AB25" i="1"/>
  <c r="AD17" i="1"/>
  <c r="AC17" i="1"/>
  <c r="AB17" i="1"/>
  <c r="AD13" i="1"/>
  <c r="AC13" i="1"/>
  <c r="AB13" i="1"/>
  <c r="AD9" i="1"/>
  <c r="AC9" i="1"/>
  <c r="AB9" i="1"/>
  <c r="AD5" i="1"/>
  <c r="AC5" i="1"/>
  <c r="AB5" i="1"/>
  <c r="AA285" i="1"/>
  <c r="Z285" i="1"/>
  <c r="Y285" i="1"/>
  <c r="X285" i="1"/>
  <c r="AA281" i="1"/>
  <c r="Z281" i="1"/>
  <c r="Y281" i="1"/>
  <c r="X281" i="1"/>
  <c r="AA277" i="1"/>
  <c r="Z277" i="1"/>
  <c r="Y277" i="1"/>
  <c r="X277" i="1"/>
  <c r="AA273" i="1"/>
  <c r="Z273" i="1"/>
  <c r="Y273" i="1"/>
  <c r="X273" i="1"/>
  <c r="AA269" i="1"/>
  <c r="Z269" i="1"/>
  <c r="Y269" i="1"/>
  <c r="X269" i="1"/>
  <c r="AA265" i="1"/>
  <c r="Z265" i="1"/>
  <c r="Y265" i="1"/>
  <c r="X265" i="1"/>
  <c r="AA261" i="1"/>
  <c r="Z261" i="1"/>
  <c r="Y261" i="1"/>
  <c r="X261" i="1"/>
  <c r="AA257" i="1"/>
  <c r="Z257" i="1"/>
  <c r="Y257" i="1"/>
  <c r="X257" i="1"/>
  <c r="AA253" i="1"/>
  <c r="Z253" i="1"/>
  <c r="Y253" i="1"/>
  <c r="X253" i="1"/>
  <c r="AA249" i="1"/>
  <c r="Z249" i="1"/>
  <c r="Y249" i="1"/>
  <c r="X249" i="1"/>
  <c r="AA245" i="1"/>
  <c r="Z245" i="1"/>
  <c r="Y245" i="1"/>
  <c r="X245" i="1"/>
  <c r="AA241" i="1"/>
  <c r="Z241" i="1"/>
  <c r="Y241" i="1"/>
  <c r="X241" i="1"/>
  <c r="AA237" i="1"/>
  <c r="Z237" i="1"/>
  <c r="Y237" i="1"/>
  <c r="X237" i="1"/>
  <c r="AA233" i="1"/>
  <c r="Z233" i="1"/>
  <c r="Y233" i="1"/>
  <c r="X233" i="1"/>
  <c r="AA229" i="1"/>
  <c r="Z229" i="1"/>
  <c r="Y229" i="1"/>
  <c r="X229" i="1"/>
  <c r="AA225" i="1"/>
  <c r="Z225" i="1"/>
  <c r="Y225" i="1"/>
  <c r="X225" i="1"/>
  <c r="AA221" i="1"/>
  <c r="Z221" i="1"/>
  <c r="Y221" i="1"/>
  <c r="X221" i="1"/>
  <c r="AA217" i="1"/>
  <c r="Z217" i="1"/>
  <c r="Y217" i="1"/>
  <c r="X217" i="1"/>
  <c r="AA213" i="1"/>
  <c r="Z213" i="1"/>
  <c r="Y213" i="1"/>
  <c r="X213" i="1"/>
  <c r="AA209" i="1"/>
  <c r="Z209" i="1"/>
  <c r="Y209" i="1"/>
  <c r="X209" i="1"/>
  <c r="AA205" i="1"/>
  <c r="Z205" i="1"/>
  <c r="Y205" i="1"/>
  <c r="X205" i="1"/>
  <c r="AA201" i="1"/>
  <c r="Z201" i="1"/>
  <c r="Y201" i="1"/>
  <c r="X201" i="1"/>
  <c r="AA197" i="1"/>
  <c r="Z197" i="1"/>
  <c r="Y197" i="1"/>
  <c r="X197" i="1"/>
  <c r="AA193" i="1"/>
  <c r="Z193" i="1"/>
  <c r="Y193" i="1"/>
  <c r="X193" i="1"/>
  <c r="AA189" i="1"/>
  <c r="Z189" i="1"/>
  <c r="Y189" i="1"/>
  <c r="X189" i="1"/>
  <c r="AA185" i="1"/>
  <c r="Z185" i="1"/>
  <c r="Y185" i="1"/>
  <c r="X185" i="1"/>
  <c r="AA181" i="1"/>
  <c r="Z181" i="1"/>
  <c r="Y181" i="1"/>
  <c r="X181" i="1"/>
  <c r="AA177" i="1"/>
  <c r="Z177" i="1"/>
  <c r="Y177" i="1"/>
  <c r="X177" i="1"/>
  <c r="AA173" i="1"/>
  <c r="Z173" i="1"/>
  <c r="Y173" i="1"/>
  <c r="X173" i="1"/>
  <c r="AA169" i="1"/>
  <c r="Z169" i="1"/>
  <c r="Y169" i="1"/>
  <c r="X169" i="1"/>
  <c r="AA165" i="1"/>
  <c r="Z165" i="1"/>
  <c r="Y165" i="1"/>
  <c r="X165" i="1"/>
  <c r="AA161" i="1"/>
  <c r="Z161" i="1"/>
  <c r="Y161" i="1"/>
  <c r="X161" i="1"/>
  <c r="AA157" i="1"/>
  <c r="Z157" i="1"/>
  <c r="Y157" i="1"/>
  <c r="X157" i="1"/>
  <c r="AA153" i="1"/>
  <c r="Z153" i="1"/>
  <c r="Y153" i="1"/>
  <c r="X153" i="1"/>
  <c r="AA149" i="1"/>
  <c r="Z149" i="1"/>
  <c r="Y149" i="1"/>
  <c r="X149" i="1"/>
  <c r="AA145" i="1"/>
  <c r="Z145" i="1"/>
  <c r="Y145" i="1"/>
  <c r="X145" i="1"/>
  <c r="AA141" i="1"/>
  <c r="Z141" i="1"/>
  <c r="Y141" i="1"/>
  <c r="X141" i="1"/>
  <c r="AA137" i="1"/>
  <c r="Z137" i="1"/>
  <c r="Y137" i="1"/>
  <c r="X137" i="1"/>
  <c r="AA133" i="1"/>
  <c r="Z133" i="1"/>
  <c r="Y133" i="1"/>
  <c r="X133" i="1"/>
  <c r="AA129" i="1"/>
  <c r="Z129" i="1"/>
  <c r="Y129" i="1"/>
  <c r="X129" i="1"/>
  <c r="AA125" i="1"/>
  <c r="Z125" i="1"/>
  <c r="Y125" i="1"/>
  <c r="X125" i="1"/>
  <c r="AA121" i="1"/>
  <c r="Z121" i="1"/>
  <c r="Y121" i="1"/>
  <c r="X121" i="1"/>
  <c r="AA117" i="1"/>
  <c r="Z117" i="1"/>
  <c r="Y117" i="1"/>
  <c r="X117" i="1"/>
  <c r="AA113" i="1"/>
  <c r="Z113" i="1"/>
  <c r="Y113" i="1"/>
  <c r="X113" i="1"/>
  <c r="AA109" i="1"/>
  <c r="Z109" i="1"/>
  <c r="Y109" i="1"/>
  <c r="X109" i="1"/>
  <c r="AA105" i="1"/>
  <c r="Z105" i="1"/>
  <c r="Y105" i="1"/>
  <c r="X105" i="1"/>
  <c r="AA101" i="1"/>
  <c r="Z101" i="1"/>
  <c r="Y101" i="1"/>
  <c r="X101" i="1"/>
  <c r="AA97" i="1"/>
  <c r="Z97" i="1"/>
  <c r="Y97" i="1"/>
  <c r="X97" i="1"/>
  <c r="AA93" i="1"/>
  <c r="Z93" i="1"/>
  <c r="Y93" i="1"/>
  <c r="X93" i="1"/>
  <c r="AA89" i="1"/>
  <c r="Z89" i="1"/>
  <c r="Y89" i="1"/>
  <c r="X89" i="1"/>
  <c r="AA85" i="1"/>
  <c r="Z85" i="1"/>
  <c r="Y85" i="1"/>
  <c r="X85" i="1"/>
  <c r="AA81" i="1"/>
  <c r="Z81" i="1"/>
  <c r="Y81" i="1"/>
  <c r="X81" i="1"/>
  <c r="AA77" i="1"/>
  <c r="Z77" i="1"/>
  <c r="Y77" i="1"/>
  <c r="X77" i="1"/>
  <c r="AA73" i="1"/>
  <c r="Z73" i="1"/>
  <c r="Y73" i="1"/>
  <c r="X73" i="1"/>
  <c r="AA69" i="1"/>
  <c r="Z69" i="1"/>
  <c r="Y69" i="1"/>
  <c r="X69" i="1"/>
  <c r="AA65" i="1"/>
  <c r="Z65" i="1"/>
  <c r="Y65" i="1"/>
  <c r="X65" i="1"/>
  <c r="AA61" i="1"/>
  <c r="Z61" i="1"/>
  <c r="X61" i="1"/>
  <c r="AA57" i="1"/>
  <c r="Z57" i="1"/>
  <c r="X57" i="1"/>
  <c r="AA53" i="1"/>
  <c r="Z53" i="1"/>
  <c r="X53" i="1"/>
  <c r="AA49" i="1"/>
  <c r="Z49" i="1"/>
  <c r="X49" i="1"/>
  <c r="AA45" i="1"/>
  <c r="Z45" i="1"/>
  <c r="X45" i="1"/>
  <c r="AA41" i="1"/>
  <c r="Z41" i="1"/>
  <c r="X41" i="1"/>
  <c r="AA37" i="1"/>
  <c r="Z37" i="1"/>
  <c r="X37" i="1"/>
  <c r="AA33" i="1"/>
  <c r="Z33" i="1"/>
  <c r="X33" i="1"/>
  <c r="AA29" i="1"/>
  <c r="Z29" i="1"/>
  <c r="X29" i="1"/>
  <c r="AA25" i="1"/>
  <c r="Z25" i="1"/>
  <c r="X25" i="1"/>
  <c r="AA17" i="1"/>
  <c r="Z17" i="1"/>
  <c r="X17" i="1"/>
  <c r="AA13" i="1"/>
  <c r="Z13" i="1"/>
  <c r="X13" i="1"/>
  <c r="AA9" i="1"/>
  <c r="Z9" i="1"/>
  <c r="X9" i="1"/>
  <c r="AA5" i="1"/>
  <c r="Z5" i="1"/>
  <c r="X5" i="1"/>
  <c r="W285" i="1"/>
  <c r="V285" i="1"/>
  <c r="U285" i="1"/>
  <c r="T285" i="1"/>
  <c r="W281" i="1"/>
  <c r="V281" i="1"/>
  <c r="U281" i="1"/>
  <c r="T281" i="1"/>
  <c r="W277" i="1"/>
  <c r="V277" i="1"/>
  <c r="U277" i="1"/>
  <c r="T277" i="1"/>
  <c r="W273" i="1"/>
  <c r="V273" i="1"/>
  <c r="U273" i="1"/>
  <c r="T273" i="1"/>
  <c r="W269" i="1"/>
  <c r="V269" i="1"/>
  <c r="U269" i="1"/>
  <c r="T269" i="1"/>
  <c r="W265" i="1"/>
  <c r="V265" i="1"/>
  <c r="U265" i="1"/>
  <c r="T265" i="1"/>
  <c r="W261" i="1"/>
  <c r="V261" i="1"/>
  <c r="U261" i="1"/>
  <c r="T261" i="1"/>
  <c r="W257" i="1"/>
  <c r="V257" i="1"/>
  <c r="U257" i="1"/>
  <c r="T257" i="1"/>
  <c r="W253" i="1"/>
  <c r="V253" i="1"/>
  <c r="U253" i="1"/>
  <c r="T253" i="1"/>
  <c r="W249" i="1"/>
  <c r="V249" i="1"/>
  <c r="U249" i="1"/>
  <c r="T249" i="1"/>
  <c r="W245" i="1"/>
  <c r="V245" i="1"/>
  <c r="U245" i="1"/>
  <c r="T245" i="1"/>
  <c r="W241" i="1"/>
  <c r="V241" i="1"/>
  <c r="U241" i="1"/>
  <c r="T241" i="1"/>
  <c r="W237" i="1"/>
  <c r="V237" i="1"/>
  <c r="U237" i="1"/>
  <c r="T237" i="1"/>
  <c r="W233" i="1"/>
  <c r="V233" i="1"/>
  <c r="U233" i="1"/>
  <c r="T233" i="1"/>
  <c r="W229" i="1"/>
  <c r="V229" i="1"/>
  <c r="U229" i="1"/>
  <c r="T229" i="1"/>
  <c r="W225" i="1"/>
  <c r="V225" i="1"/>
  <c r="U225" i="1"/>
  <c r="T225" i="1"/>
  <c r="W221" i="1"/>
  <c r="V221" i="1"/>
  <c r="U221" i="1"/>
  <c r="T221" i="1"/>
  <c r="W217" i="1"/>
  <c r="V217" i="1"/>
  <c r="U217" i="1"/>
  <c r="T217" i="1"/>
  <c r="W213" i="1"/>
  <c r="V213" i="1"/>
  <c r="U213" i="1"/>
  <c r="T213" i="1"/>
  <c r="W209" i="1"/>
  <c r="V209" i="1"/>
  <c r="U209" i="1"/>
  <c r="T209" i="1"/>
  <c r="W205" i="1"/>
  <c r="V205" i="1"/>
  <c r="U205" i="1"/>
  <c r="T205" i="1"/>
  <c r="W201" i="1"/>
  <c r="V201" i="1"/>
  <c r="U201" i="1"/>
  <c r="T201" i="1"/>
  <c r="W197" i="1"/>
  <c r="V197" i="1"/>
  <c r="U197" i="1"/>
  <c r="T197" i="1"/>
  <c r="W193" i="1"/>
  <c r="V193" i="1"/>
  <c r="U193" i="1"/>
  <c r="T193" i="1"/>
  <c r="W189" i="1"/>
  <c r="V189" i="1"/>
  <c r="U189" i="1"/>
  <c r="T189" i="1"/>
  <c r="W185" i="1"/>
  <c r="V185" i="1"/>
  <c r="U185" i="1"/>
  <c r="T185" i="1"/>
  <c r="W181" i="1"/>
  <c r="V181" i="1"/>
  <c r="U181" i="1"/>
  <c r="T181" i="1"/>
  <c r="W177" i="1"/>
  <c r="V177" i="1"/>
  <c r="U177" i="1"/>
  <c r="T177" i="1"/>
  <c r="W173" i="1"/>
  <c r="V173" i="1"/>
  <c r="U173" i="1"/>
  <c r="T173" i="1"/>
  <c r="W169" i="1"/>
  <c r="V169" i="1"/>
  <c r="U169" i="1"/>
  <c r="T169" i="1"/>
  <c r="W165" i="1"/>
  <c r="V165" i="1"/>
  <c r="U165" i="1"/>
  <c r="T165" i="1"/>
  <c r="W161" i="1"/>
  <c r="V161" i="1"/>
  <c r="U161" i="1"/>
  <c r="T161" i="1"/>
  <c r="W157" i="1"/>
  <c r="V157" i="1"/>
  <c r="U157" i="1"/>
  <c r="T157" i="1"/>
  <c r="W153" i="1"/>
  <c r="V153" i="1"/>
  <c r="U153" i="1"/>
  <c r="T153" i="1"/>
  <c r="W149" i="1"/>
  <c r="V149" i="1"/>
  <c r="U149" i="1"/>
  <c r="T149" i="1"/>
  <c r="W145" i="1"/>
  <c r="V145" i="1"/>
  <c r="U145" i="1"/>
  <c r="T145" i="1"/>
  <c r="W141" i="1"/>
  <c r="V141" i="1"/>
  <c r="U141" i="1"/>
  <c r="T141" i="1"/>
  <c r="W137" i="1"/>
  <c r="V137" i="1"/>
  <c r="U137" i="1"/>
  <c r="T137" i="1"/>
  <c r="W133" i="1"/>
  <c r="V133" i="1"/>
  <c r="U133" i="1"/>
  <c r="T133" i="1"/>
  <c r="W129" i="1"/>
  <c r="V129" i="1"/>
  <c r="U129" i="1"/>
  <c r="T129" i="1"/>
  <c r="W125" i="1"/>
  <c r="V125" i="1"/>
  <c r="U125" i="1"/>
  <c r="T125" i="1"/>
  <c r="W121" i="1"/>
  <c r="V121" i="1"/>
  <c r="U121" i="1"/>
  <c r="T121" i="1"/>
  <c r="W117" i="1"/>
  <c r="V117" i="1"/>
  <c r="U117" i="1"/>
  <c r="T117" i="1"/>
  <c r="W113" i="1"/>
  <c r="V113" i="1"/>
  <c r="U113" i="1"/>
  <c r="T113" i="1"/>
  <c r="W109" i="1"/>
  <c r="V109" i="1"/>
  <c r="U109" i="1"/>
  <c r="T109" i="1"/>
  <c r="W105" i="1"/>
  <c r="V105" i="1"/>
  <c r="U105" i="1"/>
  <c r="T105" i="1"/>
  <c r="W101" i="1"/>
  <c r="V101" i="1"/>
  <c r="U101" i="1"/>
  <c r="T101" i="1"/>
  <c r="W97" i="1"/>
  <c r="V97" i="1"/>
  <c r="U97" i="1"/>
  <c r="T97" i="1"/>
  <c r="W93" i="1"/>
  <c r="V93" i="1"/>
  <c r="U93" i="1"/>
  <c r="T93" i="1"/>
  <c r="W89" i="1"/>
  <c r="V89" i="1"/>
  <c r="U89" i="1"/>
  <c r="T89" i="1"/>
  <c r="W85" i="1"/>
  <c r="V85" i="1"/>
  <c r="U85" i="1"/>
  <c r="T85" i="1"/>
  <c r="W81" i="1"/>
  <c r="V81" i="1"/>
  <c r="U81" i="1"/>
  <c r="T81" i="1"/>
  <c r="W77" i="1"/>
  <c r="V77" i="1"/>
  <c r="U77" i="1"/>
  <c r="T77" i="1"/>
  <c r="W73" i="1"/>
  <c r="V73" i="1"/>
  <c r="U73" i="1"/>
  <c r="T73" i="1"/>
  <c r="W69" i="1"/>
  <c r="V69" i="1"/>
  <c r="U69" i="1"/>
  <c r="T69" i="1"/>
  <c r="W65" i="1"/>
  <c r="V65" i="1"/>
  <c r="U65" i="1"/>
  <c r="T65" i="1"/>
  <c r="W61" i="1"/>
  <c r="V61" i="1"/>
  <c r="U61" i="1"/>
  <c r="T61" i="1"/>
  <c r="W57" i="1"/>
  <c r="V57" i="1"/>
  <c r="U57" i="1"/>
  <c r="T57" i="1"/>
  <c r="W53" i="1"/>
  <c r="V53" i="1"/>
  <c r="U53" i="1"/>
  <c r="T53" i="1"/>
  <c r="W49" i="1"/>
  <c r="V49" i="1"/>
  <c r="U49" i="1"/>
  <c r="T49" i="1"/>
  <c r="W45" i="1"/>
  <c r="V45" i="1"/>
  <c r="U45" i="1"/>
  <c r="T45" i="1"/>
  <c r="W41" i="1"/>
  <c r="V41" i="1"/>
  <c r="U41" i="1"/>
  <c r="T41" i="1"/>
  <c r="W37" i="1"/>
  <c r="V37" i="1"/>
  <c r="U37" i="1"/>
  <c r="T37" i="1"/>
  <c r="W33" i="1"/>
  <c r="V33" i="1"/>
  <c r="U33" i="1"/>
  <c r="T33" i="1"/>
  <c r="W29" i="1"/>
  <c r="V29" i="1"/>
  <c r="U29" i="1"/>
  <c r="T29" i="1"/>
  <c r="W25" i="1"/>
  <c r="V25" i="1"/>
  <c r="U25" i="1"/>
  <c r="T25" i="1"/>
  <c r="W17" i="1"/>
  <c r="V17" i="1"/>
  <c r="U17" i="1"/>
  <c r="T17" i="1"/>
  <c r="W13" i="1"/>
  <c r="V13" i="1"/>
  <c r="U13" i="1"/>
  <c r="T13" i="1"/>
  <c r="W9" i="1"/>
  <c r="V9" i="1"/>
  <c r="U9" i="1"/>
  <c r="T9" i="1"/>
  <c r="W5" i="1"/>
  <c r="V5" i="1"/>
  <c r="U5" i="1"/>
  <c r="T5" i="1"/>
  <c r="S285" i="1"/>
  <c r="R285" i="1"/>
  <c r="Q285" i="1"/>
  <c r="P285" i="1"/>
  <c r="S281" i="1"/>
  <c r="R281" i="1"/>
  <c r="Q281" i="1"/>
  <c r="P281" i="1"/>
  <c r="S277" i="1"/>
  <c r="R277" i="1"/>
  <c r="Q277" i="1"/>
  <c r="P277" i="1"/>
  <c r="S273" i="1"/>
  <c r="R273" i="1"/>
  <c r="Q273" i="1"/>
  <c r="P273" i="1"/>
  <c r="S269" i="1"/>
  <c r="R269" i="1"/>
  <c r="Q269" i="1"/>
  <c r="P269" i="1"/>
  <c r="S265" i="1"/>
  <c r="R265" i="1"/>
  <c r="Q265" i="1"/>
  <c r="P265" i="1"/>
  <c r="S261" i="1"/>
  <c r="R261" i="1"/>
  <c r="Q261" i="1"/>
  <c r="P261" i="1"/>
  <c r="S257" i="1"/>
  <c r="R257" i="1"/>
  <c r="Q257" i="1"/>
  <c r="P257" i="1"/>
  <c r="S253" i="1"/>
  <c r="R253" i="1"/>
  <c r="Q253" i="1"/>
  <c r="P253" i="1"/>
  <c r="S249" i="1"/>
  <c r="R249" i="1"/>
  <c r="Q249" i="1"/>
  <c r="P249" i="1"/>
  <c r="S245" i="1"/>
  <c r="R245" i="1"/>
  <c r="Q245" i="1"/>
  <c r="P245" i="1"/>
  <c r="S241" i="1"/>
  <c r="R241" i="1"/>
  <c r="Q241" i="1"/>
  <c r="P241" i="1"/>
  <c r="S237" i="1"/>
  <c r="R237" i="1"/>
  <c r="Q237" i="1"/>
  <c r="P237" i="1"/>
  <c r="S233" i="1"/>
  <c r="R233" i="1"/>
  <c r="Q233" i="1"/>
  <c r="P233" i="1"/>
  <c r="S229" i="1"/>
  <c r="R229" i="1"/>
  <c r="Q229" i="1"/>
  <c r="P229" i="1"/>
  <c r="S225" i="1"/>
  <c r="R225" i="1"/>
  <c r="Q225" i="1"/>
  <c r="P225" i="1"/>
  <c r="S221" i="1"/>
  <c r="R221" i="1"/>
  <c r="Q221" i="1"/>
  <c r="P221" i="1"/>
  <c r="S217" i="1"/>
  <c r="R217" i="1"/>
  <c r="Q217" i="1"/>
  <c r="P217" i="1"/>
  <c r="S213" i="1"/>
  <c r="R213" i="1"/>
  <c r="Q213" i="1"/>
  <c r="P213" i="1"/>
  <c r="S209" i="1"/>
  <c r="R209" i="1"/>
  <c r="Q209" i="1"/>
  <c r="P209" i="1"/>
  <c r="S205" i="1"/>
  <c r="R205" i="1"/>
  <c r="Q205" i="1"/>
  <c r="P205" i="1"/>
  <c r="S201" i="1"/>
  <c r="R201" i="1"/>
  <c r="Q201" i="1"/>
  <c r="P201" i="1"/>
  <c r="S197" i="1"/>
  <c r="R197" i="1"/>
  <c r="Q197" i="1"/>
  <c r="P197" i="1"/>
  <c r="S193" i="1"/>
  <c r="R193" i="1"/>
  <c r="Q193" i="1"/>
  <c r="P193" i="1"/>
  <c r="S189" i="1"/>
  <c r="R189" i="1"/>
  <c r="Q189" i="1"/>
  <c r="P189" i="1"/>
  <c r="S185" i="1"/>
  <c r="R185" i="1"/>
  <c r="Q185" i="1"/>
  <c r="P185" i="1"/>
  <c r="S181" i="1"/>
  <c r="R181" i="1"/>
  <c r="Q181" i="1"/>
  <c r="P181" i="1"/>
  <c r="S177" i="1"/>
  <c r="R177" i="1"/>
  <c r="Q177" i="1"/>
  <c r="P177" i="1"/>
  <c r="S173" i="1"/>
  <c r="R173" i="1"/>
  <c r="Q173" i="1"/>
  <c r="P173" i="1"/>
  <c r="S169" i="1"/>
  <c r="R169" i="1"/>
  <c r="Q169" i="1"/>
  <c r="P169" i="1"/>
  <c r="S165" i="1"/>
  <c r="R165" i="1"/>
  <c r="Q165" i="1"/>
  <c r="P165" i="1"/>
  <c r="S161" i="1"/>
  <c r="R161" i="1"/>
  <c r="Q161" i="1"/>
  <c r="P161" i="1"/>
  <c r="S157" i="1"/>
  <c r="R157" i="1"/>
  <c r="Q157" i="1"/>
  <c r="P157" i="1"/>
  <c r="S153" i="1"/>
  <c r="R153" i="1"/>
  <c r="Q153" i="1"/>
  <c r="P153" i="1"/>
  <c r="S149" i="1"/>
  <c r="R149" i="1"/>
  <c r="Q149" i="1"/>
  <c r="P149" i="1"/>
  <c r="S145" i="1"/>
  <c r="R145" i="1"/>
  <c r="Q145" i="1"/>
  <c r="P145" i="1"/>
  <c r="S141" i="1"/>
  <c r="R141" i="1"/>
  <c r="Q141" i="1"/>
  <c r="P141" i="1"/>
  <c r="S137" i="1"/>
  <c r="R137" i="1"/>
  <c r="Q137" i="1"/>
  <c r="P137" i="1"/>
  <c r="S133" i="1"/>
  <c r="R133" i="1"/>
  <c r="Q133" i="1"/>
  <c r="P133" i="1"/>
  <c r="S129" i="1"/>
  <c r="R129" i="1"/>
  <c r="Q129" i="1"/>
  <c r="P129" i="1"/>
  <c r="S125" i="1"/>
  <c r="R125" i="1"/>
  <c r="Q125" i="1"/>
  <c r="P125" i="1"/>
  <c r="S121" i="1"/>
  <c r="R121" i="1"/>
  <c r="Q121" i="1"/>
  <c r="P121" i="1"/>
  <c r="S117" i="1"/>
  <c r="R117" i="1"/>
  <c r="Q117" i="1"/>
  <c r="P117" i="1"/>
  <c r="S113" i="1"/>
  <c r="R113" i="1"/>
  <c r="Q113" i="1"/>
  <c r="P113" i="1"/>
  <c r="S109" i="1"/>
  <c r="R109" i="1"/>
  <c r="Q109" i="1"/>
  <c r="P109" i="1"/>
  <c r="S105" i="1"/>
  <c r="R105" i="1"/>
  <c r="Q105" i="1"/>
  <c r="P105" i="1"/>
  <c r="S101" i="1"/>
  <c r="R101" i="1"/>
  <c r="Q101" i="1"/>
  <c r="P101" i="1"/>
  <c r="S97" i="1"/>
  <c r="R97" i="1"/>
  <c r="Q97" i="1"/>
  <c r="P97" i="1"/>
  <c r="S93" i="1"/>
  <c r="R93" i="1"/>
  <c r="Q93" i="1"/>
  <c r="P93" i="1"/>
  <c r="S89" i="1"/>
  <c r="R89" i="1"/>
  <c r="Q89" i="1"/>
  <c r="P89" i="1"/>
  <c r="S85" i="1"/>
  <c r="R85" i="1"/>
  <c r="Q85" i="1"/>
  <c r="P85" i="1"/>
  <c r="S81" i="1"/>
  <c r="R81" i="1"/>
  <c r="Q81" i="1"/>
  <c r="P81" i="1"/>
  <c r="S77" i="1"/>
  <c r="R77" i="1"/>
  <c r="Q77" i="1"/>
  <c r="P77" i="1"/>
  <c r="S73" i="1"/>
  <c r="R73" i="1"/>
  <c r="Q73" i="1"/>
  <c r="P73" i="1"/>
  <c r="S69" i="1"/>
  <c r="R69" i="1"/>
  <c r="Q69" i="1"/>
  <c r="P69" i="1"/>
  <c r="S65" i="1"/>
  <c r="R65" i="1"/>
  <c r="Q65" i="1"/>
  <c r="P65" i="1"/>
  <c r="R61" i="1"/>
  <c r="Q61" i="1"/>
  <c r="P61" i="1"/>
  <c r="R57" i="1"/>
  <c r="Q57" i="1"/>
  <c r="P57" i="1"/>
  <c r="R53" i="1"/>
  <c r="Q53" i="1"/>
  <c r="P53" i="1"/>
  <c r="R49" i="1"/>
  <c r="Q49" i="1"/>
  <c r="P49" i="1"/>
  <c r="R45" i="1"/>
  <c r="Q45" i="1"/>
  <c r="P45" i="1"/>
  <c r="R41" i="1"/>
  <c r="Q41" i="1"/>
  <c r="P41" i="1"/>
  <c r="R37" i="1"/>
  <c r="Q37" i="1"/>
  <c r="P37" i="1"/>
  <c r="R33" i="1"/>
  <c r="Q33" i="1"/>
  <c r="P33" i="1"/>
  <c r="R29" i="1"/>
  <c r="Q29" i="1"/>
  <c r="P29" i="1"/>
  <c r="R25" i="1"/>
  <c r="Q25" i="1"/>
  <c r="P25" i="1"/>
  <c r="R17" i="1"/>
  <c r="Q17" i="1"/>
  <c r="P17" i="1"/>
  <c r="R13" i="1"/>
  <c r="Q13" i="1"/>
  <c r="P13" i="1"/>
  <c r="R9" i="1"/>
  <c r="Q9" i="1"/>
  <c r="P9" i="1"/>
  <c r="R5" i="1"/>
  <c r="Q5" i="1"/>
  <c r="P5" i="1"/>
  <c r="O285" i="1"/>
  <c r="N285" i="1"/>
  <c r="M285" i="1"/>
  <c r="L285" i="1"/>
  <c r="O281" i="1"/>
  <c r="N281" i="1"/>
  <c r="M281" i="1"/>
  <c r="L281" i="1"/>
  <c r="O277" i="1"/>
  <c r="N277" i="1"/>
  <c r="M277" i="1"/>
  <c r="L277" i="1"/>
  <c r="O273" i="1"/>
  <c r="N273" i="1"/>
  <c r="M273" i="1"/>
  <c r="L273" i="1"/>
  <c r="O269" i="1"/>
  <c r="N269" i="1"/>
  <c r="M269" i="1"/>
  <c r="L269" i="1"/>
  <c r="O265" i="1"/>
  <c r="N265" i="1"/>
  <c r="M265" i="1"/>
  <c r="L265" i="1"/>
  <c r="O261" i="1"/>
  <c r="N261" i="1"/>
  <c r="M261" i="1"/>
  <c r="L261" i="1"/>
  <c r="O257" i="1"/>
  <c r="N257" i="1"/>
  <c r="M257" i="1"/>
  <c r="L257" i="1"/>
  <c r="O253" i="1"/>
  <c r="N253" i="1"/>
  <c r="M253" i="1"/>
  <c r="L253" i="1"/>
  <c r="O249" i="1"/>
  <c r="N249" i="1"/>
  <c r="M249" i="1"/>
  <c r="L249" i="1"/>
  <c r="O245" i="1"/>
  <c r="N245" i="1"/>
  <c r="M245" i="1"/>
  <c r="L245" i="1"/>
  <c r="O241" i="1"/>
  <c r="N241" i="1"/>
  <c r="M241" i="1"/>
  <c r="L241" i="1"/>
  <c r="O237" i="1"/>
  <c r="N237" i="1"/>
  <c r="M237" i="1"/>
  <c r="L237" i="1"/>
  <c r="O233" i="1"/>
  <c r="N233" i="1"/>
  <c r="M233" i="1"/>
  <c r="L233" i="1"/>
  <c r="O229" i="1"/>
  <c r="N229" i="1"/>
  <c r="M229" i="1"/>
  <c r="L229" i="1"/>
  <c r="O225" i="1"/>
  <c r="N225" i="1"/>
  <c r="M225" i="1"/>
  <c r="L225" i="1"/>
  <c r="O221" i="1"/>
  <c r="N221" i="1"/>
  <c r="M221" i="1"/>
  <c r="L221" i="1"/>
  <c r="O217" i="1"/>
  <c r="N217" i="1"/>
  <c r="M217" i="1"/>
  <c r="L217" i="1"/>
  <c r="O213" i="1"/>
  <c r="N213" i="1"/>
  <c r="M213" i="1"/>
  <c r="L213" i="1"/>
  <c r="O209" i="1"/>
  <c r="N209" i="1"/>
  <c r="M209" i="1"/>
  <c r="L209" i="1"/>
  <c r="O205" i="1"/>
  <c r="N205" i="1"/>
  <c r="M205" i="1"/>
  <c r="L205" i="1"/>
  <c r="O201" i="1"/>
  <c r="N201" i="1"/>
  <c r="M201" i="1"/>
  <c r="L201" i="1"/>
  <c r="O197" i="1"/>
  <c r="N197" i="1"/>
  <c r="M197" i="1"/>
  <c r="L197" i="1"/>
  <c r="O193" i="1"/>
  <c r="N193" i="1"/>
  <c r="M193" i="1"/>
  <c r="L193" i="1"/>
  <c r="O189" i="1"/>
  <c r="N189" i="1"/>
  <c r="M189" i="1"/>
  <c r="L189" i="1"/>
  <c r="O185" i="1"/>
  <c r="N185" i="1"/>
  <c r="M185" i="1"/>
  <c r="L185" i="1"/>
  <c r="O181" i="1"/>
  <c r="N181" i="1"/>
  <c r="M181" i="1"/>
  <c r="L181" i="1"/>
  <c r="O177" i="1"/>
  <c r="N177" i="1"/>
  <c r="M177" i="1"/>
  <c r="L177" i="1"/>
  <c r="O173" i="1"/>
  <c r="N173" i="1"/>
  <c r="M173" i="1"/>
  <c r="L173" i="1"/>
  <c r="O169" i="1"/>
  <c r="N169" i="1"/>
  <c r="M169" i="1"/>
  <c r="L169" i="1"/>
  <c r="O165" i="1"/>
  <c r="N165" i="1"/>
  <c r="M165" i="1"/>
  <c r="L165" i="1"/>
  <c r="O161" i="1"/>
  <c r="N161" i="1"/>
  <c r="M161" i="1"/>
  <c r="L161" i="1"/>
  <c r="O157" i="1"/>
  <c r="N157" i="1"/>
  <c r="M157" i="1"/>
  <c r="L157" i="1"/>
  <c r="O153" i="1"/>
  <c r="N153" i="1"/>
  <c r="M153" i="1"/>
  <c r="L153" i="1"/>
  <c r="O149" i="1"/>
  <c r="N149" i="1"/>
  <c r="M149" i="1"/>
  <c r="L149" i="1"/>
  <c r="O145" i="1"/>
  <c r="N145" i="1"/>
  <c r="M145" i="1"/>
  <c r="L145" i="1"/>
  <c r="O141" i="1"/>
  <c r="N141" i="1"/>
  <c r="M141" i="1"/>
  <c r="L141" i="1"/>
  <c r="O137" i="1"/>
  <c r="N137" i="1"/>
  <c r="M137" i="1"/>
  <c r="L137" i="1"/>
  <c r="O133" i="1"/>
  <c r="N133" i="1"/>
  <c r="M133" i="1"/>
  <c r="L133" i="1"/>
  <c r="O129" i="1"/>
  <c r="N129" i="1"/>
  <c r="M129" i="1"/>
  <c r="L129" i="1"/>
  <c r="O125" i="1"/>
  <c r="N125" i="1"/>
  <c r="M125" i="1"/>
  <c r="L125" i="1"/>
  <c r="O121" i="1"/>
  <c r="N121" i="1"/>
  <c r="M121" i="1"/>
  <c r="L121" i="1"/>
  <c r="O117" i="1"/>
  <c r="N117" i="1"/>
  <c r="M117" i="1"/>
  <c r="L117" i="1"/>
  <c r="O113" i="1"/>
  <c r="N113" i="1"/>
  <c r="M113" i="1"/>
  <c r="L113" i="1"/>
  <c r="O109" i="1"/>
  <c r="N109" i="1"/>
  <c r="M109" i="1"/>
  <c r="L109" i="1"/>
  <c r="O105" i="1"/>
  <c r="N105" i="1"/>
  <c r="M105" i="1"/>
  <c r="L105" i="1"/>
  <c r="O101" i="1"/>
  <c r="N101" i="1"/>
  <c r="M101" i="1"/>
  <c r="L101" i="1"/>
  <c r="O97" i="1"/>
  <c r="N97" i="1"/>
  <c r="M97" i="1"/>
  <c r="L97" i="1"/>
  <c r="O93" i="1"/>
  <c r="N93" i="1"/>
  <c r="M93" i="1"/>
  <c r="L93" i="1"/>
  <c r="O89" i="1"/>
  <c r="N89" i="1"/>
  <c r="M89" i="1"/>
  <c r="L89" i="1"/>
  <c r="O85" i="1"/>
  <c r="N85" i="1"/>
  <c r="M85" i="1"/>
  <c r="L85" i="1"/>
  <c r="O81" i="1"/>
  <c r="N81" i="1"/>
  <c r="M81" i="1"/>
  <c r="L81" i="1"/>
  <c r="O77" i="1"/>
  <c r="N77" i="1"/>
  <c r="M77" i="1"/>
  <c r="L77" i="1"/>
  <c r="O73" i="1"/>
  <c r="N73" i="1"/>
  <c r="M73" i="1"/>
  <c r="L73" i="1"/>
  <c r="O69" i="1"/>
  <c r="N69" i="1"/>
  <c r="M69" i="1"/>
  <c r="L69" i="1"/>
  <c r="O65" i="1"/>
  <c r="N65" i="1"/>
  <c r="M65" i="1"/>
  <c r="L65" i="1"/>
  <c r="O61" i="1"/>
  <c r="N61" i="1"/>
  <c r="L61" i="1"/>
  <c r="O57" i="1"/>
  <c r="N57" i="1"/>
  <c r="L57" i="1"/>
  <c r="O53" i="1"/>
  <c r="N53" i="1"/>
  <c r="L53" i="1"/>
  <c r="O49" i="1"/>
  <c r="N49" i="1"/>
  <c r="L49" i="1"/>
  <c r="O45" i="1"/>
  <c r="N45" i="1"/>
  <c r="L45" i="1"/>
  <c r="O41" i="1"/>
  <c r="N41" i="1"/>
  <c r="L41" i="1"/>
  <c r="O37" i="1"/>
  <c r="N37" i="1"/>
  <c r="L37" i="1"/>
  <c r="O33" i="1"/>
  <c r="N33" i="1"/>
  <c r="L33" i="1"/>
  <c r="O29" i="1"/>
  <c r="N29" i="1"/>
  <c r="L29" i="1"/>
  <c r="O25" i="1"/>
  <c r="N25" i="1"/>
  <c r="L25" i="1"/>
  <c r="O17" i="1"/>
  <c r="N17" i="1"/>
  <c r="L17" i="1"/>
  <c r="O13" i="1"/>
  <c r="N13" i="1"/>
  <c r="L13" i="1"/>
  <c r="O9" i="1"/>
  <c r="N9" i="1"/>
  <c r="L9" i="1"/>
  <c r="O5" i="1"/>
  <c r="N5" i="1"/>
  <c r="L5" i="1"/>
  <c r="K285" i="1"/>
  <c r="J285" i="1"/>
  <c r="I285" i="1"/>
  <c r="H285" i="1"/>
  <c r="K281" i="1"/>
  <c r="J281" i="1"/>
  <c r="I281" i="1"/>
  <c r="H281" i="1"/>
  <c r="K277" i="1"/>
  <c r="J277" i="1"/>
  <c r="I277" i="1"/>
  <c r="H277" i="1"/>
  <c r="K273" i="1"/>
  <c r="J273" i="1"/>
  <c r="I273" i="1"/>
  <c r="H273" i="1"/>
  <c r="K269" i="1"/>
  <c r="J269" i="1"/>
  <c r="I269" i="1"/>
  <c r="H269" i="1"/>
  <c r="K265" i="1"/>
  <c r="J265" i="1"/>
  <c r="I265" i="1"/>
  <c r="H265" i="1"/>
  <c r="K261" i="1"/>
  <c r="J261" i="1"/>
  <c r="I261" i="1"/>
  <c r="H261" i="1"/>
  <c r="K257" i="1"/>
  <c r="J257" i="1"/>
  <c r="I257" i="1"/>
  <c r="H257" i="1"/>
  <c r="K253" i="1"/>
  <c r="J253" i="1"/>
  <c r="I253" i="1"/>
  <c r="H253" i="1"/>
  <c r="K249" i="1"/>
  <c r="J249" i="1"/>
  <c r="I249" i="1"/>
  <c r="H249" i="1"/>
  <c r="K245" i="1"/>
  <c r="J245" i="1"/>
  <c r="I245" i="1"/>
  <c r="H245" i="1"/>
  <c r="K241" i="1"/>
  <c r="J241" i="1"/>
  <c r="I241" i="1"/>
  <c r="H241" i="1"/>
  <c r="K237" i="1"/>
  <c r="J237" i="1"/>
  <c r="I237" i="1"/>
  <c r="H237" i="1"/>
  <c r="K233" i="1"/>
  <c r="J233" i="1"/>
  <c r="I233" i="1"/>
  <c r="H233" i="1"/>
  <c r="K229" i="1"/>
  <c r="J229" i="1"/>
  <c r="I229" i="1"/>
  <c r="H229" i="1"/>
  <c r="K225" i="1"/>
  <c r="J225" i="1"/>
  <c r="I225" i="1"/>
  <c r="H225" i="1"/>
  <c r="K221" i="1"/>
  <c r="J221" i="1"/>
  <c r="I221" i="1"/>
  <c r="H221" i="1"/>
  <c r="K217" i="1"/>
  <c r="J217" i="1"/>
  <c r="I217" i="1"/>
  <c r="H217" i="1"/>
  <c r="K213" i="1"/>
  <c r="J213" i="1"/>
  <c r="I213" i="1"/>
  <c r="H213" i="1"/>
  <c r="K209" i="1"/>
  <c r="J209" i="1"/>
  <c r="I209" i="1"/>
  <c r="H209" i="1"/>
  <c r="K205" i="1"/>
  <c r="J205" i="1"/>
  <c r="I205" i="1"/>
  <c r="H205" i="1"/>
  <c r="K201" i="1"/>
  <c r="J201" i="1"/>
  <c r="I201" i="1"/>
  <c r="H201" i="1"/>
  <c r="K197" i="1"/>
  <c r="J197" i="1"/>
  <c r="I197" i="1"/>
  <c r="H197" i="1"/>
  <c r="K193" i="1"/>
  <c r="J193" i="1"/>
  <c r="I193" i="1"/>
  <c r="H193" i="1"/>
  <c r="K189" i="1"/>
  <c r="J189" i="1"/>
  <c r="I189" i="1"/>
  <c r="H189" i="1"/>
  <c r="K185" i="1"/>
  <c r="J185" i="1"/>
  <c r="I185" i="1"/>
  <c r="H185" i="1"/>
  <c r="K181" i="1"/>
  <c r="J181" i="1"/>
  <c r="I181" i="1"/>
  <c r="H181" i="1"/>
  <c r="K177" i="1"/>
  <c r="J177" i="1"/>
  <c r="I177" i="1"/>
  <c r="H177" i="1"/>
  <c r="K173" i="1"/>
  <c r="J173" i="1"/>
  <c r="I173" i="1"/>
  <c r="H173" i="1"/>
  <c r="K169" i="1"/>
  <c r="J169" i="1"/>
  <c r="I169" i="1"/>
  <c r="H169" i="1"/>
  <c r="K165" i="1"/>
  <c r="J165" i="1"/>
  <c r="I165" i="1"/>
  <c r="H165" i="1"/>
  <c r="K161" i="1"/>
  <c r="J161" i="1"/>
  <c r="I161" i="1"/>
  <c r="H161" i="1"/>
  <c r="K157" i="1"/>
  <c r="J157" i="1"/>
  <c r="I157" i="1"/>
  <c r="H157" i="1"/>
  <c r="K153" i="1"/>
  <c r="J153" i="1"/>
  <c r="I153" i="1"/>
  <c r="H153" i="1"/>
  <c r="K149" i="1"/>
  <c r="J149" i="1"/>
  <c r="I149" i="1"/>
  <c r="H149" i="1"/>
  <c r="K145" i="1"/>
  <c r="J145" i="1"/>
  <c r="I145" i="1"/>
  <c r="H145" i="1"/>
  <c r="K141" i="1"/>
  <c r="J141" i="1"/>
  <c r="I141" i="1"/>
  <c r="H141" i="1"/>
  <c r="K137" i="1"/>
  <c r="J137" i="1"/>
  <c r="I137" i="1"/>
  <c r="H137" i="1"/>
  <c r="K133" i="1"/>
  <c r="J133" i="1"/>
  <c r="I133" i="1"/>
  <c r="H133" i="1"/>
  <c r="K129" i="1"/>
  <c r="J129" i="1"/>
  <c r="I129" i="1"/>
  <c r="H129" i="1"/>
  <c r="K125" i="1"/>
  <c r="J125" i="1"/>
  <c r="I125" i="1"/>
  <c r="H125" i="1"/>
  <c r="K121" i="1"/>
  <c r="J121" i="1"/>
  <c r="I121" i="1"/>
  <c r="H121" i="1"/>
  <c r="K117" i="1"/>
  <c r="J117" i="1"/>
  <c r="I117" i="1"/>
  <c r="H117" i="1"/>
  <c r="K113" i="1"/>
  <c r="J113" i="1"/>
  <c r="I113" i="1"/>
  <c r="H113" i="1"/>
  <c r="K109" i="1"/>
  <c r="J109" i="1"/>
  <c r="I109" i="1"/>
  <c r="H109" i="1"/>
  <c r="K105" i="1"/>
  <c r="J105" i="1"/>
  <c r="I105" i="1"/>
  <c r="H105" i="1"/>
  <c r="K101" i="1"/>
  <c r="J101" i="1"/>
  <c r="I101" i="1"/>
  <c r="H101" i="1"/>
  <c r="K97" i="1"/>
  <c r="J97" i="1"/>
  <c r="I97" i="1"/>
  <c r="H97" i="1"/>
  <c r="K93" i="1"/>
  <c r="J93" i="1"/>
  <c r="I93" i="1"/>
  <c r="H93" i="1"/>
  <c r="K89" i="1"/>
  <c r="J89" i="1"/>
  <c r="I89" i="1"/>
  <c r="H89" i="1"/>
  <c r="K85" i="1"/>
  <c r="J85" i="1"/>
  <c r="I85" i="1"/>
  <c r="H85" i="1"/>
  <c r="K81" i="1"/>
  <c r="J81" i="1"/>
  <c r="I81" i="1"/>
  <c r="H81" i="1"/>
  <c r="K77" i="1"/>
  <c r="J77" i="1"/>
  <c r="I77" i="1"/>
  <c r="H77" i="1"/>
  <c r="K73" i="1"/>
  <c r="J73" i="1"/>
  <c r="I73" i="1"/>
  <c r="H73" i="1"/>
  <c r="K69" i="1"/>
  <c r="J69" i="1"/>
  <c r="I69" i="1"/>
  <c r="H69" i="1"/>
  <c r="K65" i="1"/>
  <c r="J65" i="1"/>
  <c r="I65" i="1"/>
  <c r="H65" i="1"/>
  <c r="K61" i="1"/>
  <c r="J61" i="1"/>
  <c r="I61" i="1"/>
  <c r="H61" i="1"/>
  <c r="K57" i="1"/>
  <c r="J57" i="1"/>
  <c r="I57" i="1"/>
  <c r="H57" i="1"/>
  <c r="K53" i="1"/>
  <c r="J53" i="1"/>
  <c r="I53" i="1"/>
  <c r="H53" i="1"/>
  <c r="K49" i="1"/>
  <c r="J49" i="1"/>
  <c r="I49" i="1"/>
  <c r="H49" i="1"/>
  <c r="K45" i="1"/>
  <c r="J45" i="1"/>
  <c r="I45" i="1"/>
  <c r="H45" i="1"/>
  <c r="K41" i="1"/>
  <c r="J41" i="1"/>
  <c r="I41" i="1"/>
  <c r="H41" i="1"/>
  <c r="K37" i="1"/>
  <c r="J37" i="1"/>
  <c r="I37" i="1"/>
  <c r="H37" i="1"/>
  <c r="K33" i="1"/>
  <c r="J33" i="1"/>
  <c r="I33" i="1"/>
  <c r="H33" i="1"/>
  <c r="K29" i="1"/>
  <c r="J29" i="1"/>
  <c r="I29" i="1"/>
  <c r="H29" i="1"/>
  <c r="K25" i="1"/>
  <c r="J25" i="1"/>
  <c r="I25" i="1"/>
  <c r="H25" i="1"/>
  <c r="K17" i="1"/>
  <c r="J17" i="1"/>
  <c r="I17" i="1"/>
  <c r="H17" i="1"/>
  <c r="K13" i="1"/>
  <c r="J13" i="1"/>
  <c r="I13" i="1"/>
  <c r="H13" i="1"/>
  <c r="K9" i="1"/>
  <c r="J9" i="1"/>
  <c r="I9" i="1"/>
  <c r="H9" i="1"/>
  <c r="K5" i="1"/>
  <c r="J5" i="1"/>
  <c r="I5" i="1"/>
  <c r="H5" i="1"/>
  <c r="G281" i="1"/>
  <c r="G285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</calcChain>
</file>

<file path=xl/sharedStrings.xml><?xml version="1.0" encoding="utf-8"?>
<sst xmlns="http://schemas.openxmlformats.org/spreadsheetml/2006/main" count="20956" uniqueCount="762">
  <si>
    <t>Sec1 #1</t>
    <phoneticPr fontId="1" type="noConversion"/>
  </si>
  <si>
    <t>Sec2 #3</t>
    <phoneticPr fontId="1" type="noConversion"/>
  </si>
  <si>
    <t>Sec1 #1</t>
    <phoneticPr fontId="1" type="noConversion"/>
  </si>
  <si>
    <t>Sec3 #1</t>
    <phoneticPr fontId="1" type="noConversion"/>
  </si>
  <si>
    <t>Sec2 #1</t>
    <phoneticPr fontId="1" type="noConversion"/>
  </si>
  <si>
    <t>Sec3 #2</t>
    <phoneticPr fontId="1" type="noConversion"/>
  </si>
  <si>
    <t>Sec2 #2</t>
    <phoneticPr fontId="1" type="noConversion"/>
  </si>
  <si>
    <t>Sec3 #1</t>
    <phoneticPr fontId="1" type="noConversion"/>
  </si>
  <si>
    <t>Sec3 #3</t>
    <phoneticPr fontId="1" type="noConversion"/>
  </si>
  <si>
    <t>Sec3 #1</t>
    <phoneticPr fontId="1" type="noConversion"/>
  </si>
  <si>
    <t>Sec3 #2</t>
    <phoneticPr fontId="1" type="noConversion"/>
  </si>
  <si>
    <t>Average</t>
    <phoneticPr fontId="1" type="noConversion"/>
  </si>
  <si>
    <t>Sec3 #3</t>
    <phoneticPr fontId="1" type="noConversion"/>
  </si>
  <si>
    <t>Sec1 #1</t>
    <phoneticPr fontId="1" type="noConversion"/>
  </si>
  <si>
    <t>Sec3 #3</t>
    <phoneticPr fontId="1" type="noConversion"/>
  </si>
  <si>
    <t>Sec3 #1</t>
    <phoneticPr fontId="1" type="noConversion"/>
  </si>
  <si>
    <t>Sec2 #3</t>
    <phoneticPr fontId="1" type="noConversion"/>
  </si>
  <si>
    <t>Average</t>
    <phoneticPr fontId="1" type="noConversion"/>
  </si>
  <si>
    <t>Sec3 #2</t>
    <phoneticPr fontId="1" type="noConversion"/>
  </si>
  <si>
    <t>Average</t>
    <phoneticPr fontId="1" type="noConversion"/>
  </si>
  <si>
    <t>Sec2 #3</t>
    <phoneticPr fontId="1" type="noConversion"/>
  </si>
  <si>
    <t>Average</t>
    <phoneticPr fontId="1" type="noConversion"/>
  </si>
  <si>
    <t>Sec2 #2</t>
    <phoneticPr fontId="1" type="noConversion"/>
  </si>
  <si>
    <t>Sec2 #6</t>
    <phoneticPr fontId="1" type="noConversion"/>
  </si>
  <si>
    <t>Average</t>
    <phoneticPr fontId="1" type="noConversion"/>
  </si>
  <si>
    <t>Average</t>
    <phoneticPr fontId="1" type="noConversion"/>
  </si>
  <si>
    <t>Sec1 #2</t>
    <phoneticPr fontId="1" type="noConversion"/>
  </si>
  <si>
    <t>Sec1 #3</t>
    <phoneticPr fontId="1" type="noConversion"/>
  </si>
  <si>
    <t>Sec2 #3</t>
    <phoneticPr fontId="1" type="noConversion"/>
  </si>
  <si>
    <t>Sec1 #2</t>
    <phoneticPr fontId="1" type="noConversion"/>
  </si>
  <si>
    <t>Average</t>
    <phoneticPr fontId="1" type="noConversion"/>
  </si>
  <si>
    <t>Sec1 #1</t>
    <phoneticPr fontId="1" type="noConversion"/>
  </si>
  <si>
    <t>Sec2 #1</t>
    <phoneticPr fontId="1" type="noConversion"/>
  </si>
  <si>
    <t>Sec3 #4</t>
    <phoneticPr fontId="1" type="noConversion"/>
  </si>
  <si>
    <t>Sec3 #3</t>
    <phoneticPr fontId="1" type="noConversion"/>
  </si>
  <si>
    <t>Sec2 #2</t>
    <phoneticPr fontId="1" type="noConversion"/>
  </si>
  <si>
    <t>Average</t>
    <phoneticPr fontId="1" type="noConversion"/>
  </si>
  <si>
    <t>Sec2 #1</t>
    <phoneticPr fontId="1" type="noConversion"/>
  </si>
  <si>
    <t>Sec1 #3</t>
    <phoneticPr fontId="1" type="noConversion"/>
  </si>
  <si>
    <t>Average</t>
    <phoneticPr fontId="1" type="noConversion"/>
  </si>
  <si>
    <t>Sec1 #1</t>
    <phoneticPr fontId="1" type="noConversion"/>
  </si>
  <si>
    <t>Sec2 #2</t>
    <phoneticPr fontId="1" type="noConversion"/>
  </si>
  <si>
    <t>Average</t>
    <phoneticPr fontId="1" type="noConversion"/>
  </si>
  <si>
    <t>Sec1 #1</t>
    <phoneticPr fontId="1" type="noConversion"/>
  </si>
  <si>
    <t>Sec3 #2</t>
    <phoneticPr fontId="1" type="noConversion"/>
  </si>
  <si>
    <t xml:space="preserve"> Sec2 #3</t>
    <phoneticPr fontId="1" type="noConversion"/>
  </si>
  <si>
    <t xml:space="preserve"> Sec3 #6</t>
    <phoneticPr fontId="1" type="noConversion"/>
  </si>
  <si>
    <t>Sec3 #1</t>
    <phoneticPr fontId="1" type="noConversion"/>
  </si>
  <si>
    <t xml:space="preserve"> Sec1 #1</t>
    <phoneticPr fontId="1" type="noConversion"/>
  </si>
  <si>
    <t>Sec2 #3</t>
    <phoneticPr fontId="1" type="noConversion"/>
  </si>
  <si>
    <t>Average</t>
    <phoneticPr fontId="1" type="noConversion"/>
  </si>
  <si>
    <t>Sec3 #3</t>
    <phoneticPr fontId="1" type="noConversion"/>
  </si>
  <si>
    <t>Sec1 #1</t>
    <phoneticPr fontId="1" type="noConversion"/>
  </si>
  <si>
    <t>Sec3 #6</t>
    <phoneticPr fontId="1" type="noConversion"/>
  </si>
  <si>
    <t>Sec1 #1</t>
    <phoneticPr fontId="1" type="noConversion"/>
  </si>
  <si>
    <t>Sec2 #2</t>
    <phoneticPr fontId="1" type="noConversion"/>
  </si>
  <si>
    <t>Sec3 #3</t>
    <phoneticPr fontId="1" type="noConversion"/>
  </si>
  <si>
    <t>Average</t>
    <phoneticPr fontId="1" type="noConversion"/>
  </si>
  <si>
    <t>Sec1 #2</t>
    <phoneticPr fontId="1" type="noConversion"/>
  </si>
  <si>
    <t>Sec3 #2</t>
    <phoneticPr fontId="1" type="noConversion"/>
  </si>
  <si>
    <t>Sec1 #2</t>
    <phoneticPr fontId="1" type="noConversion"/>
  </si>
  <si>
    <t>Sec2 #2</t>
    <phoneticPr fontId="1" type="noConversion"/>
  </si>
  <si>
    <t>Sec2 #5</t>
    <phoneticPr fontId="1" type="noConversion"/>
  </si>
  <si>
    <t>Sec1 #1</t>
    <phoneticPr fontId="1" type="noConversion"/>
  </si>
  <si>
    <t>Average</t>
    <phoneticPr fontId="1" type="noConversion"/>
  </si>
  <si>
    <t>Sec1 #3</t>
    <phoneticPr fontId="1" type="noConversion"/>
  </si>
  <si>
    <t>Sec2 #4</t>
    <phoneticPr fontId="1" type="noConversion"/>
  </si>
  <si>
    <t>Sec2 #2</t>
    <phoneticPr fontId="1" type="noConversion"/>
  </si>
  <si>
    <t>Sec3 #1</t>
    <phoneticPr fontId="1" type="noConversion"/>
  </si>
  <si>
    <t>Sec2 #5</t>
    <phoneticPr fontId="1" type="noConversion"/>
  </si>
  <si>
    <t>Sec2 #1</t>
    <phoneticPr fontId="1" type="noConversion"/>
  </si>
  <si>
    <t>Sec3 #2</t>
    <phoneticPr fontId="1" type="noConversion"/>
  </si>
  <si>
    <t>Sec2 #5</t>
    <phoneticPr fontId="1" type="noConversion"/>
  </si>
  <si>
    <t>Sec3 #6</t>
    <phoneticPr fontId="1" type="noConversion"/>
  </si>
  <si>
    <t>Average</t>
    <phoneticPr fontId="1" type="noConversion"/>
  </si>
  <si>
    <t>Sec1 #1</t>
    <phoneticPr fontId="1" type="noConversion"/>
  </si>
  <si>
    <t>Sec3 #2</t>
    <phoneticPr fontId="1" type="noConversion"/>
  </si>
  <si>
    <t>Sec1 #3</t>
    <phoneticPr fontId="1" type="noConversion"/>
  </si>
  <si>
    <t>Sec1 #2</t>
    <phoneticPr fontId="1" type="noConversion"/>
  </si>
  <si>
    <t>Sec2 #1</t>
    <phoneticPr fontId="1" type="noConversion"/>
  </si>
  <si>
    <t>Sec3 #3</t>
    <phoneticPr fontId="1" type="noConversion"/>
  </si>
  <si>
    <t>Average</t>
    <phoneticPr fontId="1" type="noConversion"/>
  </si>
  <si>
    <t>Sec2 #3</t>
    <phoneticPr fontId="1" type="noConversion"/>
  </si>
  <si>
    <t>Sec1 #1</t>
    <phoneticPr fontId="1" type="noConversion"/>
  </si>
  <si>
    <t>Sec2 #5</t>
    <phoneticPr fontId="1" type="noConversion"/>
  </si>
  <si>
    <t xml:space="preserve"> Sec1 #2</t>
    <phoneticPr fontId="1" type="noConversion"/>
  </si>
  <si>
    <t>Sec1 #3</t>
    <phoneticPr fontId="1" type="noConversion"/>
  </si>
  <si>
    <t>Sec2 #6</t>
    <phoneticPr fontId="1" type="noConversion"/>
  </si>
  <si>
    <t>Sec1 #3</t>
    <phoneticPr fontId="1" type="noConversion"/>
  </si>
  <si>
    <t>Sec2 #5</t>
    <phoneticPr fontId="1" type="noConversion"/>
  </si>
  <si>
    <t>Sec1 #3</t>
    <phoneticPr fontId="1" type="noConversion"/>
  </si>
  <si>
    <t>Sec3 #2</t>
    <phoneticPr fontId="1" type="noConversion"/>
  </si>
  <si>
    <t>Sec2 #1</t>
    <phoneticPr fontId="1" type="noConversion"/>
  </si>
  <si>
    <t>Sec2 #6</t>
    <phoneticPr fontId="1" type="noConversion"/>
  </si>
  <si>
    <t>Sec1 #4</t>
    <phoneticPr fontId="1" type="noConversion"/>
  </si>
  <si>
    <t>Sec3 #4</t>
    <phoneticPr fontId="1" type="noConversion"/>
  </si>
  <si>
    <t>Sec3 #1</t>
    <phoneticPr fontId="1" type="noConversion"/>
  </si>
  <si>
    <t>Sec3 #2</t>
    <phoneticPr fontId="1" type="noConversion"/>
  </si>
  <si>
    <t>Sec2 #3</t>
    <phoneticPr fontId="1" type="noConversion"/>
  </si>
  <si>
    <t>Sec1 #2</t>
    <phoneticPr fontId="1" type="noConversion"/>
  </si>
  <si>
    <t>Sec1 #2</t>
    <phoneticPr fontId="1" type="noConversion"/>
  </si>
  <si>
    <t>Sec2 #2</t>
    <phoneticPr fontId="1" type="noConversion"/>
  </si>
  <si>
    <t>Sec3 #3</t>
    <phoneticPr fontId="1" type="noConversion"/>
  </si>
  <si>
    <t>Average</t>
    <phoneticPr fontId="1" type="noConversion"/>
  </si>
  <si>
    <t>Sec2 #5</t>
    <phoneticPr fontId="1" type="noConversion"/>
  </si>
  <si>
    <t>Sec3 #6</t>
    <phoneticPr fontId="1" type="noConversion"/>
  </si>
  <si>
    <t>Sec2 #3</t>
    <phoneticPr fontId="1" type="noConversion"/>
  </si>
  <si>
    <t>Sec1 #3</t>
    <phoneticPr fontId="1" type="noConversion"/>
  </si>
  <si>
    <t>Sec2 #1</t>
    <phoneticPr fontId="1" type="noConversion"/>
  </si>
  <si>
    <t>Sec3 #2</t>
    <phoneticPr fontId="1" type="noConversion"/>
  </si>
  <si>
    <t>Average</t>
    <phoneticPr fontId="1" type="noConversion"/>
  </si>
  <si>
    <t>Average</t>
    <phoneticPr fontId="1" type="noConversion"/>
  </si>
  <si>
    <t>Sec3 #3</t>
    <phoneticPr fontId="1" type="noConversion"/>
  </si>
  <si>
    <t>Sec2 #4</t>
    <phoneticPr fontId="1" type="noConversion"/>
  </si>
  <si>
    <t>Sec3 #3</t>
    <phoneticPr fontId="1" type="noConversion"/>
  </si>
  <si>
    <t>Average</t>
    <phoneticPr fontId="1" type="noConversion"/>
  </si>
  <si>
    <t>Sec2 #3</t>
    <phoneticPr fontId="1" type="noConversion"/>
  </si>
  <si>
    <t>Sec3 #1</t>
    <phoneticPr fontId="1" type="noConversion"/>
  </si>
  <si>
    <t>Sec2 #3</t>
    <phoneticPr fontId="1" type="noConversion"/>
  </si>
  <si>
    <t>Sec2 #5</t>
    <phoneticPr fontId="1" type="noConversion"/>
  </si>
  <si>
    <t>Sec3 #6</t>
    <phoneticPr fontId="1" type="noConversion"/>
  </si>
  <si>
    <t>Sec2 #5</t>
    <phoneticPr fontId="1" type="noConversion"/>
  </si>
  <si>
    <t>Sec3 #2</t>
    <phoneticPr fontId="1" type="noConversion"/>
  </si>
  <si>
    <t>Sec2 #2</t>
    <phoneticPr fontId="1" type="noConversion"/>
  </si>
  <si>
    <t>Sec1 #2</t>
    <phoneticPr fontId="1" type="noConversion"/>
  </si>
  <si>
    <t>Sec3 #2</t>
    <phoneticPr fontId="1" type="noConversion"/>
  </si>
  <si>
    <t>Sec3 #3</t>
    <phoneticPr fontId="1" type="noConversion"/>
  </si>
  <si>
    <t>Sec1 #3</t>
    <phoneticPr fontId="1" type="noConversion"/>
  </si>
  <si>
    <t>Sec2 #2</t>
    <phoneticPr fontId="1" type="noConversion"/>
  </si>
  <si>
    <t>Average</t>
    <phoneticPr fontId="1" type="noConversion"/>
  </si>
  <si>
    <t>Sec1 #2</t>
    <phoneticPr fontId="1" type="noConversion"/>
  </si>
  <si>
    <t>Sec2 #2</t>
    <phoneticPr fontId="1" type="noConversion"/>
  </si>
  <si>
    <t>Sec2 #2</t>
    <phoneticPr fontId="1" type="noConversion"/>
  </si>
  <si>
    <t>Sec1 #3</t>
    <phoneticPr fontId="1" type="noConversion"/>
  </si>
  <si>
    <t>Sec2 #5</t>
    <phoneticPr fontId="1" type="noConversion"/>
  </si>
  <si>
    <t>Sec3 #2</t>
    <phoneticPr fontId="1" type="noConversion"/>
  </si>
  <si>
    <t>Sec2 #6</t>
    <phoneticPr fontId="1" type="noConversion"/>
  </si>
  <si>
    <t>Sec2 #3</t>
    <phoneticPr fontId="1" type="noConversion"/>
  </si>
  <si>
    <t>Sec1 #3</t>
    <phoneticPr fontId="1" type="noConversion"/>
  </si>
  <si>
    <t>Sec2 #4</t>
    <phoneticPr fontId="1" type="noConversion"/>
  </si>
  <si>
    <t>Sec3 #2</t>
    <phoneticPr fontId="1" type="noConversion"/>
  </si>
  <si>
    <t>Sec1 #1</t>
    <phoneticPr fontId="1" type="noConversion"/>
  </si>
  <si>
    <t>Sec2 #1</t>
    <phoneticPr fontId="1" type="noConversion"/>
  </si>
  <si>
    <t>Sec3 #1</t>
    <phoneticPr fontId="1" type="noConversion"/>
  </si>
  <si>
    <t>Sec2 #1</t>
    <phoneticPr fontId="1" type="noConversion"/>
  </si>
  <si>
    <t>MD 925</t>
  </si>
  <si>
    <t>MO Hall St.</t>
  </si>
  <si>
    <t>MO Rte. CC</t>
  </si>
  <si>
    <t>MN TH 169</t>
  </si>
  <si>
    <t>OH SR 541</t>
  </si>
  <si>
    <t>PA SR 2012</t>
  </si>
  <si>
    <t>VA I-66</t>
  </si>
  <si>
    <t>IL 147</t>
  </si>
  <si>
    <t>PA SR 2006</t>
  </si>
  <si>
    <t>SC US 178</t>
  </si>
  <si>
    <t>TN SR 46</t>
  </si>
  <si>
    <t>TX FM 324</t>
  </si>
  <si>
    <t>LA 116</t>
  </si>
  <si>
    <t>LA 3191</t>
  </si>
  <si>
    <t>LA 3121</t>
  </si>
  <si>
    <t>WA I-90</t>
  </si>
  <si>
    <t>WA SR 12</t>
  </si>
  <si>
    <t>CO IH 70</t>
  </si>
  <si>
    <t>NE US 14</t>
  </si>
  <si>
    <t>NV</t>
  </si>
  <si>
    <t>TX SH 251</t>
  </si>
  <si>
    <t>TX SH 71</t>
  </si>
  <si>
    <t>CA HVS 3a</t>
  </si>
  <si>
    <t>CA HVS 3b</t>
  </si>
  <si>
    <t>WF</t>
  </si>
  <si>
    <t>WNF</t>
  </si>
  <si>
    <t>DF</t>
  </si>
  <si>
    <t>DNF</t>
  </si>
  <si>
    <t>HMA</t>
  </si>
  <si>
    <t>Climate Zone</t>
  </si>
  <si>
    <t>Project Type</t>
  </si>
  <si>
    <t>Mix Type</t>
  </si>
  <si>
    <t>Mix Specific Type</t>
  </si>
  <si>
    <t>Specimen ID</t>
  </si>
  <si>
    <t>Project</t>
  </si>
  <si>
    <t>In-service</t>
  </si>
  <si>
    <t>Wax</t>
  </si>
  <si>
    <t>Sasobit</t>
  </si>
  <si>
    <t>Chemical</t>
  </si>
  <si>
    <t>Evotherm</t>
  </si>
  <si>
    <t>Aspha-min</t>
  </si>
  <si>
    <t>Water-containing</t>
  </si>
  <si>
    <t>MO CC</t>
  </si>
  <si>
    <t>WA SR12</t>
  </si>
  <si>
    <t>Water-based</t>
  </si>
  <si>
    <t>Aquablack</t>
  </si>
  <si>
    <t>Astec DBG</t>
  </si>
  <si>
    <t>PA SR2012</t>
  </si>
  <si>
    <t>LEA</t>
  </si>
  <si>
    <t>MN 169</t>
  </si>
  <si>
    <t>TN SR 46-Danley</t>
  </si>
  <si>
    <t>TN SR 46-Franklin</t>
  </si>
  <si>
    <t>Advera</t>
  </si>
  <si>
    <t>CO IH70</t>
  </si>
  <si>
    <t>SC 178</t>
  </si>
  <si>
    <t>TX SH251</t>
  </si>
  <si>
    <t>NE US14a</t>
  </si>
  <si>
    <t>NE US14b</t>
  </si>
  <si>
    <t>TX FM324</t>
  </si>
  <si>
    <t>Rediset</t>
  </si>
  <si>
    <t>LA 3121-15%RAP</t>
  </si>
  <si>
    <t>LA 3121-30%RAP</t>
  </si>
  <si>
    <t>Foam</t>
  </si>
  <si>
    <t>HVS</t>
  </si>
  <si>
    <t>Gencor</t>
  </si>
  <si>
    <t>Cecabase</t>
  </si>
  <si>
    <t>TX SH71</t>
  </si>
  <si>
    <t>M2</t>
  </si>
  <si>
    <t>T1</t>
  </si>
  <si>
    <t>T2</t>
  </si>
  <si>
    <t>F3</t>
  </si>
  <si>
    <t>M3</t>
  </si>
  <si>
    <t>T3</t>
  </si>
  <si>
    <t>M5</t>
  </si>
  <si>
    <t>M6</t>
  </si>
  <si>
    <t>Sec3 #1</t>
  </si>
  <si>
    <t xml:space="preserve"> Sec2 #3</t>
  </si>
  <si>
    <t xml:space="preserve"> </t>
  </si>
  <si>
    <t>m m3</t>
    <phoneticPr fontId="3" type="noConversion"/>
  </si>
  <si>
    <t>F F3</t>
    <phoneticPr fontId="3" type="noConversion"/>
  </si>
  <si>
    <t>TH T3</t>
    <phoneticPr fontId="3" type="noConversion"/>
  </si>
  <si>
    <t>Average</t>
    <phoneticPr fontId="3" type="noConversion"/>
  </si>
  <si>
    <t>m m4</t>
    <phoneticPr fontId="3" type="noConversion"/>
  </si>
  <si>
    <t>F F1</t>
    <phoneticPr fontId="3" type="noConversion"/>
  </si>
  <si>
    <t>TH T2</t>
    <phoneticPr fontId="3" type="noConversion"/>
  </si>
  <si>
    <t>m m4</t>
    <phoneticPr fontId="3" type="noConversion"/>
  </si>
  <si>
    <t>TH m3</t>
    <phoneticPr fontId="3" type="noConversion"/>
  </si>
  <si>
    <t>m m3</t>
    <phoneticPr fontId="3" type="noConversion"/>
  </si>
  <si>
    <t>TH m6</t>
    <phoneticPr fontId="3" type="noConversion"/>
  </si>
  <si>
    <t>m4</t>
  </si>
  <si>
    <t>F1</t>
  </si>
  <si>
    <t>F2</t>
  </si>
  <si>
    <t>Average</t>
    <phoneticPr fontId="1" type="noConversion"/>
  </si>
  <si>
    <t>F m6</t>
  </si>
  <si>
    <t>M4</t>
  </si>
  <si>
    <t>M1</t>
  </si>
  <si>
    <t>F2</t>
    <phoneticPr fontId="3" type="noConversion"/>
  </si>
  <si>
    <t>m3</t>
    <phoneticPr fontId="3" type="noConversion"/>
  </si>
  <si>
    <t>T1</t>
    <phoneticPr fontId="3" type="noConversion"/>
  </si>
  <si>
    <t>T2</t>
    <phoneticPr fontId="3" type="noConversion"/>
  </si>
  <si>
    <t>M4</t>
    <phoneticPr fontId="3" type="noConversion"/>
  </si>
  <si>
    <t>M1</t>
    <phoneticPr fontId="3" type="noConversion"/>
  </si>
  <si>
    <t>M2</t>
    <phoneticPr fontId="3" type="noConversion"/>
  </si>
  <si>
    <t xml:space="preserve"> </t>
    <phoneticPr fontId="3" type="noConversion"/>
  </si>
  <si>
    <t>M2</t>
    <phoneticPr fontId="3" type="noConversion"/>
  </si>
  <si>
    <t>T1</t>
    <phoneticPr fontId="3" type="noConversion"/>
  </si>
  <si>
    <t>f3</t>
    <phoneticPr fontId="2" type="noConversion"/>
  </si>
  <si>
    <t>m2</t>
    <phoneticPr fontId="2" type="noConversion"/>
  </si>
  <si>
    <t>t2</t>
    <phoneticPr fontId="2" type="noConversion"/>
  </si>
  <si>
    <t>Average</t>
    <phoneticPr fontId="2" type="noConversion"/>
  </si>
  <si>
    <t>f2</t>
    <phoneticPr fontId="2" type="noConversion"/>
  </si>
  <si>
    <t>m1</t>
    <phoneticPr fontId="2" type="noConversion"/>
  </si>
  <si>
    <t>t1</t>
    <phoneticPr fontId="2" type="noConversion"/>
  </si>
  <si>
    <t>F3</t>
    <phoneticPr fontId="3" type="noConversion"/>
  </si>
  <si>
    <t>T3</t>
    <phoneticPr fontId="3" type="noConversion"/>
  </si>
  <si>
    <t>F2</t>
    <phoneticPr fontId="3" type="noConversion"/>
  </si>
  <si>
    <t>M5</t>
    <phoneticPr fontId="3" type="noConversion"/>
  </si>
  <si>
    <t>Average</t>
  </si>
  <si>
    <t>F M1</t>
  </si>
  <si>
    <t>Mix</t>
  </si>
  <si>
    <t>AADT</t>
  </si>
  <si>
    <t>Construction Date</t>
  </si>
  <si>
    <t>WMA Dosage Rate</t>
  </si>
  <si>
    <t>Aggregate Type</t>
  </si>
  <si>
    <t>Base Binder High PG</t>
  </si>
  <si>
    <t>Base Binder Low PG</t>
  </si>
  <si>
    <t>Anti-stripping rate</t>
  </si>
  <si>
    <t>NA</t>
  </si>
  <si>
    <t>310-350</t>
  </si>
  <si>
    <t>270-310</t>
  </si>
  <si>
    <t>Sampling Date</t>
  </si>
  <si>
    <t>Gmm</t>
  </si>
  <si>
    <t>Pavement Structure</t>
  </si>
  <si>
    <t>None</t>
  </si>
  <si>
    <t>July, 2010</t>
  </si>
  <si>
    <t>Sep., 2005</t>
  </si>
  <si>
    <t>May, 2006</t>
  </si>
  <si>
    <t>Sep., 2006</t>
  </si>
  <si>
    <t>May-June, 2009</t>
  </si>
  <si>
    <t>June, 2010</t>
  </si>
  <si>
    <t>May, 2009</t>
  </si>
  <si>
    <t>Evotherm ET</t>
  </si>
  <si>
    <t>Asphamin</t>
  </si>
  <si>
    <t>Evotherm DAT</t>
  </si>
  <si>
    <t>289-290</t>
  </si>
  <si>
    <t>Evotherm 3G</t>
  </si>
  <si>
    <t>5.3% by mix</t>
  </si>
  <si>
    <t>290-310</t>
  </si>
  <si>
    <t>250-265</t>
  </si>
  <si>
    <t>240-260</t>
  </si>
  <si>
    <t>Limestone, steel slag</t>
  </si>
  <si>
    <t>Limestone</t>
  </si>
  <si>
    <t>7/16-18/2012</t>
  </si>
  <si>
    <t>Pave Bond Lite</t>
  </si>
  <si>
    <t>Sep. 2007</t>
  </si>
  <si>
    <t>Oct., 2007</t>
  </si>
  <si>
    <t>HMA Danley</t>
  </si>
  <si>
    <t>HMA Franklin</t>
  </si>
  <si>
    <t>320-350</t>
  </si>
  <si>
    <t>Feb.-Mar., 2008</t>
  </si>
  <si>
    <t>Mar., 2010</t>
  </si>
  <si>
    <t>Nov., 2008</t>
  </si>
  <si>
    <t>Mar., 2009</t>
  </si>
  <si>
    <t>ADT 200</t>
  </si>
  <si>
    <t>ADT 400</t>
  </si>
  <si>
    <t>Pavegrip 650</t>
  </si>
  <si>
    <t>AD-Here 77-00</t>
  </si>
  <si>
    <t>Lime</t>
  </si>
  <si>
    <t>2/6-8/2012</t>
  </si>
  <si>
    <t>June, 2008</t>
  </si>
  <si>
    <t>Basalt</t>
  </si>
  <si>
    <t>Apr., 2010</t>
  </si>
  <si>
    <t>July-Aug., 2007</t>
  </si>
  <si>
    <t>0.3% of mix</t>
  </si>
  <si>
    <t>280-310</t>
  </si>
  <si>
    <t>235-255</t>
  </si>
  <si>
    <t>230-250</t>
  </si>
  <si>
    <t>Crushed River Roack</t>
  </si>
  <si>
    <t>HMA-Evotherm DAT</t>
  </si>
  <si>
    <t>HMA-Advera</t>
  </si>
  <si>
    <t>Limestone, Gravel</t>
  </si>
  <si>
    <t>Aug., 2010</t>
  </si>
  <si>
    <t>Ultrafoam</t>
  </si>
  <si>
    <t>15-20</t>
  </si>
  <si>
    <t>Superbond</t>
  </si>
  <si>
    <t>Hydrated Lime</t>
  </si>
  <si>
    <t>&lt;15</t>
  </si>
  <si>
    <t>Aug., 2008</t>
  </si>
  <si>
    <t>Sep., 2009</t>
  </si>
  <si>
    <t>279-335</t>
  </si>
  <si>
    <t>279-300</t>
  </si>
  <si>
    <t>266-295</t>
  </si>
  <si>
    <t>257-295</t>
  </si>
  <si>
    <t>256-285</t>
  </si>
  <si>
    <t>ESAL 74000</t>
  </si>
  <si>
    <t>ESAL 15900</t>
  </si>
  <si>
    <t>ESAL 160000</t>
  </si>
  <si>
    <t>Granite</t>
  </si>
  <si>
    <t>ESAL 50000</t>
  </si>
  <si>
    <t>Reed</t>
  </si>
  <si>
    <t>Akzo</t>
  </si>
  <si>
    <t>Liquid</t>
  </si>
  <si>
    <t>Rubber (18% of binder)</t>
  </si>
  <si>
    <t>RAP Content %</t>
  </si>
  <si>
    <t>2in + 5in HMA + 8in Macadam stone</t>
  </si>
  <si>
    <t xml:space="preserve">1.75in + 12in PCC + 0-3in base </t>
  </si>
  <si>
    <t xml:space="preserve">3.75in + 7in PCC + 6in base </t>
  </si>
  <si>
    <t xml:space="preserve">2in + 8in HMA + 6in base </t>
  </si>
  <si>
    <t>1.25in + 6.75in HMA + 9in granular base</t>
  </si>
  <si>
    <t xml:space="preserve">1.5in + 5in HMA + 4in aggregate base </t>
  </si>
  <si>
    <t>1.5in + 5in HMA + 9in + 10in base</t>
  </si>
  <si>
    <t xml:space="preserve">1.5in + 9in HMA </t>
  </si>
  <si>
    <t xml:space="preserve">1.5in + 5in HMA + 4in stone base </t>
  </si>
  <si>
    <t>2in overlay + 5.7in HMA + 7.1in PCC + sand clay base</t>
  </si>
  <si>
    <t>1.25in overlay + 4.26in HMA + 6in crushed stone</t>
  </si>
  <si>
    <t xml:space="preserve">1.5in overlay + 5.7in HMA + 10in base </t>
  </si>
  <si>
    <t>1.5in overlay + 5in HMA + 8.5in base</t>
  </si>
  <si>
    <t>2in HMA + 6in HMA + 7in PCC</t>
  </si>
  <si>
    <t>2in overlay + 12in cement-treated base</t>
  </si>
  <si>
    <t>6in HMA + 9in aggregate base</t>
  </si>
  <si>
    <t>2.0in overlay + 4.3in HMA</t>
  </si>
  <si>
    <t>2in overlay + HMA</t>
  </si>
  <si>
    <t>2.5in gap-graded rubberized HMA + 2.5in HMA + 15.6in base</t>
  </si>
  <si>
    <t>3in overlay + 4in HL slurry stabilization + 1.5in existing asphalt + 4in bit sand base</t>
  </si>
  <si>
    <t xml:space="preserve">3in overlay + 11.28in HMA + 6.5in base
</t>
  </si>
  <si>
    <t xml:space="preserve">3in overlay + 7.8in HMA + 9in base 
</t>
  </si>
  <si>
    <t xml:space="preserve">2.5in overlay + 10-11in HMA
</t>
  </si>
  <si>
    <t>Failure Strain, 20C</t>
  </si>
  <si>
    <t>High PG</t>
  </si>
  <si>
    <t>Low PG</t>
  </si>
  <si>
    <t>Failure Strain, 5C</t>
  </si>
  <si>
    <t>-</t>
  </si>
  <si>
    <t>0.7*</t>
  </si>
  <si>
    <t>1.7*</t>
  </si>
  <si>
    <t>Max Stress, Pa, 20C</t>
  </si>
  <si>
    <t>Fracture Energy, Pa 20C</t>
  </si>
  <si>
    <t>Max Stress, Pa, 5C</t>
  </si>
  <si>
    <t>Fracture Energy, Pa 5C</t>
  </si>
  <si>
    <t>MSCR-Jnr0.1</t>
  </si>
  <si>
    <t>MSCR-Jnr3.2</t>
  </si>
  <si>
    <t>MSCR-Jnrdiff</t>
  </si>
  <si>
    <t>MSCR-R0.1</t>
  </si>
  <si>
    <t>Sections</t>
  </si>
  <si>
    <t>1st Round Transverse Crack Length, ft/200ft</t>
  </si>
  <si>
    <t>1st Round Wheel-Path Longitudinal Crack Length, ft/200ft</t>
  </si>
  <si>
    <t>Sec 1 (F)</t>
  </si>
  <si>
    <t>Sec 2 (M)</t>
  </si>
  <si>
    <t>Sec 3 (TH)</t>
  </si>
  <si>
    <t>2nd Round Transverse Crack Length, ft/200ft</t>
  </si>
  <si>
    <t>2nd Round Wheel-Path Longitudinal Crack Length, ft/200ft</t>
  </si>
  <si>
    <t>Station</t>
  </si>
  <si>
    <t>Inside Wheel-path, in.</t>
  </si>
  <si>
    <t>Outside Wheel-path, in.</t>
  </si>
  <si>
    <t>0+00</t>
  </si>
  <si>
    <t>0+50</t>
  </si>
  <si>
    <t>1+100</t>
  </si>
  <si>
    <t>1+00</t>
  </si>
  <si>
    <t>1+50</t>
  </si>
  <si>
    <t>2+00</t>
  </si>
  <si>
    <t>Begin</t>
  </si>
  <si>
    <t>Begin Mile 0.21</t>
  </si>
  <si>
    <t>Begin Mile 0.25</t>
  </si>
  <si>
    <t>Begin Mile 0.33</t>
  </si>
  <si>
    <t>Begin Mile 0.65</t>
  </si>
  <si>
    <t>Begin Mile 0.61</t>
  </si>
  <si>
    <t>Begin Mile 0.57</t>
  </si>
  <si>
    <t>End Mile 0.25</t>
  </si>
  <si>
    <t>End Mile 0.28</t>
  </si>
  <si>
    <t>End Mile 0.37</t>
  </si>
  <si>
    <t>End Mile 0.68</t>
  </si>
  <si>
    <t>End Mile 0.65</t>
  </si>
  <si>
    <t>End Mile 0.61</t>
  </si>
  <si>
    <t>End</t>
  </si>
  <si>
    <t>A0+00</t>
  </si>
  <si>
    <t>S0+00</t>
  </si>
  <si>
    <t>E0+00</t>
  </si>
  <si>
    <t>40.8460°, -77.5233°</t>
  </si>
  <si>
    <t>40.8458°, -77.5240°</t>
  </si>
  <si>
    <t>40.8455°, -77.5246°</t>
  </si>
  <si>
    <t>40.8452°, -77.5252°</t>
  </si>
  <si>
    <t>40.8603°, -77.4747°</t>
  </si>
  <si>
    <t>40.8601°, -77.4754°</t>
  </si>
  <si>
    <t>40.8599°, -77.4760°</t>
  </si>
  <si>
    <t>40.8597°, -77.4767°</t>
  </si>
  <si>
    <t>40.8562°, -77.4904°</t>
  </si>
  <si>
    <t>40.8559°,-77.4908°</t>
  </si>
  <si>
    <t>40.8559°,-77.4909°</t>
  </si>
  <si>
    <t>40.8557°, -77.4915°</t>
  </si>
  <si>
    <t>40.8545°, -77.4931°</t>
  </si>
  <si>
    <t>40.8542°, -77.4937°</t>
  </si>
  <si>
    <t>38.8012°, -77.6049°</t>
  </si>
  <si>
    <t>38.8009°, -77.6043°</t>
  </si>
  <si>
    <t>38.8008°, -77.6036°</t>
  </si>
  <si>
    <t>38.8007°, -77.6036°</t>
  </si>
  <si>
    <t>38.8006°, -77.6030°</t>
  </si>
  <si>
    <t>38.8010°, -77.6043°</t>
  </si>
  <si>
    <t>38.8010°,-77.6043 °</t>
  </si>
  <si>
    <t>38.8006°, -77.6029°</t>
  </si>
  <si>
    <t>268+00</t>
  </si>
  <si>
    <t>270+00</t>
  </si>
  <si>
    <t>272+00</t>
  </si>
  <si>
    <t>274+00</t>
  </si>
  <si>
    <t>376+00</t>
  </si>
  <si>
    <t>378+00</t>
  </si>
  <si>
    <t>380+00</t>
  </si>
  <si>
    <t>382+00</t>
  </si>
  <si>
    <t>0070/0610</t>
  </si>
  <si>
    <t>0070/0410</t>
  </si>
  <si>
    <t>0070/0210</t>
  </si>
  <si>
    <t>0070/0010</t>
  </si>
  <si>
    <t>0130/0327</t>
  </si>
  <si>
    <t>0130/0127</t>
  </si>
  <si>
    <t>0120/2313</t>
  </si>
  <si>
    <t>0120/2113</t>
  </si>
  <si>
    <t>0090/0730</t>
  </si>
  <si>
    <t>0090/0530</t>
  </si>
  <si>
    <t>0090/0330</t>
  </si>
  <si>
    <t>0900/0330</t>
  </si>
  <si>
    <t>0900/0130</t>
  </si>
  <si>
    <t>33.197558°, -80.428808°</t>
  </si>
  <si>
    <t>33.198022°, -80.429143°</t>
  </si>
  <si>
    <t>33.198480°, -80.429506°</t>
  </si>
  <si>
    <t>33.198937°, -80.429868°</t>
  </si>
  <si>
    <t>33.149069°, -80.367211°</t>
  </si>
  <si>
    <t>33.149403°, -80.367721°</t>
  </si>
  <si>
    <t>33.149748°, -80.368231°</t>
  </si>
  <si>
    <t>33.150089°, -80.368730°</t>
  </si>
  <si>
    <t>35.997662°, -86.899662 °</t>
  </si>
  <si>
    <t>36.005402°, -86.889113°</t>
  </si>
  <si>
    <t>33.997164°, -86.899956 °</t>
  </si>
  <si>
    <t>36.005854°, -86.888735°</t>
  </si>
  <si>
    <t>36.006271°, -86.888301°</t>
  </si>
  <si>
    <t>36.006340°, -86.888297°</t>
  </si>
  <si>
    <t>36.005906°, -86.888697°</t>
  </si>
  <si>
    <t>35.997641°, -86.899728°</t>
  </si>
  <si>
    <t>35.997153°, -86.900019°</t>
  </si>
  <si>
    <t>36.005468°, -86.889107°</t>
  </si>
  <si>
    <t>35.981575°, -86.922011°</t>
  </si>
  <si>
    <t>35.982022°, -86.921617°</t>
  </si>
  <si>
    <t>35.982469°, -86.921224°</t>
  </si>
  <si>
    <t>35.982913°, -86.920830°</t>
  </si>
  <si>
    <t>35.961073°, -86.940424°</t>
  </si>
  <si>
    <t>35.961512°, -86.940025°</t>
  </si>
  <si>
    <t>35.961959°, -86.939615°</t>
  </si>
  <si>
    <t>35.962378°, -86.939229°</t>
  </si>
  <si>
    <t>35.967418°, -86.934620°</t>
  </si>
  <si>
    <t>35.967005°, -86.935036°</t>
  </si>
  <si>
    <t>35.961985°, -86.939676°</t>
  </si>
  <si>
    <t>35.961534°, -86.940057°</t>
  </si>
  <si>
    <t>35.961088°, -86.940457°</t>
  </si>
  <si>
    <t>35.978065°, -86.925211°</t>
  </si>
  <si>
    <t>35.977616°, -86.925611°</t>
  </si>
  <si>
    <t>35.977175°, -86.926003°</t>
  </si>
  <si>
    <t>35.976725°, -86.926394°</t>
  </si>
  <si>
    <t>31°18'30.29"N 94°44'35.45"W</t>
  </si>
  <si>
    <t>31°18'28.70"N  94°44'36.09"W</t>
  </si>
  <si>
    <t>31°18'27.07"N  94°44'36.77"W</t>
  </si>
  <si>
    <t>31°18'25.44"N  94°44'37.45"W</t>
  </si>
  <si>
    <t>31°17'48.21"N  94°44'45.46"W</t>
  </si>
  <si>
    <t>31°17'46.23"N  94°44'45.76"W</t>
  </si>
  <si>
    <t>31°17'44.28"N  94°44'46.01"W</t>
  </si>
  <si>
    <t>31°17'42.34"N  94°44'46.35"W</t>
  </si>
  <si>
    <t>31°17'41.93"N  94°44'46.23"W</t>
  </si>
  <si>
    <t>31°17'39.98"N  94°44'46.72"W</t>
  </si>
  <si>
    <t>31°17'38.03"N  94°44'47.01"W</t>
  </si>
  <si>
    <t>31°17'36.08"N  94°44'47.31"W</t>
  </si>
  <si>
    <t>31°16'0.18"N  94°45'2.47"W</t>
  </si>
  <si>
    <t>31°15'58.97"N  94°45'0.71"W</t>
  </si>
  <si>
    <t>31°15'57.72"N  94°44'58.92"W</t>
  </si>
  <si>
    <t>31°15'56.52"N  94°44'57.12"W</t>
  </si>
  <si>
    <t>31°16'50.83"N  94°44'58.69"W</t>
  </si>
  <si>
    <t>31°16'49.01"N  94°44'59.51"W</t>
  </si>
  <si>
    <t>31°16'47.16"N  94°45'0.30"W</t>
  </si>
  <si>
    <t>31°16'45.34"N  94°45'1.12"W</t>
  </si>
  <si>
    <t>Evotherm 3G 15%RAP</t>
  </si>
  <si>
    <t>Evotherm 3G 30% RAP</t>
  </si>
  <si>
    <t>Evotherm 3G 30%RAP</t>
  </si>
  <si>
    <t>31°23'15.87"N  92°18'49.49"W</t>
  </si>
  <si>
    <t>31°23'15.86"N  92°18'51.82"W</t>
  </si>
  <si>
    <t>31°23'15.86"N  92°18'54.12"W</t>
  </si>
  <si>
    <t>31°23'15.84"N  92°18'56.46"W</t>
  </si>
  <si>
    <t>31°23'15.70"N  92°18'54.16"W</t>
  </si>
  <si>
    <t>31°23'15.69"N  92°18'49.53"W</t>
  </si>
  <si>
    <t>31°23'15.71"N  92°18'51.84"W</t>
  </si>
  <si>
    <t>31°23'15.71"N  92°18'56.47"W</t>
  </si>
  <si>
    <t>31°46'59.54"N  93°08'39.16"W</t>
  </si>
  <si>
    <t>31°46'57.80"N  93°08'37.98"W</t>
  </si>
  <si>
    <t>31°47'01.24"N  93°08'40.30"W</t>
  </si>
  <si>
    <t>31°47'02.87"N  93°08'41.53"W</t>
  </si>
  <si>
    <t>31°46'57.87"N  93°08'37.86"W</t>
  </si>
  <si>
    <t>31°46'59.58"N  93°08'39.04"W</t>
  </si>
  <si>
    <t>31°47'01.30"N  93°08'40.18"W</t>
  </si>
  <si>
    <t>31°47'02.95"N  93°08'41.39"W</t>
  </si>
  <si>
    <t>32°56'44.33"N  92°36'14.43"W</t>
  </si>
  <si>
    <t>32°56'42.39"N  92°36'14.45"W</t>
  </si>
  <si>
    <t>32°56'40.42"N  92°36'14.49"W</t>
  </si>
  <si>
    <t>32°56'38.45"N  92°36'14.50"W</t>
  </si>
  <si>
    <t>32°59'01.71"N  92°36'01.79"W</t>
  </si>
  <si>
    <t>32°58'59.74"N  92°36'01.93"W</t>
  </si>
  <si>
    <t>32°58'57.61"N  92°36'01.75"W</t>
  </si>
  <si>
    <t>32°58'55.63"N  92°36'01.56"W</t>
  </si>
  <si>
    <t>33°00'30.20"N  92°35'21.32"W</t>
  </si>
  <si>
    <t>33°00'28.89"N  92°35'23.11"W</t>
  </si>
  <si>
    <t>33°00'27.38"N  92°35'24.67"W</t>
  </si>
  <si>
    <t>33°00'07.82"N  92°35'49.81"W</t>
  </si>
  <si>
    <t>33°00'06.33"N  92°35'51.29"W</t>
  </si>
  <si>
    <t>MP142.00</t>
  </si>
  <si>
    <t>MP142.04</t>
  </si>
  <si>
    <t>MP142.50</t>
  </si>
  <si>
    <t>MP142.54</t>
  </si>
  <si>
    <t>MP143.00</t>
  </si>
  <si>
    <t>MP143.04</t>
  </si>
  <si>
    <t>MP145.00</t>
  </si>
  <si>
    <t>MP145.04</t>
  </si>
  <si>
    <t>MP145.50</t>
  </si>
  <si>
    <t>MP145.54</t>
  </si>
  <si>
    <t>MP146.50</t>
  </si>
  <si>
    <t>MP146.00</t>
  </si>
  <si>
    <t>MP332.74</t>
  </si>
  <si>
    <t>MP332.78</t>
  </si>
  <si>
    <t>MP332.81</t>
  </si>
  <si>
    <t>MP332.85</t>
  </si>
  <si>
    <t>MP332.89</t>
  </si>
  <si>
    <t>MP207.72</t>
  </si>
  <si>
    <t>MP207.76</t>
  </si>
  <si>
    <t>MP208.96</t>
  </si>
  <si>
    <t>MP208.99</t>
  </si>
  <si>
    <t>MP201.20</t>
  </si>
  <si>
    <t>MP210.24</t>
  </si>
  <si>
    <t>MP209.09</t>
  </si>
  <si>
    <t>MP209.13</t>
  </si>
  <si>
    <t>MP209.16</t>
  </si>
  <si>
    <t>MP209.20</t>
  </si>
  <si>
    <t>MP210.50</t>
  </si>
  <si>
    <t>MP210.54</t>
  </si>
  <si>
    <t>MP210.58</t>
  </si>
  <si>
    <t>MP210.61</t>
  </si>
  <si>
    <t>MP208.74</t>
  </si>
  <si>
    <t>MP208.77</t>
  </si>
  <si>
    <t>MP208.81</t>
  </si>
  <si>
    <t>MP208.85</t>
  </si>
  <si>
    <t>MP152.00</t>
  </si>
  <si>
    <t>MP152.04</t>
  </si>
  <si>
    <t>MP152.08</t>
  </si>
  <si>
    <t>MP152.11</t>
  </si>
  <si>
    <t>MP148.08</t>
  </si>
  <si>
    <t>MP148.11</t>
  </si>
  <si>
    <t>MP148.04</t>
  </si>
  <si>
    <t>MP148.00</t>
  </si>
  <si>
    <t>MP155.91</t>
  </si>
  <si>
    <t>MP155.95</t>
  </si>
  <si>
    <t>MP155.99</t>
  </si>
  <si>
    <t>MP156.02</t>
  </si>
  <si>
    <t>MP153.89</t>
  </si>
  <si>
    <t>MP153.92</t>
  </si>
  <si>
    <t>MP153.96</t>
  </si>
  <si>
    <t>MP154.00</t>
  </si>
  <si>
    <t>10+68</t>
  </si>
  <si>
    <t>12+68</t>
  </si>
  <si>
    <t>14+68</t>
  </si>
  <si>
    <t>16+68</t>
  </si>
  <si>
    <t>55+95</t>
  </si>
  <si>
    <t>53+95</t>
  </si>
  <si>
    <t>51+95</t>
  </si>
  <si>
    <t>49+95</t>
  </si>
  <si>
    <t>33°12'12.37"N  98°44'26.24"W</t>
  </si>
  <si>
    <t>33°12'14.34"N  98°44'26.09"W</t>
  </si>
  <si>
    <t>33°12'16.31"N  98°44'25.94"W</t>
  </si>
  <si>
    <t>33°12'18.28"N  98°44'25.76"W</t>
  </si>
  <si>
    <t>33°12'18.28"N  98°44'25.91"W</t>
  </si>
  <si>
    <t>33°12'16.32"N  98°44'26.09"W</t>
  </si>
  <si>
    <t>33°12'14.34"N  98°44'26.24"W</t>
  </si>
  <si>
    <t>33°12'12.38"N  98°44'26.39"W</t>
  </si>
  <si>
    <t>STA 250.6733</t>
  </si>
  <si>
    <t>STA 250.7112</t>
  </si>
  <si>
    <t>STA 250.7490</t>
  </si>
  <si>
    <t>STA 250.7868</t>
  </si>
  <si>
    <t>STA 250.1848</t>
  </si>
  <si>
    <t>STA 250.2227</t>
  </si>
  <si>
    <t>STA 250.2606</t>
  </si>
  <si>
    <t>STA 250.2985</t>
  </si>
  <si>
    <t>STA 32.84</t>
  </si>
  <si>
    <t>STA 32.80</t>
  </si>
  <si>
    <t>STA 32.76</t>
  </si>
  <si>
    <t>STA 32.72</t>
  </si>
  <si>
    <t>STA 5.76</t>
  </si>
  <si>
    <t>STA 5.72</t>
  </si>
  <si>
    <t>STA 5.90</t>
  </si>
  <si>
    <t>STA 5.86</t>
  </si>
  <si>
    <t>STA 5.80</t>
  </si>
  <si>
    <t>STA 1.90</t>
  </si>
  <si>
    <t>STA 1.87</t>
  </si>
  <si>
    <t>STA 1.83</t>
  </si>
  <si>
    <t>STA 1.79</t>
  </si>
  <si>
    <t>STA 3.64</t>
  </si>
  <si>
    <t>STA 3.61</t>
  </si>
  <si>
    <t>STA 3.57</t>
  </si>
  <si>
    <t>STA 3.53</t>
  </si>
  <si>
    <t>38.6865°, -90.2076°</t>
  </si>
  <si>
    <t>38.6870°, -90.2080°</t>
  </si>
  <si>
    <t>38.06861°, -90.2072°</t>
  </si>
  <si>
    <t>38.6856°, -90.2068°</t>
  </si>
  <si>
    <t>38.6861°, -90.2072°</t>
  </si>
  <si>
    <t>38.7142°, -90.2276°</t>
  </si>
  <si>
    <t>38.7137°, -90.2277°</t>
  </si>
  <si>
    <t>38.7131°, -90.2278°</t>
  </si>
  <si>
    <t>38.7126°, -90.2279°</t>
  </si>
  <si>
    <t>38.6866°, -90.2076°</t>
  </si>
  <si>
    <t>38.6870°, 90.2080°</t>
  </si>
  <si>
    <t>38.6857°, -90.2068°</t>
  </si>
  <si>
    <t>38.6556°, -90.5886°</t>
  </si>
  <si>
    <t>38.6559°, -90.5881°</t>
  </si>
  <si>
    <t>38.6559°, -90.5880°</t>
  </si>
  <si>
    <t>38.6562°, -90.5875°</t>
  </si>
  <si>
    <t>38.6563°, -90.5875°</t>
  </si>
  <si>
    <t>38.6566°, -90.5870°</t>
  </si>
  <si>
    <t>38.6516°, -90.6422°</t>
  </si>
  <si>
    <t>38.6520°, -90.6416°</t>
  </si>
  <si>
    <t>38.6519°, -90.6416°</t>
  </si>
  <si>
    <t>38.6522°, -90.6410°</t>
  </si>
  <si>
    <t>38.6525°, -90.6404°</t>
  </si>
  <si>
    <t>Aging up to 1st Survey, Year</t>
  </si>
  <si>
    <t>2nd Round Survey Date</t>
  </si>
  <si>
    <t>Sampling Date/1st Round Survey Date</t>
  </si>
  <si>
    <t>Section ID</t>
  </si>
  <si>
    <t>Averaged 1st Round Transverse Crack Length, ft/200ft</t>
  </si>
  <si>
    <t>Averaged 2nd Round Transverse Crack Length, ft/200ft</t>
  </si>
  <si>
    <t>Aging up to 2nd Survey, Year</t>
  </si>
  <si>
    <r>
      <t xml:space="preserve">Production temperature </t>
    </r>
    <r>
      <rPr>
        <sz val="10"/>
        <rFont val="Times New Roman"/>
        <family val="1"/>
      </rPr>
      <t>°</t>
    </r>
    <r>
      <rPr>
        <sz val="10"/>
        <rFont val="Calibri"/>
        <family val="2"/>
        <scheme val="minor"/>
      </rPr>
      <t>F</t>
    </r>
  </si>
  <si>
    <t>ARR-MAZ</t>
  </si>
  <si>
    <t>Fracture Energy, kPa</t>
  </si>
  <si>
    <t>Air Void, %</t>
  </si>
  <si>
    <t>Thickness, mm</t>
  </si>
  <si>
    <t>Fracture Work to zero, Nmm</t>
  </si>
  <si>
    <t>IDT strength, kPa</t>
  </si>
  <si>
    <t>Vertical Failure Deformation, mm</t>
  </si>
  <si>
    <t>Fracture Work Density, kPa</t>
  </si>
  <si>
    <t>Horizontal Failure Strain stress=max</t>
  </si>
  <si>
    <t>m1</t>
  </si>
  <si>
    <t>m5</t>
  </si>
  <si>
    <t>t3</t>
  </si>
  <si>
    <t>THM6</t>
  </si>
  <si>
    <t>TH m1</t>
  </si>
  <si>
    <t>fm1</t>
  </si>
  <si>
    <t>m3</t>
  </si>
  <si>
    <t>m2</t>
  </si>
  <si>
    <t>t1</t>
  </si>
  <si>
    <t>f2</t>
  </si>
  <si>
    <t>m6</t>
  </si>
  <si>
    <t>f3</t>
  </si>
  <si>
    <t>f1</t>
  </si>
  <si>
    <t>t2</t>
  </si>
  <si>
    <t>Horizontal Failure Strain</t>
  </si>
  <si>
    <t>Fracture Work, Nmm</t>
  </si>
  <si>
    <t>Average, in.</t>
  </si>
  <si>
    <t>NMAS, in</t>
  </si>
  <si>
    <t>Asphalt Content, %</t>
  </si>
  <si>
    <t>Anti-stripping Type</t>
  </si>
  <si>
    <t>-20C, 1s (1/Pa)</t>
  </si>
  <si>
    <t>20C, 10s (1/Pa)</t>
  </si>
  <si>
    <t>30C, 100s (1/Pa)</t>
  </si>
  <si>
    <t>-10C, 100s (1/Pa)</t>
  </si>
  <si>
    <t>20C, 100s (1/Pa)</t>
  </si>
  <si>
    <t>Sieve Size 19mm</t>
  </si>
  <si>
    <t>Sieve Size 12.5mm</t>
  </si>
  <si>
    <t>Sieve Size 9.5 mm</t>
  </si>
  <si>
    <t>Sieve Size 4.75mm</t>
  </si>
  <si>
    <t>Sieve Size 2.36mm</t>
  </si>
  <si>
    <t>Sieve Size 1.18mm</t>
  </si>
  <si>
    <t>Sieve Size 0.6mm</t>
  </si>
  <si>
    <t>Sieve Size 0.3mm</t>
  </si>
  <si>
    <t>Sieve Size 0.15mm</t>
  </si>
  <si>
    <t>Sieve Size 0.075mm</t>
  </si>
  <si>
    <t>JMF</t>
  </si>
  <si>
    <t>HMA Danley JMF</t>
  </si>
  <si>
    <t>HMA Franklin JMF</t>
  </si>
  <si>
    <t> -</t>
  </si>
  <si>
    <t>No. of Cycles at end of test</t>
  </si>
  <si>
    <t>Rut Depth at the end of test, mm</t>
  </si>
  <si>
    <t>Rutting Resistance Index</t>
  </si>
  <si>
    <t>-20C, 20Hz, Mpa</t>
  </si>
  <si>
    <t>-20C, 10Hz, Mpa</t>
  </si>
  <si>
    <t>-20C, 5Hz, Mpa</t>
  </si>
  <si>
    <t>-20C, 1Hz, Mpa</t>
  </si>
  <si>
    <t>-20C, 0.1Hz, Mpa</t>
  </si>
  <si>
    <t>-10C, 20Hz, Mpa</t>
  </si>
  <si>
    <t>-10C, 10Hz, Mpa</t>
  </si>
  <si>
    <t>-10C, 5Hz, Mpa</t>
  </si>
  <si>
    <t>-10C, 1Hz, Mpa</t>
  </si>
  <si>
    <t>-10C, 0.1Hz, Mpa</t>
  </si>
  <si>
    <t>-20C, 0.01Hz, Mpa</t>
  </si>
  <si>
    <t>0C, 20Hz, Mpa</t>
  </si>
  <si>
    <t>0C, 10Hz, Mpa</t>
  </si>
  <si>
    <t>0C, 5Hz, Mpa</t>
  </si>
  <si>
    <t>0C, 1Hz, Mpa</t>
  </si>
  <si>
    <t>0C, 0.1Hz, Mpa</t>
  </si>
  <si>
    <t>-10C, 0.01Hz, Mpa</t>
  </si>
  <si>
    <t>10C, 20Hz, Mpa</t>
  </si>
  <si>
    <t>10C, 10Hz, Mpa</t>
  </si>
  <si>
    <t>10C, 5Hz, Mpa</t>
  </si>
  <si>
    <t>10C, 1Hz, Mpa</t>
  </si>
  <si>
    <t>10C, 0.1Hz, Mpa</t>
  </si>
  <si>
    <t>0C, 0.01Hz, Mpa</t>
  </si>
  <si>
    <t>20C, 20Hz, Mpa</t>
  </si>
  <si>
    <t>20C, 10Hz, Mpa</t>
  </si>
  <si>
    <t>20C, 5Hz, Mpa</t>
  </si>
  <si>
    <t>20C, 1Hz, Mpa</t>
  </si>
  <si>
    <t>20C, 0.1Hz, Mpa</t>
  </si>
  <si>
    <t>10C, 0.01Hz, Mpa</t>
  </si>
  <si>
    <t>20C, 0.01Hz, Mpa</t>
  </si>
  <si>
    <t>30C, 20Hz, Mpa</t>
  </si>
  <si>
    <t>30C, 10Hz, Mpa</t>
  </si>
  <si>
    <t>30C, 5Hz, Mpa</t>
  </si>
  <si>
    <t>30C, 1Hz, MPa</t>
  </si>
  <si>
    <t>30C, 0.1Hz, Mpa</t>
  </si>
  <si>
    <t>30C, 0.01Hz, Mpa</t>
  </si>
  <si>
    <t>CA HVS Facility at UC-Davis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</si>
</sst>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0"/>
      <name val="Verdana"/>
    </font>
    <font>
      <sz val="8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3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1" fontId="6" fillId="0" borderId="5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1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1" fontId="6" fillId="0" borderId="5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2" fontId="6" fillId="0" borderId="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2" fontId="6" fillId="0" borderId="5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/>
    </xf>
    <xf numFmtId="164" fontId="6" fillId="0" borderId="4" xfId="53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4" fontId="6" fillId="0" borderId="4" xfId="53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7" xfId="0" applyBorder="1"/>
    <xf numFmtId="0" fontId="6" fillId="2" borderId="2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165" fontId="6" fillId="4" borderId="2" xfId="0" applyNumberFormat="1" applyFont="1" applyFill="1" applyBorder="1" applyAlignment="1">
      <alignment horizontal="center" vertical="center" wrapText="1"/>
    </xf>
    <xf numFmtId="11" fontId="7" fillId="0" borderId="4" xfId="0" applyNumberFormat="1" applyFont="1" applyBorder="1" applyAlignment="1">
      <alignment horizontal="center" vertical="center"/>
    </xf>
    <xf numFmtId="11" fontId="7" fillId="0" borderId="5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2" xfId="0" applyFont="1" applyFill="1" applyBorder="1" applyAlignment="1">
      <alignment horizontal="center" wrapText="1"/>
    </xf>
    <xf numFmtId="164" fontId="0" fillId="0" borderId="0" xfId="0" applyNumberFormat="1"/>
    <xf numFmtId="0" fontId="8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800100</xdr:colOff>
      <xdr:row>198</xdr:row>
      <xdr:rowOff>142876</xdr:rowOff>
    </xdr:from>
    <xdr:to>
      <xdr:col>16</xdr:col>
      <xdr:colOff>57150</xdr:colOff>
      <xdr:row>202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0125075" y="32375476"/>
          <a:ext cx="4229100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Note: The specimens for TX</a:t>
          </a:r>
          <a:r>
            <a:rPr lang="en-US" sz="1100" baseline="0">
              <a:solidFill>
                <a:srgbClr val="FF0000"/>
              </a:solidFill>
            </a:rPr>
            <a:t> FM 324 project are to thin to be tested for Hamburg. No cores were available for TX SH 71 project.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A19" workbookViewId="0">
      <pane xSplit="1" topLeftCell="B1" activePane="topRight" state="frozen"/>
      <selection pane="topRight" activeCell="G41" sqref="G41"/>
    </sheetView>
  </sheetViews>
  <sheetFormatPr defaultRowHeight="12.6" x14ac:dyDescent="0.2"/>
  <cols>
    <col min="1" max="1" width="13.26953125" style="6" customWidth="1"/>
    <col min="2" max="2" width="10.08984375" style="6" customWidth="1"/>
    <col min="3" max="3" width="8.7265625" style="6"/>
    <col min="4" max="4" width="17" style="6" customWidth="1"/>
    <col min="5" max="5" width="14.26953125" style="6" customWidth="1"/>
    <col min="6" max="6" width="8.7265625" style="6"/>
    <col min="7" max="7" width="9.08984375" style="6" customWidth="1"/>
    <col min="8" max="8" width="8.7265625" style="6"/>
    <col min="9" max="9" width="20.26953125" style="6" customWidth="1"/>
    <col min="10" max="12" width="8.7265625" style="6"/>
    <col min="13" max="13" width="13.7265625" style="6" customWidth="1"/>
    <col min="14" max="16" width="8.7265625" style="6"/>
    <col min="17" max="17" width="12.6328125" style="6" customWidth="1"/>
    <col min="18" max="18" width="20.453125" style="6" customWidth="1"/>
    <col min="20" max="20" width="48.90625" customWidth="1"/>
  </cols>
  <sheetData>
    <row r="1" spans="1:20" ht="42" thickBot="1" x14ac:dyDescent="0.25">
      <c r="A1" s="43" t="s">
        <v>179</v>
      </c>
      <c r="B1" s="43" t="s">
        <v>175</v>
      </c>
      <c r="C1" s="43" t="s">
        <v>174</v>
      </c>
      <c r="D1" s="43" t="s">
        <v>266</v>
      </c>
      <c r="E1" s="43" t="s">
        <v>176</v>
      </c>
      <c r="F1" s="43" t="s">
        <v>267</v>
      </c>
      <c r="G1" s="43" t="s">
        <v>673</v>
      </c>
      <c r="H1" s="43" t="s">
        <v>265</v>
      </c>
      <c r="I1" s="43" t="s">
        <v>268</v>
      </c>
      <c r="J1" s="43" t="s">
        <v>700</v>
      </c>
      <c r="K1" s="43" t="s">
        <v>269</v>
      </c>
      <c r="L1" s="43" t="s">
        <v>270</v>
      </c>
      <c r="M1" s="43" t="s">
        <v>702</v>
      </c>
      <c r="N1" s="43" t="s">
        <v>271</v>
      </c>
      <c r="O1" s="43" t="s">
        <v>701</v>
      </c>
      <c r="P1" s="43" t="s">
        <v>276</v>
      </c>
      <c r="Q1" s="43" t="s">
        <v>275</v>
      </c>
      <c r="R1" s="43" t="s">
        <v>348</v>
      </c>
      <c r="S1" s="73" t="s">
        <v>277</v>
      </c>
      <c r="T1" s="74"/>
    </row>
    <row r="2" spans="1:20" ht="13.8" x14ac:dyDescent="0.3">
      <c r="A2" s="44" t="s">
        <v>145</v>
      </c>
      <c r="B2" s="45" t="s">
        <v>180</v>
      </c>
      <c r="C2" s="13" t="s">
        <v>169</v>
      </c>
      <c r="D2" s="46" t="s">
        <v>280</v>
      </c>
      <c r="E2" s="13" t="s">
        <v>173</v>
      </c>
      <c r="F2" s="13" t="s">
        <v>272</v>
      </c>
      <c r="G2" s="13" t="s">
        <v>273</v>
      </c>
      <c r="H2" s="13">
        <v>10480</v>
      </c>
      <c r="I2" s="13" t="s">
        <v>272</v>
      </c>
      <c r="J2" s="40">
        <v>0.375</v>
      </c>
      <c r="K2" s="13">
        <v>64</v>
      </c>
      <c r="L2" s="13">
        <v>-22</v>
      </c>
      <c r="M2" s="13" t="s">
        <v>278</v>
      </c>
      <c r="N2" s="13" t="s">
        <v>272</v>
      </c>
      <c r="O2" s="14">
        <v>5</v>
      </c>
      <c r="P2" s="17">
        <v>2.5190000000000001</v>
      </c>
      <c r="Q2" s="35">
        <v>39626</v>
      </c>
      <c r="R2" s="13">
        <v>15</v>
      </c>
      <c r="S2" s="19" t="s">
        <v>349</v>
      </c>
      <c r="T2" s="19"/>
    </row>
    <row r="3" spans="1:20" ht="13.8" x14ac:dyDescent="0.3">
      <c r="A3" s="44" t="s">
        <v>145</v>
      </c>
      <c r="B3" s="45" t="s">
        <v>180</v>
      </c>
      <c r="C3" s="13" t="s">
        <v>169</v>
      </c>
      <c r="D3" s="46" t="s">
        <v>280</v>
      </c>
      <c r="E3" s="13" t="s">
        <v>182</v>
      </c>
      <c r="F3" s="13" t="s">
        <v>272</v>
      </c>
      <c r="G3" s="13" t="s">
        <v>274</v>
      </c>
      <c r="H3" s="13">
        <v>10480</v>
      </c>
      <c r="I3" s="13" t="s">
        <v>272</v>
      </c>
      <c r="J3" s="40">
        <v>0.375</v>
      </c>
      <c r="K3" s="13">
        <v>64</v>
      </c>
      <c r="L3" s="13">
        <v>-22</v>
      </c>
      <c r="M3" s="13" t="s">
        <v>278</v>
      </c>
      <c r="N3" s="13" t="s">
        <v>272</v>
      </c>
      <c r="O3" s="14">
        <v>5</v>
      </c>
      <c r="P3" s="17">
        <v>2.5190000000000001</v>
      </c>
      <c r="Q3" s="35">
        <v>39626</v>
      </c>
      <c r="R3" s="13">
        <v>15</v>
      </c>
      <c r="S3" s="19" t="s">
        <v>349</v>
      </c>
      <c r="T3" s="19"/>
    </row>
    <row r="4" spans="1:20" ht="13.8" x14ac:dyDescent="0.3">
      <c r="A4" s="44" t="s">
        <v>146</v>
      </c>
      <c r="B4" s="45" t="s">
        <v>180</v>
      </c>
      <c r="C4" s="13" t="s">
        <v>169</v>
      </c>
      <c r="D4" s="13" t="s">
        <v>281</v>
      </c>
      <c r="E4" s="13" t="s">
        <v>173</v>
      </c>
      <c r="F4" s="13" t="s">
        <v>272</v>
      </c>
      <c r="G4" s="13">
        <v>320</v>
      </c>
      <c r="H4" s="13">
        <v>21000</v>
      </c>
      <c r="I4" s="13" t="s">
        <v>295</v>
      </c>
      <c r="J4" s="40">
        <v>0.5</v>
      </c>
      <c r="K4" s="13">
        <v>70</v>
      </c>
      <c r="L4" s="13">
        <v>-22</v>
      </c>
      <c r="M4" s="13" t="s">
        <v>674</v>
      </c>
      <c r="N4" s="37">
        <v>2.5000000000000001E-3</v>
      </c>
      <c r="O4" s="14">
        <v>5.3</v>
      </c>
      <c r="P4" s="17">
        <v>2.4510000000000001</v>
      </c>
      <c r="Q4" s="13" t="s">
        <v>297</v>
      </c>
      <c r="R4" s="13">
        <v>10</v>
      </c>
      <c r="S4" s="19" t="s">
        <v>350</v>
      </c>
      <c r="T4" s="19"/>
    </row>
    <row r="5" spans="1:20" ht="13.8" x14ac:dyDescent="0.3">
      <c r="A5" s="44" t="s">
        <v>146</v>
      </c>
      <c r="B5" s="45" t="s">
        <v>180</v>
      </c>
      <c r="C5" s="13" t="s">
        <v>169</v>
      </c>
      <c r="D5" s="13" t="s">
        <v>281</v>
      </c>
      <c r="E5" s="13" t="s">
        <v>182</v>
      </c>
      <c r="F5" s="37">
        <v>1.4999999999999999E-2</v>
      </c>
      <c r="G5" s="13">
        <v>240</v>
      </c>
      <c r="H5" s="13">
        <v>21000</v>
      </c>
      <c r="I5" s="13" t="s">
        <v>295</v>
      </c>
      <c r="J5" s="40">
        <v>0.5</v>
      </c>
      <c r="K5" s="13">
        <v>70</v>
      </c>
      <c r="L5" s="13">
        <v>-22</v>
      </c>
      <c r="M5" s="13" t="s">
        <v>674</v>
      </c>
      <c r="N5" s="37">
        <v>2.5000000000000001E-3</v>
      </c>
      <c r="O5" s="14">
        <v>5.3</v>
      </c>
      <c r="P5" s="17">
        <v>2.4510000000000001</v>
      </c>
      <c r="Q5" s="13" t="s">
        <v>297</v>
      </c>
      <c r="R5" s="13">
        <v>10</v>
      </c>
      <c r="S5" s="19" t="s">
        <v>350</v>
      </c>
      <c r="T5" s="19"/>
    </row>
    <row r="6" spans="1:20" ht="13.8" x14ac:dyDescent="0.3">
      <c r="A6" s="44" t="s">
        <v>146</v>
      </c>
      <c r="B6" s="45" t="s">
        <v>180</v>
      </c>
      <c r="C6" s="13" t="s">
        <v>169</v>
      </c>
      <c r="D6" s="13" t="s">
        <v>281</v>
      </c>
      <c r="E6" s="13" t="s">
        <v>286</v>
      </c>
      <c r="F6" s="13"/>
      <c r="G6" s="13">
        <v>225</v>
      </c>
      <c r="H6" s="13">
        <v>21000</v>
      </c>
      <c r="I6" s="13" t="s">
        <v>295</v>
      </c>
      <c r="J6" s="40">
        <v>0.5</v>
      </c>
      <c r="K6" s="13">
        <v>70</v>
      </c>
      <c r="L6" s="13">
        <v>-22</v>
      </c>
      <c r="M6" s="13" t="s">
        <v>674</v>
      </c>
      <c r="N6" s="37">
        <v>2.5000000000000001E-3</v>
      </c>
      <c r="O6" s="14">
        <v>5.3</v>
      </c>
      <c r="P6" s="17">
        <v>2.4510000000000001</v>
      </c>
      <c r="Q6" s="13" t="s">
        <v>297</v>
      </c>
      <c r="R6" s="13">
        <v>10</v>
      </c>
      <c r="S6" s="19" t="s">
        <v>350</v>
      </c>
      <c r="T6" s="19"/>
    </row>
    <row r="7" spans="1:20" ht="13.8" x14ac:dyDescent="0.3">
      <c r="A7" s="44" t="s">
        <v>146</v>
      </c>
      <c r="B7" s="45" t="s">
        <v>180</v>
      </c>
      <c r="C7" s="13" t="s">
        <v>169</v>
      </c>
      <c r="D7" s="13" t="s">
        <v>281</v>
      </c>
      <c r="E7" s="13" t="s">
        <v>287</v>
      </c>
      <c r="F7" s="37">
        <v>3.0000000000000001E-3</v>
      </c>
      <c r="G7" s="13">
        <v>275</v>
      </c>
      <c r="H7" s="13">
        <v>21000</v>
      </c>
      <c r="I7" s="13" t="s">
        <v>295</v>
      </c>
      <c r="J7" s="40">
        <v>0.5</v>
      </c>
      <c r="K7" s="13">
        <v>70</v>
      </c>
      <c r="L7" s="13">
        <v>-22</v>
      </c>
      <c r="M7" s="13" t="s">
        <v>674</v>
      </c>
      <c r="N7" s="37">
        <v>2.5000000000000001E-3</v>
      </c>
      <c r="O7" s="14">
        <v>5.3</v>
      </c>
      <c r="P7" s="17">
        <v>2.4510000000000001</v>
      </c>
      <c r="Q7" s="13" t="s">
        <v>297</v>
      </c>
      <c r="R7" s="13">
        <v>10</v>
      </c>
      <c r="S7" s="19" t="s">
        <v>350</v>
      </c>
      <c r="T7" s="19"/>
    </row>
    <row r="8" spans="1:20" ht="13.8" x14ac:dyDescent="0.3">
      <c r="A8" s="44" t="s">
        <v>147</v>
      </c>
      <c r="B8" s="45" t="s">
        <v>180</v>
      </c>
      <c r="C8" s="13" t="s">
        <v>169</v>
      </c>
      <c r="D8" s="13">
        <v>2007</v>
      </c>
      <c r="E8" s="13" t="s">
        <v>173</v>
      </c>
      <c r="F8" s="13" t="s">
        <v>272</v>
      </c>
      <c r="G8" s="13">
        <v>320</v>
      </c>
      <c r="H8" s="13">
        <v>816</v>
      </c>
      <c r="I8" s="13" t="s">
        <v>296</v>
      </c>
      <c r="J8" s="40">
        <v>0.5</v>
      </c>
      <c r="K8" s="13">
        <v>64</v>
      </c>
      <c r="L8" s="13">
        <v>-22</v>
      </c>
      <c r="M8" s="13" t="s">
        <v>298</v>
      </c>
      <c r="N8" s="37">
        <v>2.5000000000000001E-3</v>
      </c>
      <c r="O8" s="14">
        <v>5.4</v>
      </c>
      <c r="P8" s="17">
        <v>2.4689999999999999</v>
      </c>
      <c r="Q8" s="35">
        <v>39645</v>
      </c>
      <c r="R8" s="13">
        <v>20</v>
      </c>
      <c r="S8" s="19" t="s">
        <v>351</v>
      </c>
      <c r="T8" s="19"/>
    </row>
    <row r="9" spans="1:20" ht="13.8" x14ac:dyDescent="0.3">
      <c r="A9" s="44" t="s">
        <v>147</v>
      </c>
      <c r="B9" s="45" t="s">
        <v>180</v>
      </c>
      <c r="C9" s="13" t="s">
        <v>169</v>
      </c>
      <c r="D9" s="13">
        <v>2007</v>
      </c>
      <c r="E9" s="13" t="s">
        <v>288</v>
      </c>
      <c r="F9" s="13"/>
      <c r="G9" s="13" t="s">
        <v>289</v>
      </c>
      <c r="H9" s="13">
        <v>816</v>
      </c>
      <c r="I9" s="13" t="s">
        <v>296</v>
      </c>
      <c r="J9" s="40">
        <v>0.5</v>
      </c>
      <c r="K9" s="13">
        <v>64</v>
      </c>
      <c r="L9" s="13">
        <v>-22</v>
      </c>
      <c r="M9" s="13" t="s">
        <v>298</v>
      </c>
      <c r="N9" s="37">
        <v>2.5000000000000001E-3</v>
      </c>
      <c r="O9" s="14">
        <v>5.4</v>
      </c>
      <c r="P9" s="17">
        <v>2.4689999999999999</v>
      </c>
      <c r="Q9" s="35">
        <v>39645</v>
      </c>
      <c r="R9" s="13">
        <v>20</v>
      </c>
      <c r="S9" s="19" t="s">
        <v>351</v>
      </c>
      <c r="T9" s="19"/>
    </row>
    <row r="10" spans="1:20" ht="13.8" x14ac:dyDescent="0.3">
      <c r="A10" s="44" t="s">
        <v>148</v>
      </c>
      <c r="B10" s="45" t="s">
        <v>180</v>
      </c>
      <c r="C10" s="13" t="s">
        <v>169</v>
      </c>
      <c r="D10" s="13" t="s">
        <v>279</v>
      </c>
      <c r="E10" s="13" t="s">
        <v>173</v>
      </c>
      <c r="F10" s="13" t="s">
        <v>272</v>
      </c>
      <c r="G10" s="13">
        <v>300</v>
      </c>
      <c r="H10" s="13">
        <v>12600</v>
      </c>
      <c r="I10" s="13" t="s">
        <v>272</v>
      </c>
      <c r="J10" s="40">
        <v>0.75</v>
      </c>
      <c r="K10" s="13">
        <v>58</v>
      </c>
      <c r="L10" s="13">
        <v>-28</v>
      </c>
      <c r="M10" s="13" t="s">
        <v>278</v>
      </c>
      <c r="N10" s="13" t="s">
        <v>272</v>
      </c>
      <c r="O10" s="14">
        <v>4.2</v>
      </c>
      <c r="P10" s="17">
        <v>2.5489999999999999</v>
      </c>
      <c r="Q10" s="35">
        <v>39687</v>
      </c>
      <c r="R10" s="13" t="s">
        <v>272</v>
      </c>
      <c r="S10" s="19" t="s">
        <v>352</v>
      </c>
      <c r="T10" s="19"/>
    </row>
    <row r="11" spans="1:20" ht="13.8" x14ac:dyDescent="0.3">
      <c r="A11" s="44" t="s">
        <v>148</v>
      </c>
      <c r="B11" s="45" t="s">
        <v>180</v>
      </c>
      <c r="C11" s="13" t="s">
        <v>169</v>
      </c>
      <c r="D11" s="13" t="s">
        <v>279</v>
      </c>
      <c r="E11" s="13" t="s">
        <v>290</v>
      </c>
      <c r="F11" s="13"/>
      <c r="G11" s="13">
        <v>265</v>
      </c>
      <c r="H11" s="13">
        <v>12600</v>
      </c>
      <c r="I11" s="13" t="s">
        <v>272</v>
      </c>
      <c r="J11" s="40">
        <v>0.75</v>
      </c>
      <c r="K11" s="13">
        <v>58</v>
      </c>
      <c r="L11" s="13">
        <v>-28</v>
      </c>
      <c r="M11" s="13" t="s">
        <v>278</v>
      </c>
      <c r="N11" s="13" t="s">
        <v>272</v>
      </c>
      <c r="O11" s="14">
        <v>4.2</v>
      </c>
      <c r="P11" s="17">
        <v>2.5489999999999999</v>
      </c>
      <c r="Q11" s="35">
        <v>39687</v>
      </c>
      <c r="R11" s="13" t="s">
        <v>272</v>
      </c>
      <c r="S11" s="19" t="s">
        <v>352</v>
      </c>
      <c r="T11" s="19"/>
    </row>
    <row r="12" spans="1:20" ht="13.8" x14ac:dyDescent="0.3">
      <c r="A12" s="44" t="s">
        <v>149</v>
      </c>
      <c r="B12" s="45" t="s">
        <v>180</v>
      </c>
      <c r="C12" s="13" t="s">
        <v>169</v>
      </c>
      <c r="D12" s="13" t="s">
        <v>282</v>
      </c>
      <c r="E12" s="13" t="s">
        <v>173</v>
      </c>
      <c r="F12" s="13" t="s">
        <v>272</v>
      </c>
      <c r="G12" s="13">
        <v>320</v>
      </c>
      <c r="H12" s="13">
        <v>650</v>
      </c>
      <c r="I12" s="13" t="s">
        <v>296</v>
      </c>
      <c r="J12" s="40">
        <v>0.375</v>
      </c>
      <c r="K12" s="13">
        <v>70</v>
      </c>
      <c r="L12" s="13">
        <v>-22</v>
      </c>
      <c r="M12" s="13" t="s">
        <v>278</v>
      </c>
      <c r="N12" s="13" t="s">
        <v>272</v>
      </c>
      <c r="O12" s="14">
        <v>6.1</v>
      </c>
      <c r="P12" s="17">
        <v>2.4289999999999998</v>
      </c>
      <c r="Q12" s="35">
        <v>39616</v>
      </c>
      <c r="R12" s="13">
        <v>15</v>
      </c>
      <c r="S12" s="19" t="s">
        <v>353</v>
      </c>
      <c r="T12" s="19"/>
    </row>
    <row r="13" spans="1:20" ht="13.8" x14ac:dyDescent="0.3">
      <c r="A13" s="44" t="s">
        <v>149</v>
      </c>
      <c r="B13" s="45" t="s">
        <v>180</v>
      </c>
      <c r="C13" s="13" t="s">
        <v>169</v>
      </c>
      <c r="D13" s="13" t="s">
        <v>282</v>
      </c>
      <c r="E13" s="13" t="s">
        <v>182</v>
      </c>
      <c r="F13" s="37">
        <v>1.4999999999999999E-2</v>
      </c>
      <c r="G13" s="13">
        <v>260</v>
      </c>
      <c r="H13" s="13">
        <v>650</v>
      </c>
      <c r="I13" s="13" t="s">
        <v>296</v>
      </c>
      <c r="J13" s="40">
        <v>0.375</v>
      </c>
      <c r="K13" s="13">
        <v>70</v>
      </c>
      <c r="L13" s="13">
        <v>-22</v>
      </c>
      <c r="M13" s="13" t="s">
        <v>278</v>
      </c>
      <c r="N13" s="13" t="s">
        <v>272</v>
      </c>
      <c r="O13" s="14">
        <v>6.1</v>
      </c>
      <c r="P13" s="17">
        <v>2.4289999999999998</v>
      </c>
      <c r="Q13" s="35">
        <v>39616</v>
      </c>
      <c r="R13" s="13">
        <v>15</v>
      </c>
      <c r="S13" s="19" t="s">
        <v>353</v>
      </c>
      <c r="T13" s="19"/>
    </row>
    <row r="14" spans="1:20" ht="13.8" x14ac:dyDescent="0.3">
      <c r="A14" s="44" t="s">
        <v>149</v>
      </c>
      <c r="B14" s="45" t="s">
        <v>180</v>
      </c>
      <c r="C14" s="13" t="s">
        <v>169</v>
      </c>
      <c r="D14" s="13" t="s">
        <v>282</v>
      </c>
      <c r="E14" s="13" t="s">
        <v>286</v>
      </c>
      <c r="F14" s="13" t="s">
        <v>291</v>
      </c>
      <c r="G14" s="13">
        <v>235</v>
      </c>
      <c r="H14" s="13">
        <v>650</v>
      </c>
      <c r="I14" s="13" t="s">
        <v>296</v>
      </c>
      <c r="J14" s="40">
        <v>0.375</v>
      </c>
      <c r="K14" s="13">
        <v>70</v>
      </c>
      <c r="L14" s="13">
        <v>-22</v>
      </c>
      <c r="M14" s="13" t="s">
        <v>278</v>
      </c>
      <c r="N14" s="13" t="s">
        <v>272</v>
      </c>
      <c r="O14" s="14">
        <v>6.1</v>
      </c>
      <c r="P14" s="17">
        <v>2.4289999999999998</v>
      </c>
      <c r="Q14" s="35">
        <v>39616</v>
      </c>
      <c r="R14" s="13">
        <v>15</v>
      </c>
      <c r="S14" s="19" t="s">
        <v>353</v>
      </c>
      <c r="T14" s="19"/>
    </row>
    <row r="15" spans="1:20" ht="13.8" x14ac:dyDescent="0.3">
      <c r="A15" s="44" t="s">
        <v>149</v>
      </c>
      <c r="B15" s="45" t="s">
        <v>180</v>
      </c>
      <c r="C15" s="13" t="s">
        <v>169</v>
      </c>
      <c r="D15" s="13" t="s">
        <v>282</v>
      </c>
      <c r="E15" s="13" t="s">
        <v>287</v>
      </c>
      <c r="F15" s="37">
        <v>3.0000000000000001E-3</v>
      </c>
      <c r="G15" s="13">
        <v>245</v>
      </c>
      <c r="H15" s="13">
        <v>650</v>
      </c>
      <c r="I15" s="13" t="s">
        <v>296</v>
      </c>
      <c r="J15" s="40">
        <v>0.375</v>
      </c>
      <c r="K15" s="13">
        <v>70</v>
      </c>
      <c r="L15" s="13">
        <v>-22</v>
      </c>
      <c r="M15" s="13" t="s">
        <v>278</v>
      </c>
      <c r="N15" s="13" t="s">
        <v>272</v>
      </c>
      <c r="O15" s="14">
        <v>6.1</v>
      </c>
      <c r="P15" s="17">
        <v>2.4289999999999998</v>
      </c>
      <c r="Q15" s="35">
        <v>39616</v>
      </c>
      <c r="R15" s="13">
        <v>15</v>
      </c>
      <c r="S15" s="19" t="s">
        <v>353</v>
      </c>
      <c r="T15" s="19"/>
    </row>
    <row r="16" spans="1:20" ht="13.8" x14ac:dyDescent="0.3">
      <c r="A16" s="44" t="s">
        <v>150</v>
      </c>
      <c r="B16" s="45" t="s">
        <v>180</v>
      </c>
      <c r="C16" s="13" t="s">
        <v>169</v>
      </c>
      <c r="D16" s="13" t="s">
        <v>283</v>
      </c>
      <c r="E16" s="13" t="s">
        <v>173</v>
      </c>
      <c r="F16" s="13" t="s">
        <v>272</v>
      </c>
      <c r="G16" s="13" t="s">
        <v>292</v>
      </c>
      <c r="H16" s="13">
        <v>254</v>
      </c>
      <c r="I16" s="13" t="s">
        <v>296</v>
      </c>
      <c r="J16" s="40">
        <v>0.375</v>
      </c>
      <c r="K16" s="13">
        <v>64</v>
      </c>
      <c r="L16" s="13">
        <v>-22</v>
      </c>
      <c r="M16" s="13" t="s">
        <v>278</v>
      </c>
      <c r="N16" s="13" t="s">
        <v>272</v>
      </c>
      <c r="O16" s="14">
        <v>5.9</v>
      </c>
      <c r="P16" s="17">
        <v>2.476</v>
      </c>
      <c r="Q16" s="35">
        <v>39618</v>
      </c>
      <c r="R16" s="13" t="s">
        <v>278</v>
      </c>
      <c r="S16" s="19" t="s">
        <v>354</v>
      </c>
      <c r="T16" s="19"/>
    </row>
    <row r="17" spans="1:20" ht="13.8" x14ac:dyDescent="0.3">
      <c r="A17" s="44" t="s">
        <v>150</v>
      </c>
      <c r="B17" s="45" t="s">
        <v>180</v>
      </c>
      <c r="C17" s="13" t="s">
        <v>169</v>
      </c>
      <c r="D17" s="13" t="s">
        <v>283</v>
      </c>
      <c r="E17" s="13" t="s">
        <v>193</v>
      </c>
      <c r="F17" s="13"/>
      <c r="G17" s="13" t="s">
        <v>293</v>
      </c>
      <c r="H17" s="13">
        <v>254</v>
      </c>
      <c r="I17" s="13" t="s">
        <v>296</v>
      </c>
      <c r="J17" s="40">
        <v>0.375</v>
      </c>
      <c r="K17" s="13">
        <v>64</v>
      </c>
      <c r="L17" s="13">
        <v>-22</v>
      </c>
      <c r="M17" s="13" t="s">
        <v>278</v>
      </c>
      <c r="N17" s="13" t="s">
        <v>272</v>
      </c>
      <c r="O17" s="14">
        <v>5.9</v>
      </c>
      <c r="P17" s="17">
        <v>2.476</v>
      </c>
      <c r="Q17" s="35">
        <v>39618</v>
      </c>
      <c r="R17" s="13" t="s">
        <v>278</v>
      </c>
      <c r="S17" s="19" t="s">
        <v>354</v>
      </c>
      <c r="T17" s="19"/>
    </row>
    <row r="18" spans="1:20" ht="13.8" x14ac:dyDescent="0.3">
      <c r="A18" s="44" t="s">
        <v>150</v>
      </c>
      <c r="B18" s="45" t="s">
        <v>180</v>
      </c>
      <c r="C18" s="13" t="s">
        <v>169</v>
      </c>
      <c r="D18" s="13" t="s">
        <v>283</v>
      </c>
      <c r="E18" s="13" t="s">
        <v>209</v>
      </c>
      <c r="F18" s="37">
        <v>5.0000000000000001E-3</v>
      </c>
      <c r="G18" s="13" t="s">
        <v>294</v>
      </c>
      <c r="H18" s="13">
        <v>254</v>
      </c>
      <c r="I18" s="13" t="s">
        <v>296</v>
      </c>
      <c r="J18" s="40">
        <v>0.375</v>
      </c>
      <c r="K18" s="13">
        <v>64</v>
      </c>
      <c r="L18" s="13">
        <v>-22</v>
      </c>
      <c r="M18" s="13" t="s">
        <v>278</v>
      </c>
      <c r="N18" s="13" t="s">
        <v>272</v>
      </c>
      <c r="O18" s="14">
        <v>5.9</v>
      </c>
      <c r="P18" s="17">
        <v>2.476</v>
      </c>
      <c r="Q18" s="35">
        <v>39618</v>
      </c>
      <c r="R18" s="13" t="s">
        <v>278</v>
      </c>
      <c r="S18" s="19" t="s">
        <v>354</v>
      </c>
      <c r="T18" s="19"/>
    </row>
    <row r="19" spans="1:20" ht="13.8" x14ac:dyDescent="0.3">
      <c r="A19" s="44" t="s">
        <v>151</v>
      </c>
      <c r="B19" s="45" t="s">
        <v>180</v>
      </c>
      <c r="C19" s="13" t="s">
        <v>169</v>
      </c>
      <c r="D19" s="13" t="s">
        <v>279</v>
      </c>
      <c r="E19" s="13" t="s">
        <v>173</v>
      </c>
      <c r="F19" s="13"/>
      <c r="G19" s="13">
        <v>317</v>
      </c>
      <c r="H19" s="13">
        <v>57000</v>
      </c>
      <c r="I19" s="13" t="s">
        <v>272</v>
      </c>
      <c r="J19" s="40">
        <v>0.5</v>
      </c>
      <c r="K19" s="13">
        <v>76</v>
      </c>
      <c r="L19" s="13">
        <v>-22</v>
      </c>
      <c r="M19" s="13" t="s">
        <v>298</v>
      </c>
      <c r="N19" s="37">
        <v>2.5000000000000001E-3</v>
      </c>
      <c r="O19" s="14">
        <v>5</v>
      </c>
      <c r="P19" s="17">
        <v>2.62</v>
      </c>
      <c r="Q19" s="38">
        <v>39624</v>
      </c>
      <c r="R19" s="13" t="s">
        <v>278</v>
      </c>
      <c r="S19" s="19" t="s">
        <v>355</v>
      </c>
      <c r="T19" s="19"/>
    </row>
    <row r="20" spans="1:20" ht="13.8" x14ac:dyDescent="0.3">
      <c r="A20" s="44" t="s">
        <v>151</v>
      </c>
      <c r="B20" s="45" t="s">
        <v>180</v>
      </c>
      <c r="C20" s="13" t="s">
        <v>169</v>
      </c>
      <c r="D20" s="13" t="s">
        <v>279</v>
      </c>
      <c r="E20" s="13" t="s">
        <v>191</v>
      </c>
      <c r="F20" s="13"/>
      <c r="G20" s="13">
        <v>288</v>
      </c>
      <c r="H20" s="13">
        <v>57000</v>
      </c>
      <c r="I20" s="13" t="s">
        <v>272</v>
      </c>
      <c r="J20" s="40">
        <v>0.5</v>
      </c>
      <c r="K20" s="13">
        <v>76</v>
      </c>
      <c r="L20" s="13">
        <v>-22</v>
      </c>
      <c r="M20" s="13" t="s">
        <v>298</v>
      </c>
      <c r="N20" s="37">
        <v>2.5000000000000001E-3</v>
      </c>
      <c r="O20" s="14">
        <v>5.4</v>
      </c>
      <c r="P20" s="17">
        <v>2.605</v>
      </c>
      <c r="Q20" s="38">
        <v>39624</v>
      </c>
      <c r="R20" s="13" t="s">
        <v>278</v>
      </c>
      <c r="S20" s="19" t="s">
        <v>355</v>
      </c>
      <c r="T20" s="19"/>
    </row>
    <row r="21" spans="1:20" ht="13.8" x14ac:dyDescent="0.3">
      <c r="A21" s="44" t="s">
        <v>152</v>
      </c>
      <c r="B21" s="45" t="s">
        <v>180</v>
      </c>
      <c r="C21" s="13" t="s">
        <v>169</v>
      </c>
      <c r="D21" s="13" t="s">
        <v>284</v>
      </c>
      <c r="E21" s="13" t="s">
        <v>173</v>
      </c>
      <c r="F21" s="13"/>
      <c r="G21" s="13">
        <v>300</v>
      </c>
      <c r="H21" s="13">
        <v>775</v>
      </c>
      <c r="I21" s="13" t="s">
        <v>296</v>
      </c>
      <c r="J21" s="40">
        <v>0.5</v>
      </c>
      <c r="K21" s="13">
        <v>64</v>
      </c>
      <c r="L21" s="13">
        <v>-22</v>
      </c>
      <c r="M21" s="13" t="s">
        <v>278</v>
      </c>
      <c r="N21" s="13" t="s">
        <v>272</v>
      </c>
      <c r="O21" s="14">
        <v>5</v>
      </c>
      <c r="P21" s="17">
        <v>2.4500000000000002</v>
      </c>
      <c r="Q21" s="35">
        <v>39647</v>
      </c>
      <c r="R21" s="13">
        <v>10</v>
      </c>
      <c r="S21" s="19" t="s">
        <v>356</v>
      </c>
      <c r="T21" s="19"/>
    </row>
    <row r="22" spans="1:20" ht="13.8" x14ac:dyDescent="0.3">
      <c r="A22" s="44" t="s">
        <v>152</v>
      </c>
      <c r="B22" s="45" t="s">
        <v>180</v>
      </c>
      <c r="C22" s="13" t="s">
        <v>169</v>
      </c>
      <c r="D22" s="13" t="s">
        <v>284</v>
      </c>
      <c r="E22" s="13" t="s">
        <v>191</v>
      </c>
      <c r="F22" s="13"/>
      <c r="G22" s="13">
        <v>270</v>
      </c>
      <c r="H22" s="13">
        <v>775</v>
      </c>
      <c r="I22" s="13" t="s">
        <v>296</v>
      </c>
      <c r="J22" s="40">
        <v>0.5</v>
      </c>
      <c r="K22" s="13">
        <v>64</v>
      </c>
      <c r="L22" s="13">
        <v>-22</v>
      </c>
      <c r="M22" s="13" t="s">
        <v>278</v>
      </c>
      <c r="N22" s="13" t="s">
        <v>272</v>
      </c>
      <c r="O22" s="14">
        <v>5</v>
      </c>
      <c r="P22" s="17">
        <v>2.4700000000000002</v>
      </c>
      <c r="Q22" s="35">
        <v>39647</v>
      </c>
      <c r="R22" s="13">
        <v>10</v>
      </c>
      <c r="S22" s="19" t="s">
        <v>356</v>
      </c>
      <c r="T22" s="19"/>
    </row>
    <row r="23" spans="1:20" ht="13.8" x14ac:dyDescent="0.3">
      <c r="A23" s="44" t="s">
        <v>153</v>
      </c>
      <c r="B23" s="45" t="s">
        <v>180</v>
      </c>
      <c r="C23" s="13" t="s">
        <v>169</v>
      </c>
      <c r="D23" s="13" t="s">
        <v>285</v>
      </c>
      <c r="E23" s="13" t="s">
        <v>173</v>
      </c>
      <c r="F23" s="13"/>
      <c r="G23" s="13">
        <v>310</v>
      </c>
      <c r="H23" s="13">
        <v>523</v>
      </c>
      <c r="I23" s="13" t="s">
        <v>296</v>
      </c>
      <c r="J23" s="40">
        <v>0.375</v>
      </c>
      <c r="K23" s="13">
        <v>64</v>
      </c>
      <c r="L23" s="13">
        <v>-22</v>
      </c>
      <c r="M23" s="13" t="s">
        <v>278</v>
      </c>
      <c r="N23" s="13" t="s">
        <v>272</v>
      </c>
      <c r="O23" s="14">
        <v>6</v>
      </c>
      <c r="P23" s="17">
        <v>2.4670000000000001</v>
      </c>
      <c r="Q23" s="35">
        <v>39619</v>
      </c>
      <c r="R23" s="13" t="s">
        <v>278</v>
      </c>
      <c r="S23" s="19" t="s">
        <v>357</v>
      </c>
      <c r="T23" s="19"/>
    </row>
    <row r="24" spans="1:20" ht="13.8" x14ac:dyDescent="0.3">
      <c r="A24" s="44" t="s">
        <v>153</v>
      </c>
      <c r="B24" s="45" t="s">
        <v>180</v>
      </c>
      <c r="C24" s="13" t="s">
        <v>169</v>
      </c>
      <c r="D24" s="13" t="s">
        <v>285</v>
      </c>
      <c r="E24" s="13" t="s">
        <v>182</v>
      </c>
      <c r="F24" s="13"/>
      <c r="G24" s="13">
        <v>265</v>
      </c>
      <c r="H24" s="13">
        <v>523</v>
      </c>
      <c r="I24" s="13" t="s">
        <v>296</v>
      </c>
      <c r="J24" s="40">
        <v>0.375</v>
      </c>
      <c r="K24" s="13">
        <v>64</v>
      </c>
      <c r="L24" s="13">
        <v>-22</v>
      </c>
      <c r="M24" s="13" t="s">
        <v>278</v>
      </c>
      <c r="N24" s="13" t="s">
        <v>272</v>
      </c>
      <c r="O24" s="14">
        <v>6</v>
      </c>
      <c r="P24" s="17">
        <v>2.4620000000000002</v>
      </c>
      <c r="Q24" s="35">
        <v>39619</v>
      </c>
      <c r="R24" s="13" t="s">
        <v>278</v>
      </c>
      <c r="S24" s="19" t="s">
        <v>357</v>
      </c>
      <c r="T24" s="19"/>
    </row>
    <row r="25" spans="1:20" ht="13.8" x14ac:dyDescent="0.3">
      <c r="A25" s="44" t="s">
        <v>153</v>
      </c>
      <c r="B25" s="45" t="s">
        <v>180</v>
      </c>
      <c r="C25" s="13" t="s">
        <v>169</v>
      </c>
      <c r="D25" s="13" t="s">
        <v>285</v>
      </c>
      <c r="E25" s="13" t="s">
        <v>197</v>
      </c>
      <c r="F25" s="13"/>
      <c r="G25" s="13">
        <v>260</v>
      </c>
      <c r="H25" s="13">
        <v>523</v>
      </c>
      <c r="I25" s="13" t="s">
        <v>296</v>
      </c>
      <c r="J25" s="40">
        <v>0.375</v>
      </c>
      <c r="K25" s="13">
        <v>64</v>
      </c>
      <c r="L25" s="13">
        <v>-22</v>
      </c>
      <c r="M25" s="13" t="s">
        <v>278</v>
      </c>
      <c r="N25" s="13" t="s">
        <v>272</v>
      </c>
      <c r="O25" s="14">
        <v>6</v>
      </c>
      <c r="P25" s="17">
        <v>2.4689999999999999</v>
      </c>
      <c r="Q25" s="35">
        <v>39619</v>
      </c>
      <c r="R25" s="13" t="s">
        <v>278</v>
      </c>
      <c r="S25" s="19" t="s">
        <v>357</v>
      </c>
      <c r="T25" s="19"/>
    </row>
    <row r="26" spans="1:20" ht="13.8" x14ac:dyDescent="0.3">
      <c r="A26" s="44" t="s">
        <v>154</v>
      </c>
      <c r="B26" s="45" t="s">
        <v>180</v>
      </c>
      <c r="C26" s="13" t="s">
        <v>170</v>
      </c>
      <c r="D26" s="13" t="s">
        <v>299</v>
      </c>
      <c r="E26" s="13" t="s">
        <v>173</v>
      </c>
      <c r="F26" s="13"/>
      <c r="G26" s="13">
        <v>295</v>
      </c>
      <c r="H26" s="13">
        <v>3880</v>
      </c>
      <c r="I26" s="13" t="s">
        <v>272</v>
      </c>
      <c r="J26" s="40">
        <v>0.375</v>
      </c>
      <c r="K26" s="13">
        <v>64</v>
      </c>
      <c r="L26" s="13">
        <v>-22</v>
      </c>
      <c r="M26" s="13" t="s">
        <v>272</v>
      </c>
      <c r="N26" s="13" t="s">
        <v>272</v>
      </c>
      <c r="O26" s="14">
        <v>5.3</v>
      </c>
      <c r="P26" s="17">
        <v>2.46</v>
      </c>
      <c r="Q26" s="35">
        <v>39655</v>
      </c>
      <c r="R26" s="13" t="s">
        <v>272</v>
      </c>
      <c r="S26" s="19" t="s">
        <v>358</v>
      </c>
      <c r="T26" s="19"/>
    </row>
    <row r="27" spans="1:20" ht="13.8" x14ac:dyDescent="0.3">
      <c r="A27" s="44" t="s">
        <v>154</v>
      </c>
      <c r="B27" s="45" t="s">
        <v>180</v>
      </c>
      <c r="C27" s="13" t="s">
        <v>170</v>
      </c>
      <c r="D27" s="13" t="s">
        <v>299</v>
      </c>
      <c r="E27" s="13" t="s">
        <v>288</v>
      </c>
      <c r="F27" s="13"/>
      <c r="G27" s="13">
        <v>240</v>
      </c>
      <c r="H27" s="13">
        <v>3880</v>
      </c>
      <c r="I27" s="13" t="s">
        <v>272</v>
      </c>
      <c r="J27" s="40">
        <v>0.375</v>
      </c>
      <c r="K27" s="13">
        <v>64</v>
      </c>
      <c r="L27" s="13">
        <v>-22</v>
      </c>
      <c r="M27" s="13" t="s">
        <v>272</v>
      </c>
      <c r="N27" s="13" t="s">
        <v>272</v>
      </c>
      <c r="O27" s="14">
        <v>5.4</v>
      </c>
      <c r="P27" s="17">
        <v>2.4630000000000001</v>
      </c>
      <c r="Q27" s="35">
        <v>39655</v>
      </c>
      <c r="R27" s="13" t="s">
        <v>272</v>
      </c>
      <c r="S27" s="19" t="s">
        <v>358</v>
      </c>
      <c r="T27" s="19"/>
    </row>
    <row r="28" spans="1:20" ht="13.8" x14ac:dyDescent="0.3">
      <c r="A28" s="44" t="s">
        <v>155</v>
      </c>
      <c r="B28" s="45" t="s">
        <v>180</v>
      </c>
      <c r="C28" s="13" t="s">
        <v>170</v>
      </c>
      <c r="D28" s="13" t="s">
        <v>300</v>
      </c>
      <c r="E28" s="13" t="s">
        <v>301</v>
      </c>
      <c r="F28" s="13"/>
      <c r="G28" s="13" t="s">
        <v>303</v>
      </c>
      <c r="H28" s="13">
        <v>4440</v>
      </c>
      <c r="I28" s="13" t="s">
        <v>296</v>
      </c>
      <c r="J28" s="40">
        <v>0.5</v>
      </c>
      <c r="K28" s="13">
        <v>70</v>
      </c>
      <c r="L28" s="13">
        <v>-22</v>
      </c>
      <c r="M28" s="13" t="s">
        <v>310</v>
      </c>
      <c r="N28" s="37">
        <v>3.0000000000000001E-3</v>
      </c>
      <c r="O28" s="14">
        <v>5.3</v>
      </c>
      <c r="P28" s="17">
        <v>2.4279999999999999</v>
      </c>
      <c r="Q28" s="35">
        <v>39642</v>
      </c>
      <c r="R28" s="13" t="s">
        <v>278</v>
      </c>
      <c r="S28" s="19" t="s">
        <v>359</v>
      </c>
      <c r="T28" s="19"/>
    </row>
    <row r="29" spans="1:20" ht="13.8" x14ac:dyDescent="0.3">
      <c r="A29" s="44" t="s">
        <v>155</v>
      </c>
      <c r="B29" s="45" t="s">
        <v>180</v>
      </c>
      <c r="C29" s="13" t="s">
        <v>170</v>
      </c>
      <c r="D29" s="13" t="s">
        <v>300</v>
      </c>
      <c r="E29" s="13" t="s">
        <v>302</v>
      </c>
      <c r="F29" s="13"/>
      <c r="G29" s="13" t="s">
        <v>303</v>
      </c>
      <c r="H29" s="13">
        <v>4440</v>
      </c>
      <c r="I29" s="13" t="s">
        <v>296</v>
      </c>
      <c r="J29" s="40">
        <v>0.5</v>
      </c>
      <c r="K29" s="13">
        <v>70</v>
      </c>
      <c r="L29" s="13">
        <v>-22</v>
      </c>
      <c r="M29" s="13" t="s">
        <v>311</v>
      </c>
      <c r="N29" s="37">
        <v>3.0000000000000001E-3</v>
      </c>
      <c r="O29" s="14">
        <v>5.3</v>
      </c>
      <c r="P29" s="17">
        <v>2.4249999999999998</v>
      </c>
      <c r="Q29" s="35">
        <v>39642</v>
      </c>
      <c r="R29" s="13" t="s">
        <v>278</v>
      </c>
      <c r="S29" s="19" t="s">
        <v>359</v>
      </c>
      <c r="T29" s="19"/>
    </row>
    <row r="30" spans="1:20" ht="13.8" x14ac:dyDescent="0.3">
      <c r="A30" s="44" t="s">
        <v>155</v>
      </c>
      <c r="B30" s="45" t="s">
        <v>180</v>
      </c>
      <c r="C30" s="13" t="s">
        <v>170</v>
      </c>
      <c r="D30" s="13" t="s">
        <v>300</v>
      </c>
      <c r="E30" s="13" t="s">
        <v>182</v>
      </c>
      <c r="F30" s="13"/>
      <c r="G30" s="13">
        <v>250</v>
      </c>
      <c r="H30" s="13">
        <v>4440</v>
      </c>
      <c r="I30" s="13" t="s">
        <v>296</v>
      </c>
      <c r="J30" s="40">
        <v>0.5</v>
      </c>
      <c r="K30" s="13">
        <v>70</v>
      </c>
      <c r="L30" s="13">
        <v>-22</v>
      </c>
      <c r="M30" s="13" t="s">
        <v>311</v>
      </c>
      <c r="N30" s="37">
        <v>3.0000000000000001E-3</v>
      </c>
      <c r="O30" s="14">
        <v>5.3</v>
      </c>
      <c r="P30" s="17">
        <v>2.411</v>
      </c>
      <c r="Q30" s="35">
        <v>39642</v>
      </c>
      <c r="R30" s="13" t="s">
        <v>278</v>
      </c>
      <c r="S30" s="19" t="s">
        <v>359</v>
      </c>
      <c r="T30" s="19"/>
    </row>
    <row r="31" spans="1:20" ht="13.8" x14ac:dyDescent="0.3">
      <c r="A31" s="44" t="s">
        <v>155</v>
      </c>
      <c r="B31" s="45" t="s">
        <v>180</v>
      </c>
      <c r="C31" s="13" t="s">
        <v>170</v>
      </c>
      <c r="D31" s="13" t="s">
        <v>300</v>
      </c>
      <c r="E31" s="13" t="s">
        <v>288</v>
      </c>
      <c r="F31" s="13"/>
      <c r="G31" s="13">
        <v>240</v>
      </c>
      <c r="H31" s="13">
        <v>4440</v>
      </c>
      <c r="I31" s="13" t="s">
        <v>296</v>
      </c>
      <c r="J31" s="40">
        <v>0.5</v>
      </c>
      <c r="K31" s="13">
        <v>70</v>
      </c>
      <c r="L31" s="13">
        <v>-22</v>
      </c>
      <c r="M31" s="13" t="s">
        <v>311</v>
      </c>
      <c r="N31" s="37">
        <v>3.0000000000000001E-3</v>
      </c>
      <c r="O31" s="14">
        <v>5.3</v>
      </c>
      <c r="P31" s="17">
        <v>2.41</v>
      </c>
      <c r="Q31" s="35">
        <v>39642</v>
      </c>
      <c r="R31" s="13" t="s">
        <v>278</v>
      </c>
      <c r="S31" s="19" t="s">
        <v>359</v>
      </c>
      <c r="T31" s="19"/>
    </row>
    <row r="32" spans="1:20" ht="13.8" x14ac:dyDescent="0.3">
      <c r="A32" s="44" t="s">
        <v>155</v>
      </c>
      <c r="B32" s="45" t="s">
        <v>180</v>
      </c>
      <c r="C32" s="13" t="s">
        <v>170</v>
      </c>
      <c r="D32" s="13" t="s">
        <v>300</v>
      </c>
      <c r="E32" s="13" t="s">
        <v>197</v>
      </c>
      <c r="F32" s="13"/>
      <c r="G32" s="13">
        <v>250</v>
      </c>
      <c r="H32" s="13">
        <v>4440</v>
      </c>
      <c r="I32" s="13" t="s">
        <v>296</v>
      </c>
      <c r="J32" s="40">
        <v>0.5</v>
      </c>
      <c r="K32" s="13">
        <v>70</v>
      </c>
      <c r="L32" s="13">
        <v>-22</v>
      </c>
      <c r="M32" s="13" t="s">
        <v>311</v>
      </c>
      <c r="N32" s="37">
        <v>3.0000000000000001E-3</v>
      </c>
      <c r="O32" s="14">
        <v>5.3</v>
      </c>
      <c r="P32" s="17">
        <v>2.4220000000000002</v>
      </c>
      <c r="Q32" s="35">
        <v>39642</v>
      </c>
      <c r="R32" s="13" t="s">
        <v>278</v>
      </c>
      <c r="S32" s="19" t="s">
        <v>359</v>
      </c>
      <c r="T32" s="19"/>
    </row>
    <row r="33" spans="1:20" ht="13.8" x14ac:dyDescent="0.3">
      <c r="A33" s="44" t="s">
        <v>155</v>
      </c>
      <c r="B33" s="45" t="s">
        <v>180</v>
      </c>
      <c r="C33" s="13" t="s">
        <v>170</v>
      </c>
      <c r="D33" s="13" t="s">
        <v>300</v>
      </c>
      <c r="E33" s="13" t="s">
        <v>191</v>
      </c>
      <c r="F33" s="13"/>
      <c r="G33" s="13">
        <v>260</v>
      </c>
      <c r="H33" s="13">
        <v>4440</v>
      </c>
      <c r="I33" s="13" t="s">
        <v>296</v>
      </c>
      <c r="J33" s="40">
        <v>0.5</v>
      </c>
      <c r="K33" s="13">
        <v>70</v>
      </c>
      <c r="L33" s="13">
        <v>-22</v>
      </c>
      <c r="M33" s="13" t="s">
        <v>310</v>
      </c>
      <c r="N33" s="37">
        <v>3.0000000000000001E-3</v>
      </c>
      <c r="O33" s="14">
        <v>5.3</v>
      </c>
      <c r="P33" s="17">
        <v>2.444</v>
      </c>
      <c r="Q33" s="35">
        <v>39642</v>
      </c>
      <c r="R33" s="13" t="s">
        <v>278</v>
      </c>
      <c r="S33" s="19" t="s">
        <v>359</v>
      </c>
      <c r="T33" s="19"/>
    </row>
    <row r="34" spans="1:20" ht="13.8" x14ac:dyDescent="0.3">
      <c r="A34" s="44" t="s">
        <v>156</v>
      </c>
      <c r="B34" s="45" t="s">
        <v>180</v>
      </c>
      <c r="C34" s="13" t="s">
        <v>170</v>
      </c>
      <c r="D34" s="13" t="s">
        <v>304</v>
      </c>
      <c r="E34" s="13" t="s">
        <v>173</v>
      </c>
      <c r="F34" s="13"/>
      <c r="G34" s="13">
        <v>330</v>
      </c>
      <c r="H34" s="13">
        <v>1450</v>
      </c>
      <c r="I34" s="13" t="s">
        <v>296</v>
      </c>
      <c r="J34" s="40">
        <v>0.375</v>
      </c>
      <c r="K34" s="13">
        <v>64</v>
      </c>
      <c r="L34" s="13">
        <v>-22</v>
      </c>
      <c r="M34" s="13" t="s">
        <v>312</v>
      </c>
      <c r="N34" s="41">
        <v>0.01</v>
      </c>
      <c r="O34" s="14">
        <v>4.5999999999999996</v>
      </c>
      <c r="P34" s="17">
        <v>2.508</v>
      </c>
      <c r="Q34" s="13" t="s">
        <v>313</v>
      </c>
      <c r="R34" s="13" t="s">
        <v>278</v>
      </c>
      <c r="S34" s="19" t="s">
        <v>360</v>
      </c>
      <c r="T34" s="19"/>
    </row>
    <row r="35" spans="1:20" ht="13.8" x14ac:dyDescent="0.3">
      <c r="A35" s="44" t="s">
        <v>156</v>
      </c>
      <c r="B35" s="45" t="s">
        <v>180</v>
      </c>
      <c r="C35" s="13" t="s">
        <v>170</v>
      </c>
      <c r="D35" s="13" t="s">
        <v>304</v>
      </c>
      <c r="E35" s="13" t="s">
        <v>182</v>
      </c>
      <c r="F35" s="13"/>
      <c r="G35" s="13">
        <v>240</v>
      </c>
      <c r="H35" s="13">
        <v>1450</v>
      </c>
      <c r="I35" s="13" t="s">
        <v>296</v>
      </c>
      <c r="J35" s="40">
        <v>0.375</v>
      </c>
      <c r="K35" s="13">
        <v>64</v>
      </c>
      <c r="L35" s="13">
        <v>-22</v>
      </c>
      <c r="M35" s="13" t="s">
        <v>312</v>
      </c>
      <c r="N35" s="41">
        <v>0.01</v>
      </c>
      <c r="O35" s="14">
        <v>4.5999999999999996</v>
      </c>
      <c r="P35" s="17">
        <v>2.508</v>
      </c>
      <c r="Q35" s="13" t="s">
        <v>313</v>
      </c>
      <c r="R35" s="13" t="s">
        <v>278</v>
      </c>
      <c r="S35" s="19" t="s">
        <v>360</v>
      </c>
      <c r="T35" s="19"/>
    </row>
    <row r="36" spans="1:20" ht="13.8" x14ac:dyDescent="0.3">
      <c r="A36" s="44" t="s">
        <v>156</v>
      </c>
      <c r="B36" s="45" t="s">
        <v>180</v>
      </c>
      <c r="C36" s="13" t="s">
        <v>170</v>
      </c>
      <c r="D36" s="13" t="s">
        <v>304</v>
      </c>
      <c r="E36" s="13" t="s">
        <v>288</v>
      </c>
      <c r="F36" s="13"/>
      <c r="G36" s="13">
        <v>240</v>
      </c>
      <c r="H36" s="13">
        <v>1450</v>
      </c>
      <c r="I36" s="13" t="s">
        <v>296</v>
      </c>
      <c r="J36" s="40">
        <v>0.375</v>
      </c>
      <c r="K36" s="13">
        <v>64</v>
      </c>
      <c r="L36" s="13">
        <v>-22</v>
      </c>
      <c r="M36" s="13" t="s">
        <v>312</v>
      </c>
      <c r="N36" s="41">
        <v>0.01</v>
      </c>
      <c r="O36" s="14">
        <v>4.5999999999999996</v>
      </c>
      <c r="P36" s="17">
        <v>2.508</v>
      </c>
      <c r="Q36" s="13" t="s">
        <v>313</v>
      </c>
      <c r="R36" s="13" t="s">
        <v>278</v>
      </c>
      <c r="S36" s="19" t="s">
        <v>360</v>
      </c>
      <c r="T36" s="19"/>
    </row>
    <row r="37" spans="1:20" ht="13.8" x14ac:dyDescent="0.3">
      <c r="A37" s="44" t="s">
        <v>156</v>
      </c>
      <c r="B37" s="45" t="s">
        <v>180</v>
      </c>
      <c r="C37" s="13" t="s">
        <v>170</v>
      </c>
      <c r="D37" s="13" t="s">
        <v>304</v>
      </c>
      <c r="E37" s="13" t="s">
        <v>204</v>
      </c>
      <c r="F37" s="13"/>
      <c r="G37" s="13">
        <v>240</v>
      </c>
      <c r="H37" s="13">
        <v>1450</v>
      </c>
      <c r="I37" s="13" t="s">
        <v>296</v>
      </c>
      <c r="J37" s="40">
        <v>0.375</v>
      </c>
      <c r="K37" s="13">
        <v>64</v>
      </c>
      <c r="L37" s="13">
        <v>-22</v>
      </c>
      <c r="M37" s="13" t="s">
        <v>312</v>
      </c>
      <c r="N37" s="41">
        <v>0.01</v>
      </c>
      <c r="O37" s="14">
        <v>4.5999999999999996</v>
      </c>
      <c r="P37" s="17">
        <v>2.4980000000000002</v>
      </c>
      <c r="Q37" s="13" t="s">
        <v>313</v>
      </c>
      <c r="R37" s="13" t="s">
        <v>278</v>
      </c>
      <c r="S37" s="19" t="s">
        <v>360</v>
      </c>
      <c r="T37" s="19"/>
    </row>
    <row r="38" spans="1:20" ht="13.8" x14ac:dyDescent="0.3">
      <c r="A38" s="44" t="s">
        <v>156</v>
      </c>
      <c r="B38" s="45" t="s">
        <v>180</v>
      </c>
      <c r="C38" s="13" t="s">
        <v>170</v>
      </c>
      <c r="D38" s="13" t="s">
        <v>304</v>
      </c>
      <c r="E38" s="13" t="s">
        <v>197</v>
      </c>
      <c r="F38" s="13"/>
      <c r="G38" s="13">
        <v>240</v>
      </c>
      <c r="H38" s="13">
        <v>1450</v>
      </c>
      <c r="I38" s="13" t="s">
        <v>296</v>
      </c>
      <c r="J38" s="40">
        <v>0.375</v>
      </c>
      <c r="K38" s="13">
        <v>64</v>
      </c>
      <c r="L38" s="13">
        <v>-22</v>
      </c>
      <c r="M38" s="13" t="s">
        <v>312</v>
      </c>
      <c r="N38" s="41">
        <v>0.01</v>
      </c>
      <c r="O38" s="14">
        <v>4.5999999999999996</v>
      </c>
      <c r="P38" s="17">
        <v>2.4980000000000002</v>
      </c>
      <c r="Q38" s="13" t="s">
        <v>313</v>
      </c>
      <c r="R38" s="13" t="s">
        <v>278</v>
      </c>
      <c r="S38" s="19" t="s">
        <v>360</v>
      </c>
      <c r="T38" s="19"/>
    </row>
    <row r="39" spans="1:20" ht="13.8" x14ac:dyDescent="0.3">
      <c r="A39" s="44" t="s">
        <v>157</v>
      </c>
      <c r="B39" s="45" t="s">
        <v>180</v>
      </c>
      <c r="C39" s="13" t="s">
        <v>170</v>
      </c>
      <c r="D39" s="13" t="s">
        <v>305</v>
      </c>
      <c r="E39" s="13" t="s">
        <v>173</v>
      </c>
      <c r="F39" s="13"/>
      <c r="G39" s="13">
        <v>315</v>
      </c>
      <c r="H39" s="13">
        <v>2600</v>
      </c>
      <c r="I39" s="13" t="s">
        <v>296</v>
      </c>
      <c r="J39" s="40">
        <v>0.5</v>
      </c>
      <c r="K39" s="13">
        <v>70</v>
      </c>
      <c r="L39" s="13">
        <v>-22</v>
      </c>
      <c r="M39" s="13" t="s">
        <v>272</v>
      </c>
      <c r="N39" s="13" t="s">
        <v>272</v>
      </c>
      <c r="O39" s="14">
        <v>4.4000000000000004</v>
      </c>
      <c r="P39" s="17">
        <v>2.5249999999999999</v>
      </c>
      <c r="Q39" s="35">
        <v>39953</v>
      </c>
      <c r="R39" s="13">
        <v>15</v>
      </c>
      <c r="S39" s="19" t="s">
        <v>361</v>
      </c>
      <c r="T39" s="19"/>
    </row>
    <row r="40" spans="1:20" ht="13.8" x14ac:dyDescent="0.3">
      <c r="A40" s="44" t="s">
        <v>157</v>
      </c>
      <c r="B40" s="45" t="s">
        <v>180</v>
      </c>
      <c r="C40" s="13" t="s">
        <v>170</v>
      </c>
      <c r="D40" s="13" t="s">
        <v>305</v>
      </c>
      <c r="E40" s="13" t="s">
        <v>207</v>
      </c>
      <c r="F40" s="13"/>
      <c r="G40" s="13">
        <v>275</v>
      </c>
      <c r="H40" s="13">
        <v>2600</v>
      </c>
      <c r="I40" s="13" t="s">
        <v>296</v>
      </c>
      <c r="J40" s="40">
        <v>0.5</v>
      </c>
      <c r="K40" s="13">
        <v>70</v>
      </c>
      <c r="L40" s="13">
        <v>-22</v>
      </c>
      <c r="M40" s="13" t="s">
        <v>272</v>
      </c>
      <c r="N40" s="13" t="s">
        <v>272</v>
      </c>
      <c r="O40" s="14">
        <v>4.4000000000000004</v>
      </c>
      <c r="P40" s="17">
        <v>2.5409999999999999</v>
      </c>
      <c r="Q40" s="35">
        <v>39953</v>
      </c>
      <c r="R40" s="13">
        <v>15</v>
      </c>
      <c r="S40" s="19" t="s">
        <v>361</v>
      </c>
      <c r="T40" s="19"/>
    </row>
    <row r="41" spans="1:20" ht="13.8" x14ac:dyDescent="0.3">
      <c r="A41" s="44" t="s">
        <v>158</v>
      </c>
      <c r="B41" s="45" t="s">
        <v>180</v>
      </c>
      <c r="C41" s="13" t="s">
        <v>170</v>
      </c>
      <c r="D41" s="13" t="s">
        <v>306</v>
      </c>
      <c r="E41" s="13" t="s">
        <v>173</v>
      </c>
      <c r="F41" s="13"/>
      <c r="G41" s="13">
        <v>325</v>
      </c>
      <c r="H41" s="13" t="s">
        <v>308</v>
      </c>
      <c r="I41" s="13" t="s">
        <v>272</v>
      </c>
      <c r="J41" s="40">
        <v>0.5</v>
      </c>
      <c r="K41" s="13">
        <v>70</v>
      </c>
      <c r="L41" s="13">
        <v>-22</v>
      </c>
      <c r="M41" s="13" t="s">
        <v>674</v>
      </c>
      <c r="N41" s="37">
        <v>6.0000000000000001E-3</v>
      </c>
      <c r="O41" s="14">
        <v>5.2</v>
      </c>
      <c r="P41" s="17">
        <v>2.4529999999999998</v>
      </c>
      <c r="Q41" s="35">
        <v>39953</v>
      </c>
      <c r="R41" s="13">
        <v>15</v>
      </c>
      <c r="S41" s="19" t="s">
        <v>362</v>
      </c>
      <c r="T41" s="19"/>
    </row>
    <row r="42" spans="1:20" ht="13.8" x14ac:dyDescent="0.3">
      <c r="A42" s="44" t="s">
        <v>158</v>
      </c>
      <c r="B42" s="45" t="s">
        <v>180</v>
      </c>
      <c r="C42" s="13" t="s">
        <v>170</v>
      </c>
      <c r="D42" s="13" t="s">
        <v>306</v>
      </c>
      <c r="E42" s="13" t="s">
        <v>207</v>
      </c>
      <c r="F42" s="13"/>
      <c r="G42" s="13">
        <v>325</v>
      </c>
      <c r="H42" s="13" t="s">
        <v>308</v>
      </c>
      <c r="I42" s="13" t="s">
        <v>272</v>
      </c>
      <c r="J42" s="40">
        <v>0.5</v>
      </c>
      <c r="K42" s="13">
        <v>70</v>
      </c>
      <c r="L42" s="13">
        <v>-22</v>
      </c>
      <c r="M42" s="13" t="s">
        <v>674</v>
      </c>
      <c r="N42" s="37">
        <v>6.0000000000000001E-3</v>
      </c>
      <c r="O42" s="14">
        <v>5.2</v>
      </c>
      <c r="P42" s="17">
        <v>2.4860000000000002</v>
      </c>
      <c r="Q42" s="35">
        <v>39953</v>
      </c>
      <c r="R42" s="13">
        <v>15</v>
      </c>
      <c r="S42" s="19" t="s">
        <v>362</v>
      </c>
      <c r="T42" s="19"/>
    </row>
    <row r="43" spans="1:20" ht="13.8" x14ac:dyDescent="0.3">
      <c r="A43" s="44" t="s">
        <v>159</v>
      </c>
      <c r="B43" s="45" t="s">
        <v>180</v>
      </c>
      <c r="C43" s="13" t="s">
        <v>170</v>
      </c>
      <c r="D43" s="13" t="s">
        <v>307</v>
      </c>
      <c r="E43" s="13" t="s">
        <v>173</v>
      </c>
      <c r="F43" s="13"/>
      <c r="G43" s="13">
        <v>335</v>
      </c>
      <c r="H43" s="13" t="s">
        <v>309</v>
      </c>
      <c r="I43" s="13" t="s">
        <v>296</v>
      </c>
      <c r="J43" s="40">
        <v>0.5</v>
      </c>
      <c r="K43" s="13">
        <v>70</v>
      </c>
      <c r="L43" s="13">
        <v>-22</v>
      </c>
      <c r="M43" s="13" t="s">
        <v>272</v>
      </c>
      <c r="N43" s="13" t="s">
        <v>272</v>
      </c>
      <c r="O43" s="14">
        <v>5.0999999999999996</v>
      </c>
      <c r="P43" s="17">
        <v>2.5070000000000001</v>
      </c>
      <c r="Q43" s="35">
        <v>39952</v>
      </c>
      <c r="R43" s="13">
        <v>15</v>
      </c>
      <c r="S43" s="19" t="s">
        <v>363</v>
      </c>
      <c r="T43" s="19"/>
    </row>
    <row r="44" spans="1:20" ht="13.8" x14ac:dyDescent="0.3">
      <c r="A44" s="44" t="s">
        <v>159</v>
      </c>
      <c r="B44" s="45" t="s">
        <v>180</v>
      </c>
      <c r="C44" s="13" t="s">
        <v>170</v>
      </c>
      <c r="D44" s="13" t="s">
        <v>307</v>
      </c>
      <c r="E44" s="13" t="s">
        <v>290</v>
      </c>
      <c r="F44" s="13"/>
      <c r="G44" s="13">
        <v>270</v>
      </c>
      <c r="H44" s="13" t="s">
        <v>309</v>
      </c>
      <c r="I44" s="13" t="s">
        <v>296</v>
      </c>
      <c r="J44" s="40">
        <v>0.5</v>
      </c>
      <c r="K44" s="13">
        <v>70</v>
      </c>
      <c r="L44" s="13">
        <v>-22</v>
      </c>
      <c r="M44" s="13" t="s">
        <v>272</v>
      </c>
      <c r="N44" s="13" t="s">
        <v>272</v>
      </c>
      <c r="O44" s="14">
        <v>5.0999999999999996</v>
      </c>
      <c r="P44" s="17">
        <v>2.4900000000000002</v>
      </c>
      <c r="Q44" s="35">
        <v>39952</v>
      </c>
      <c r="R44" s="13">
        <v>15</v>
      </c>
      <c r="S44" s="19" t="s">
        <v>363</v>
      </c>
      <c r="T44" s="19"/>
    </row>
    <row r="45" spans="1:20" ht="13.8" x14ac:dyDescent="0.3">
      <c r="A45" s="44" t="s">
        <v>159</v>
      </c>
      <c r="B45" s="45" t="s">
        <v>180</v>
      </c>
      <c r="C45" s="13" t="s">
        <v>170</v>
      </c>
      <c r="D45" s="13" t="s">
        <v>305</v>
      </c>
      <c r="E45" s="13" t="s">
        <v>290</v>
      </c>
      <c r="F45" s="13"/>
      <c r="G45" s="13">
        <v>292</v>
      </c>
      <c r="H45" s="13" t="s">
        <v>309</v>
      </c>
      <c r="I45" s="13" t="s">
        <v>296</v>
      </c>
      <c r="J45" s="40">
        <v>0.5</v>
      </c>
      <c r="K45" s="13">
        <v>70</v>
      </c>
      <c r="L45" s="13">
        <v>-22</v>
      </c>
      <c r="M45" s="13" t="s">
        <v>272</v>
      </c>
      <c r="N45" s="13" t="s">
        <v>272</v>
      </c>
      <c r="O45" s="14">
        <v>5.0999999999999996</v>
      </c>
      <c r="P45" s="17">
        <v>2.4900000000000002</v>
      </c>
      <c r="Q45" s="35">
        <v>39952</v>
      </c>
      <c r="R45" s="13">
        <v>30</v>
      </c>
      <c r="S45" s="19" t="s">
        <v>363</v>
      </c>
      <c r="T45" s="19"/>
    </row>
    <row r="46" spans="1:20" ht="13.8" x14ac:dyDescent="0.3">
      <c r="A46" s="44" t="s">
        <v>160</v>
      </c>
      <c r="B46" s="45" t="s">
        <v>180</v>
      </c>
      <c r="C46" s="13" t="s">
        <v>171</v>
      </c>
      <c r="D46" s="13" t="s">
        <v>314</v>
      </c>
      <c r="E46" s="13" t="s">
        <v>173</v>
      </c>
      <c r="F46" s="13" t="s">
        <v>272</v>
      </c>
      <c r="G46" s="13">
        <v>330</v>
      </c>
      <c r="H46" s="13">
        <v>13000</v>
      </c>
      <c r="I46" s="13" t="s">
        <v>315</v>
      </c>
      <c r="J46" s="40">
        <v>0.5</v>
      </c>
      <c r="K46" s="13">
        <v>76</v>
      </c>
      <c r="L46" s="13">
        <v>-28</v>
      </c>
      <c r="M46" s="13" t="s">
        <v>278</v>
      </c>
      <c r="N46" s="13" t="s">
        <v>272</v>
      </c>
      <c r="O46" s="14">
        <v>5.5</v>
      </c>
      <c r="P46" s="17">
        <v>2.601</v>
      </c>
      <c r="Q46" s="35">
        <v>39686</v>
      </c>
      <c r="R46" s="13" t="s">
        <v>328</v>
      </c>
      <c r="S46" s="19" t="s">
        <v>369</v>
      </c>
      <c r="T46" s="19"/>
    </row>
    <row r="47" spans="1:20" ht="13.8" x14ac:dyDescent="0.3">
      <c r="A47" s="44" t="s">
        <v>160</v>
      </c>
      <c r="B47" s="45" t="s">
        <v>180</v>
      </c>
      <c r="C47" s="13" t="s">
        <v>171</v>
      </c>
      <c r="D47" s="13" t="s">
        <v>314</v>
      </c>
      <c r="E47" s="13" t="s">
        <v>182</v>
      </c>
      <c r="F47" s="13"/>
      <c r="G47" s="13">
        <v>276</v>
      </c>
      <c r="H47" s="13">
        <v>13000</v>
      </c>
      <c r="I47" s="13" t="s">
        <v>315</v>
      </c>
      <c r="J47" s="40">
        <v>0.5</v>
      </c>
      <c r="K47" s="13">
        <v>76</v>
      </c>
      <c r="L47" s="13">
        <v>-28</v>
      </c>
      <c r="M47" s="13" t="s">
        <v>278</v>
      </c>
      <c r="N47" s="13" t="s">
        <v>272</v>
      </c>
      <c r="O47" s="14">
        <v>5.5</v>
      </c>
      <c r="P47" s="17">
        <v>2.601</v>
      </c>
      <c r="Q47" s="35">
        <v>39686</v>
      </c>
      <c r="R47" s="13" t="s">
        <v>328</v>
      </c>
      <c r="S47" s="19" t="s">
        <v>369</v>
      </c>
      <c r="T47" s="19"/>
    </row>
    <row r="48" spans="1:20" ht="13.8" x14ac:dyDescent="0.3">
      <c r="A48" s="44" t="s">
        <v>161</v>
      </c>
      <c r="B48" s="45" t="s">
        <v>180</v>
      </c>
      <c r="C48" s="13" t="s">
        <v>171</v>
      </c>
      <c r="D48" s="13" t="s">
        <v>316</v>
      </c>
      <c r="E48" s="13" t="s">
        <v>173</v>
      </c>
      <c r="F48" s="13"/>
      <c r="G48" s="13">
        <v>275</v>
      </c>
      <c r="H48" s="13">
        <v>6550</v>
      </c>
      <c r="I48" s="13" t="s">
        <v>315</v>
      </c>
      <c r="J48" s="40">
        <v>0.5</v>
      </c>
      <c r="K48" s="13">
        <v>64</v>
      </c>
      <c r="L48" s="13">
        <v>-28</v>
      </c>
      <c r="M48" s="13" t="s">
        <v>329</v>
      </c>
      <c r="N48" s="37">
        <v>2.5000000000000001E-3</v>
      </c>
      <c r="O48" s="14">
        <v>5.2</v>
      </c>
      <c r="P48" s="17">
        <v>2.5960000000000001</v>
      </c>
      <c r="Q48" s="35">
        <v>39687</v>
      </c>
      <c r="R48" s="13">
        <v>20</v>
      </c>
      <c r="S48" s="19" t="s">
        <v>370</v>
      </c>
      <c r="T48" s="19"/>
    </row>
    <row r="49" spans="1:20" ht="13.8" x14ac:dyDescent="0.3">
      <c r="A49" s="44" t="s">
        <v>161</v>
      </c>
      <c r="B49" s="45" t="s">
        <v>180</v>
      </c>
      <c r="C49" s="13" t="s">
        <v>171</v>
      </c>
      <c r="D49" s="13" t="s">
        <v>316</v>
      </c>
      <c r="E49" s="13" t="s">
        <v>190</v>
      </c>
      <c r="F49" s="13"/>
      <c r="G49" s="13">
        <v>215</v>
      </c>
      <c r="H49" s="13">
        <v>6550</v>
      </c>
      <c r="I49" s="13" t="s">
        <v>315</v>
      </c>
      <c r="J49" s="40">
        <v>0.5</v>
      </c>
      <c r="K49" s="13">
        <v>64</v>
      </c>
      <c r="L49" s="13">
        <v>-28</v>
      </c>
      <c r="M49" s="13" t="s">
        <v>329</v>
      </c>
      <c r="N49" s="37">
        <v>2.5000000000000001E-3</v>
      </c>
      <c r="O49" s="14">
        <v>5.2</v>
      </c>
      <c r="P49" s="17">
        <v>2.5960000000000001</v>
      </c>
      <c r="Q49" s="35">
        <v>39687</v>
      </c>
      <c r="R49" s="13">
        <v>20</v>
      </c>
      <c r="S49" s="19" t="s">
        <v>370</v>
      </c>
      <c r="T49" s="19"/>
    </row>
    <row r="50" spans="1:20" ht="13.8" x14ac:dyDescent="0.3">
      <c r="A50" s="44" t="s">
        <v>162</v>
      </c>
      <c r="B50" s="45" t="s">
        <v>180</v>
      </c>
      <c r="C50" s="13" t="s">
        <v>171</v>
      </c>
      <c r="D50" s="13" t="s">
        <v>317</v>
      </c>
      <c r="E50" s="13" t="s">
        <v>173</v>
      </c>
      <c r="F50" s="13" t="s">
        <v>272</v>
      </c>
      <c r="G50" s="13" t="s">
        <v>319</v>
      </c>
      <c r="H50" s="13">
        <v>30000</v>
      </c>
      <c r="I50" s="13" t="s">
        <v>322</v>
      </c>
      <c r="J50" s="40">
        <v>0.5</v>
      </c>
      <c r="K50" s="13">
        <v>58</v>
      </c>
      <c r="L50" s="13">
        <v>-28</v>
      </c>
      <c r="M50" s="13" t="s">
        <v>330</v>
      </c>
      <c r="N50" s="41">
        <v>0.01</v>
      </c>
      <c r="O50" s="14">
        <v>6.3</v>
      </c>
      <c r="P50" s="17">
        <v>2.4500000000000002</v>
      </c>
      <c r="Q50" s="35">
        <v>39738</v>
      </c>
      <c r="R50" s="13" t="s">
        <v>278</v>
      </c>
      <c r="S50" s="19" t="s">
        <v>371</v>
      </c>
      <c r="T50" s="19"/>
    </row>
    <row r="51" spans="1:20" ht="13.8" x14ac:dyDescent="0.3">
      <c r="A51" s="44" t="s">
        <v>162</v>
      </c>
      <c r="B51" s="45" t="s">
        <v>180</v>
      </c>
      <c r="C51" s="13" t="s">
        <v>171</v>
      </c>
      <c r="D51" s="13" t="s">
        <v>317</v>
      </c>
      <c r="E51" s="13" t="s">
        <v>182</v>
      </c>
      <c r="F51" s="37">
        <v>1.4999999999999999E-2</v>
      </c>
      <c r="G51" s="13" t="s">
        <v>320</v>
      </c>
      <c r="H51" s="13">
        <v>30000</v>
      </c>
      <c r="I51" s="13" t="s">
        <v>322</v>
      </c>
      <c r="J51" s="40">
        <v>0.5</v>
      </c>
      <c r="K51" s="13">
        <v>58</v>
      </c>
      <c r="L51" s="13">
        <v>-28</v>
      </c>
      <c r="M51" s="13" t="s">
        <v>330</v>
      </c>
      <c r="N51" s="41">
        <v>0.01</v>
      </c>
      <c r="O51" s="14">
        <v>6.3</v>
      </c>
      <c r="P51" s="17">
        <v>2.4500000000000002</v>
      </c>
      <c r="Q51" s="35">
        <v>39738</v>
      </c>
      <c r="R51" s="13" t="s">
        <v>278</v>
      </c>
      <c r="S51" s="19" t="s">
        <v>371</v>
      </c>
      <c r="T51" s="19"/>
    </row>
    <row r="52" spans="1:20" ht="13.8" x14ac:dyDescent="0.3">
      <c r="A52" s="44" t="s">
        <v>162</v>
      </c>
      <c r="B52" s="45" t="s">
        <v>180</v>
      </c>
      <c r="C52" s="13" t="s">
        <v>171</v>
      </c>
      <c r="D52" s="13" t="s">
        <v>317</v>
      </c>
      <c r="E52" s="13" t="s">
        <v>288</v>
      </c>
      <c r="F52" s="37">
        <v>5.0000000000000001E-3</v>
      </c>
      <c r="G52" s="13" t="s">
        <v>321</v>
      </c>
      <c r="H52" s="13">
        <v>30000</v>
      </c>
      <c r="I52" s="13" t="s">
        <v>322</v>
      </c>
      <c r="J52" s="40">
        <v>0.5</v>
      </c>
      <c r="K52" s="13">
        <v>58</v>
      </c>
      <c r="L52" s="13">
        <v>-28</v>
      </c>
      <c r="M52" s="13" t="s">
        <v>330</v>
      </c>
      <c r="N52" s="41">
        <v>0.01</v>
      </c>
      <c r="O52" s="14">
        <v>6.3</v>
      </c>
      <c r="P52" s="17">
        <v>2.4500000000000002</v>
      </c>
      <c r="Q52" s="35">
        <v>39738</v>
      </c>
      <c r="R52" s="13" t="s">
        <v>278</v>
      </c>
      <c r="S52" s="19" t="s">
        <v>371</v>
      </c>
      <c r="T52" s="19"/>
    </row>
    <row r="53" spans="1:20" ht="13.8" x14ac:dyDescent="0.3">
      <c r="A53" s="44" t="s">
        <v>162</v>
      </c>
      <c r="B53" s="45" t="s">
        <v>180</v>
      </c>
      <c r="C53" s="13" t="s">
        <v>171</v>
      </c>
      <c r="D53" s="13" t="s">
        <v>317</v>
      </c>
      <c r="E53" s="13" t="s">
        <v>197</v>
      </c>
      <c r="F53" s="13" t="s">
        <v>318</v>
      </c>
      <c r="G53" s="13" t="s">
        <v>320</v>
      </c>
      <c r="H53" s="13">
        <v>30000</v>
      </c>
      <c r="I53" s="13" t="s">
        <v>322</v>
      </c>
      <c r="J53" s="40">
        <v>0.5</v>
      </c>
      <c r="K53" s="13">
        <v>58</v>
      </c>
      <c r="L53" s="13">
        <v>-28</v>
      </c>
      <c r="M53" s="13" t="s">
        <v>330</v>
      </c>
      <c r="N53" s="41">
        <v>0.01</v>
      </c>
      <c r="O53" s="14">
        <v>6.3</v>
      </c>
      <c r="P53" s="17">
        <v>2.4500000000000002</v>
      </c>
      <c r="Q53" s="35">
        <v>39738</v>
      </c>
      <c r="R53" s="13" t="s">
        <v>278</v>
      </c>
      <c r="S53" s="19" t="s">
        <v>371</v>
      </c>
      <c r="T53" s="19"/>
    </row>
    <row r="54" spans="1:20" ht="13.8" x14ac:dyDescent="0.3">
      <c r="A54" s="44" t="s">
        <v>163</v>
      </c>
      <c r="B54" s="45" t="s">
        <v>180</v>
      </c>
      <c r="C54" s="13" t="s">
        <v>171</v>
      </c>
      <c r="D54" s="13">
        <v>2008</v>
      </c>
      <c r="E54" s="13" t="s">
        <v>324</v>
      </c>
      <c r="F54" s="13"/>
      <c r="G54" s="13">
        <v>330</v>
      </c>
      <c r="H54" s="13">
        <v>2140</v>
      </c>
      <c r="I54" s="13" t="s">
        <v>325</v>
      </c>
      <c r="J54" s="40">
        <v>0.5</v>
      </c>
      <c r="K54" s="13">
        <v>64</v>
      </c>
      <c r="L54" s="13">
        <v>-28</v>
      </c>
      <c r="M54" s="13" t="s">
        <v>325</v>
      </c>
      <c r="N54" s="13" t="s">
        <v>278</v>
      </c>
      <c r="O54" s="14">
        <v>5</v>
      </c>
      <c r="P54" s="17">
        <v>2.4390000000000001</v>
      </c>
      <c r="Q54" s="35">
        <v>39734</v>
      </c>
      <c r="R54" s="13" t="s">
        <v>331</v>
      </c>
      <c r="S54" s="19" t="s">
        <v>368</v>
      </c>
      <c r="T54" s="19"/>
    </row>
    <row r="55" spans="1:20" ht="13.8" x14ac:dyDescent="0.3">
      <c r="A55" s="44" t="s">
        <v>163</v>
      </c>
      <c r="B55" s="45" t="s">
        <v>180</v>
      </c>
      <c r="C55" s="13" t="s">
        <v>171</v>
      </c>
      <c r="D55" s="13">
        <v>2008</v>
      </c>
      <c r="E55" s="13" t="s">
        <v>197</v>
      </c>
      <c r="F55" s="13"/>
      <c r="G55" s="13">
        <v>275</v>
      </c>
      <c r="H55" s="13">
        <v>2140</v>
      </c>
      <c r="I55" s="13" t="s">
        <v>325</v>
      </c>
      <c r="J55" s="40">
        <v>0.5</v>
      </c>
      <c r="K55" s="13">
        <v>64</v>
      </c>
      <c r="L55" s="13">
        <v>-28</v>
      </c>
      <c r="M55" s="13" t="s">
        <v>325</v>
      </c>
      <c r="N55" s="13" t="s">
        <v>278</v>
      </c>
      <c r="O55" s="14">
        <v>5</v>
      </c>
      <c r="P55" s="17">
        <v>2.4390000000000001</v>
      </c>
      <c r="Q55" s="35">
        <v>39734</v>
      </c>
      <c r="R55" s="13" t="s">
        <v>331</v>
      </c>
      <c r="S55" s="19" t="s">
        <v>368</v>
      </c>
      <c r="T55" s="19"/>
    </row>
    <row r="56" spans="1:20" ht="13.8" x14ac:dyDescent="0.3">
      <c r="A56" s="44" t="s">
        <v>163</v>
      </c>
      <c r="B56" s="45" t="s">
        <v>180</v>
      </c>
      <c r="C56" s="13" t="s">
        <v>171</v>
      </c>
      <c r="D56" s="13">
        <v>2008</v>
      </c>
      <c r="E56" s="13" t="s">
        <v>323</v>
      </c>
      <c r="F56" s="13"/>
      <c r="G56" s="13">
        <v>330</v>
      </c>
      <c r="H56" s="13">
        <v>2140</v>
      </c>
      <c r="I56" s="13" t="s">
        <v>325</v>
      </c>
      <c r="J56" s="40">
        <v>0.5</v>
      </c>
      <c r="K56" s="13">
        <v>64</v>
      </c>
      <c r="L56" s="13">
        <v>-28</v>
      </c>
      <c r="M56" s="13" t="s">
        <v>325</v>
      </c>
      <c r="N56" s="13" t="s">
        <v>278</v>
      </c>
      <c r="O56" s="14">
        <v>5</v>
      </c>
      <c r="P56" s="17">
        <v>2.4409999999999998</v>
      </c>
      <c r="Q56" s="35">
        <v>39734</v>
      </c>
      <c r="R56" s="13" t="s">
        <v>331</v>
      </c>
      <c r="S56" s="19" t="s">
        <v>368</v>
      </c>
      <c r="T56" s="19"/>
    </row>
    <row r="57" spans="1:20" ht="13.8" x14ac:dyDescent="0.3">
      <c r="A57" s="44" t="s">
        <v>163</v>
      </c>
      <c r="B57" s="45" t="s">
        <v>180</v>
      </c>
      <c r="C57" s="13" t="s">
        <v>171</v>
      </c>
      <c r="D57" s="13">
        <v>2008</v>
      </c>
      <c r="E57" s="13" t="s">
        <v>288</v>
      </c>
      <c r="F57" s="13"/>
      <c r="G57" s="13">
        <v>275</v>
      </c>
      <c r="H57" s="13">
        <v>2140</v>
      </c>
      <c r="I57" s="13" t="s">
        <v>325</v>
      </c>
      <c r="J57" s="40">
        <v>0.5</v>
      </c>
      <c r="K57" s="13">
        <v>64</v>
      </c>
      <c r="L57" s="13">
        <v>-28</v>
      </c>
      <c r="M57" s="13" t="s">
        <v>325</v>
      </c>
      <c r="N57" s="13" t="s">
        <v>278</v>
      </c>
      <c r="O57" s="14">
        <v>5</v>
      </c>
      <c r="P57" s="17">
        <v>2.4409999999999998</v>
      </c>
      <c r="Q57" s="35">
        <v>39734</v>
      </c>
      <c r="R57" s="13" t="s">
        <v>331</v>
      </c>
      <c r="S57" s="19" t="s">
        <v>368</v>
      </c>
      <c r="T57" s="19"/>
    </row>
    <row r="58" spans="1:20" ht="13.8" x14ac:dyDescent="0.3">
      <c r="A58" s="44" t="s">
        <v>164</v>
      </c>
      <c r="B58" s="45" t="s">
        <v>180</v>
      </c>
      <c r="C58" s="13" t="s">
        <v>171</v>
      </c>
      <c r="D58" s="13" t="s">
        <v>326</v>
      </c>
      <c r="E58" s="13" t="s">
        <v>173</v>
      </c>
      <c r="F58" s="13"/>
      <c r="G58" s="13">
        <v>330</v>
      </c>
      <c r="H58" s="13">
        <v>5000</v>
      </c>
      <c r="I58" s="13" t="s">
        <v>272</v>
      </c>
      <c r="J58" s="40">
        <v>0.5</v>
      </c>
      <c r="K58" s="13">
        <v>64</v>
      </c>
      <c r="L58" s="13">
        <v>-28</v>
      </c>
      <c r="M58" s="13" t="s">
        <v>330</v>
      </c>
      <c r="N58" s="37">
        <v>1.4999999999999999E-2</v>
      </c>
      <c r="O58" s="14">
        <v>4.5999999999999996</v>
      </c>
      <c r="P58" s="17">
        <v>2.452</v>
      </c>
      <c r="Q58" s="35">
        <v>39739</v>
      </c>
      <c r="R58" s="13">
        <v>15</v>
      </c>
      <c r="S58" s="19" t="s">
        <v>364</v>
      </c>
      <c r="T58" s="19"/>
    </row>
    <row r="59" spans="1:20" ht="13.8" x14ac:dyDescent="0.3">
      <c r="A59" s="44" t="s">
        <v>164</v>
      </c>
      <c r="B59" s="45" t="s">
        <v>180</v>
      </c>
      <c r="C59" s="13" t="s">
        <v>171</v>
      </c>
      <c r="D59" s="13" t="s">
        <v>326</v>
      </c>
      <c r="E59" s="13" t="s">
        <v>327</v>
      </c>
      <c r="F59" s="13"/>
      <c r="G59" s="13">
        <v>275</v>
      </c>
      <c r="H59" s="13">
        <v>5000</v>
      </c>
      <c r="I59" s="13" t="s">
        <v>272</v>
      </c>
      <c r="J59" s="40">
        <v>0.5</v>
      </c>
      <c r="K59" s="13">
        <v>64</v>
      </c>
      <c r="L59" s="13">
        <v>-28</v>
      </c>
      <c r="M59" s="13" t="s">
        <v>330</v>
      </c>
      <c r="N59" s="37">
        <v>1.4999999999999999E-2</v>
      </c>
      <c r="O59" s="14">
        <v>4.5999999999999996</v>
      </c>
      <c r="P59" s="17">
        <v>2.452</v>
      </c>
      <c r="Q59" s="35">
        <v>39739</v>
      </c>
      <c r="R59" s="13">
        <v>15</v>
      </c>
      <c r="S59" s="19" t="s">
        <v>364</v>
      </c>
      <c r="T59" s="19"/>
    </row>
    <row r="60" spans="1:20" ht="13.8" x14ac:dyDescent="0.3">
      <c r="A60" s="44" t="s">
        <v>165</v>
      </c>
      <c r="B60" s="45" t="s">
        <v>180</v>
      </c>
      <c r="C60" s="18" t="s">
        <v>172</v>
      </c>
      <c r="D60" s="18" t="s">
        <v>332</v>
      </c>
      <c r="E60" s="13" t="s">
        <v>173</v>
      </c>
      <c r="F60" s="13"/>
      <c r="G60" s="13">
        <v>310</v>
      </c>
      <c r="H60" s="13">
        <v>2300</v>
      </c>
      <c r="I60" s="13" t="s">
        <v>296</v>
      </c>
      <c r="J60" s="40">
        <v>0.375</v>
      </c>
      <c r="K60" s="13">
        <v>70</v>
      </c>
      <c r="L60" s="13">
        <v>-22</v>
      </c>
      <c r="M60" s="13" t="s">
        <v>345</v>
      </c>
      <c r="N60" s="41">
        <v>0.01</v>
      </c>
      <c r="O60" s="14">
        <v>5.0999999999999996</v>
      </c>
      <c r="P60" s="17">
        <v>2.4500000000000002</v>
      </c>
      <c r="Q60" s="35">
        <v>39848</v>
      </c>
      <c r="R60" s="13" t="s">
        <v>278</v>
      </c>
      <c r="S60" s="19" t="s">
        <v>365</v>
      </c>
      <c r="T60" s="19"/>
    </row>
    <row r="61" spans="1:20" ht="13.8" x14ac:dyDescent="0.3">
      <c r="A61" s="44" t="s">
        <v>165</v>
      </c>
      <c r="B61" s="45" t="s">
        <v>180</v>
      </c>
      <c r="C61" s="18" t="s">
        <v>172</v>
      </c>
      <c r="D61" s="18" t="s">
        <v>332</v>
      </c>
      <c r="E61" s="13" t="s">
        <v>191</v>
      </c>
      <c r="F61" s="13"/>
      <c r="G61" s="13">
        <v>270</v>
      </c>
      <c r="H61" s="13">
        <v>2300</v>
      </c>
      <c r="I61" s="13" t="s">
        <v>296</v>
      </c>
      <c r="J61" s="40">
        <v>0.375</v>
      </c>
      <c r="K61" s="13">
        <v>70</v>
      </c>
      <c r="L61" s="13">
        <v>-22</v>
      </c>
      <c r="M61" s="13" t="s">
        <v>345</v>
      </c>
      <c r="N61" s="41">
        <v>0.01</v>
      </c>
      <c r="O61" s="14">
        <v>5.0999999999999996</v>
      </c>
      <c r="P61" s="17">
        <v>2.4</v>
      </c>
      <c r="Q61" s="35">
        <v>39848</v>
      </c>
      <c r="R61" s="13" t="s">
        <v>278</v>
      </c>
      <c r="S61" s="19" t="s">
        <v>365</v>
      </c>
      <c r="T61" s="19"/>
    </row>
    <row r="62" spans="1:20" ht="13.8" x14ac:dyDescent="0.3">
      <c r="A62" s="44" t="s">
        <v>166</v>
      </c>
      <c r="B62" s="45" t="s">
        <v>180</v>
      </c>
      <c r="C62" s="18" t="s">
        <v>172</v>
      </c>
      <c r="D62" s="18" t="s">
        <v>314</v>
      </c>
      <c r="E62" s="13" t="s">
        <v>173</v>
      </c>
      <c r="F62" s="13"/>
      <c r="G62" s="13">
        <v>330</v>
      </c>
      <c r="H62" s="13">
        <v>57000</v>
      </c>
      <c r="I62" s="13" t="s">
        <v>296</v>
      </c>
      <c r="J62" s="40">
        <v>0.375</v>
      </c>
      <c r="K62" s="13">
        <v>76</v>
      </c>
      <c r="L62" s="13">
        <v>-22</v>
      </c>
      <c r="M62" s="13" t="s">
        <v>346</v>
      </c>
      <c r="N62" s="37">
        <v>8.0000000000000002E-3</v>
      </c>
      <c r="O62" s="14">
        <v>4.8</v>
      </c>
      <c r="P62" s="17">
        <v>2.4159999999999999</v>
      </c>
      <c r="Q62" s="13">
        <v>2013</v>
      </c>
      <c r="R62" s="13" t="s">
        <v>272</v>
      </c>
      <c r="S62" s="19" t="s">
        <v>366</v>
      </c>
      <c r="T62" s="19"/>
    </row>
    <row r="63" spans="1:20" ht="13.8" x14ac:dyDescent="0.3">
      <c r="A63" s="44" t="s">
        <v>166</v>
      </c>
      <c r="B63" s="45" t="s">
        <v>180</v>
      </c>
      <c r="C63" s="18" t="s">
        <v>172</v>
      </c>
      <c r="D63" s="18" t="s">
        <v>314</v>
      </c>
      <c r="E63" s="13" t="s">
        <v>288</v>
      </c>
      <c r="F63" s="13"/>
      <c r="G63" s="13">
        <v>240</v>
      </c>
      <c r="H63" s="13">
        <v>57000</v>
      </c>
      <c r="I63" s="13" t="s">
        <v>296</v>
      </c>
      <c r="J63" s="40">
        <v>0.375</v>
      </c>
      <c r="K63" s="13">
        <v>76</v>
      </c>
      <c r="L63" s="13">
        <v>-22</v>
      </c>
      <c r="M63" s="13" t="s">
        <v>346</v>
      </c>
      <c r="N63" s="37">
        <v>8.0000000000000002E-3</v>
      </c>
      <c r="O63" s="14">
        <v>4.8</v>
      </c>
      <c r="P63" s="17">
        <v>2.4159999999999999</v>
      </c>
      <c r="Q63" s="13">
        <v>2013</v>
      </c>
      <c r="R63" s="13" t="s">
        <v>272</v>
      </c>
      <c r="S63" s="19" t="s">
        <v>366</v>
      </c>
      <c r="T63" s="19"/>
    </row>
    <row r="64" spans="1:20" ht="13.8" x14ac:dyDescent="0.3">
      <c r="A64" s="44" t="s">
        <v>167</v>
      </c>
      <c r="B64" s="45" t="s">
        <v>208</v>
      </c>
      <c r="C64" s="18" t="s">
        <v>172</v>
      </c>
      <c r="D64" s="18" t="s">
        <v>333</v>
      </c>
      <c r="E64" s="13" t="s">
        <v>173</v>
      </c>
      <c r="F64" s="13"/>
      <c r="G64" s="13">
        <v>320</v>
      </c>
      <c r="H64" s="13" t="s">
        <v>339</v>
      </c>
      <c r="I64" s="13" t="s">
        <v>342</v>
      </c>
      <c r="J64" s="40">
        <v>0.5</v>
      </c>
      <c r="K64" s="13">
        <v>64</v>
      </c>
      <c r="L64" s="13">
        <v>-16</v>
      </c>
      <c r="M64" s="13" t="s">
        <v>278</v>
      </c>
      <c r="N64" s="13" t="s">
        <v>272</v>
      </c>
      <c r="O64" s="14">
        <v>7</v>
      </c>
      <c r="P64" s="17">
        <v>2.5030000000000001</v>
      </c>
      <c r="Q64" s="13">
        <v>2012</v>
      </c>
      <c r="R64" s="13" t="s">
        <v>347</v>
      </c>
      <c r="S64" s="19" t="s">
        <v>367</v>
      </c>
      <c r="T64" s="19"/>
    </row>
    <row r="65" spans="1:20" ht="13.8" x14ac:dyDescent="0.3">
      <c r="A65" s="44" t="s">
        <v>167</v>
      </c>
      <c r="B65" s="45" t="s">
        <v>208</v>
      </c>
      <c r="C65" s="18" t="s">
        <v>172</v>
      </c>
      <c r="D65" s="18" t="s">
        <v>333</v>
      </c>
      <c r="E65" s="13" t="s">
        <v>209</v>
      </c>
      <c r="F65" s="13"/>
      <c r="G65" s="13">
        <v>284</v>
      </c>
      <c r="H65" s="13" t="s">
        <v>340</v>
      </c>
      <c r="I65" s="13" t="s">
        <v>342</v>
      </c>
      <c r="J65" s="40">
        <v>0.5</v>
      </c>
      <c r="K65" s="13">
        <v>64</v>
      </c>
      <c r="L65" s="13">
        <v>-16</v>
      </c>
      <c r="M65" s="13" t="s">
        <v>278</v>
      </c>
      <c r="N65" s="13" t="s">
        <v>272</v>
      </c>
      <c r="O65" s="14">
        <v>7</v>
      </c>
      <c r="P65" s="17">
        <v>2.5030000000000001</v>
      </c>
      <c r="Q65" s="13">
        <v>2012</v>
      </c>
      <c r="R65" s="13" t="s">
        <v>347</v>
      </c>
      <c r="S65" s="19" t="s">
        <v>367</v>
      </c>
      <c r="T65" s="19"/>
    </row>
    <row r="66" spans="1:20" ht="13.8" x14ac:dyDescent="0.3">
      <c r="A66" s="44" t="s">
        <v>167</v>
      </c>
      <c r="B66" s="45" t="s">
        <v>208</v>
      </c>
      <c r="C66" s="18" t="s">
        <v>172</v>
      </c>
      <c r="D66" s="18" t="s">
        <v>333</v>
      </c>
      <c r="E66" s="13" t="s">
        <v>288</v>
      </c>
      <c r="F66" s="13"/>
      <c r="G66" s="13">
        <v>248</v>
      </c>
      <c r="H66" s="13" t="s">
        <v>341</v>
      </c>
      <c r="I66" s="13" t="s">
        <v>342</v>
      </c>
      <c r="J66" s="40">
        <v>0.5</v>
      </c>
      <c r="K66" s="13">
        <v>64</v>
      </c>
      <c r="L66" s="13">
        <v>-16</v>
      </c>
      <c r="M66" s="13" t="s">
        <v>278</v>
      </c>
      <c r="N66" s="13" t="s">
        <v>272</v>
      </c>
      <c r="O66" s="14">
        <v>7</v>
      </c>
      <c r="P66" s="17">
        <v>2.5030000000000001</v>
      </c>
      <c r="Q66" s="13">
        <v>2012</v>
      </c>
      <c r="R66" s="13" t="s">
        <v>347</v>
      </c>
      <c r="S66" s="19" t="s">
        <v>367</v>
      </c>
      <c r="T66" s="19"/>
    </row>
    <row r="67" spans="1:20" ht="13.8" x14ac:dyDescent="0.3">
      <c r="A67" s="44" t="s">
        <v>167</v>
      </c>
      <c r="B67" s="45" t="s">
        <v>208</v>
      </c>
      <c r="C67" s="18" t="s">
        <v>172</v>
      </c>
      <c r="D67" s="18" t="s">
        <v>333</v>
      </c>
      <c r="E67" s="13" t="s">
        <v>210</v>
      </c>
      <c r="F67" s="13"/>
      <c r="G67" s="13">
        <v>266</v>
      </c>
      <c r="H67" s="13" t="s">
        <v>341</v>
      </c>
      <c r="I67" s="13" t="s">
        <v>342</v>
      </c>
      <c r="J67" s="40">
        <v>0.5</v>
      </c>
      <c r="K67" s="13">
        <v>64</v>
      </c>
      <c r="L67" s="13">
        <v>-16</v>
      </c>
      <c r="M67" s="13" t="s">
        <v>278</v>
      </c>
      <c r="N67" s="13" t="s">
        <v>272</v>
      </c>
      <c r="O67" s="14">
        <v>7</v>
      </c>
      <c r="P67" s="17">
        <v>2.5030000000000001</v>
      </c>
      <c r="Q67" s="13">
        <v>2012</v>
      </c>
      <c r="R67" s="13" t="s">
        <v>347</v>
      </c>
      <c r="S67" s="19" t="s">
        <v>367</v>
      </c>
      <c r="T67" s="19"/>
    </row>
    <row r="68" spans="1:20" ht="13.8" x14ac:dyDescent="0.3">
      <c r="A68" s="44" t="s">
        <v>168</v>
      </c>
      <c r="B68" s="45" t="s">
        <v>208</v>
      </c>
      <c r="C68" s="18" t="s">
        <v>172</v>
      </c>
      <c r="D68" s="18" t="s">
        <v>333</v>
      </c>
      <c r="E68" s="13" t="s">
        <v>173</v>
      </c>
      <c r="F68" s="13"/>
      <c r="G68" s="13" t="s">
        <v>334</v>
      </c>
      <c r="H68" s="13" t="s">
        <v>341</v>
      </c>
      <c r="I68" s="13" t="s">
        <v>344</v>
      </c>
      <c r="J68" s="40">
        <v>0.5</v>
      </c>
      <c r="K68" s="13">
        <v>64</v>
      </c>
      <c r="L68" s="13">
        <v>-16</v>
      </c>
      <c r="M68" s="13" t="s">
        <v>278</v>
      </c>
      <c r="N68" s="13" t="s">
        <v>272</v>
      </c>
      <c r="O68" s="14">
        <v>8.3000000000000007</v>
      </c>
      <c r="P68" s="17">
        <v>2.5049999999999999</v>
      </c>
      <c r="Q68" s="13">
        <v>2012</v>
      </c>
      <c r="R68" s="13" t="s">
        <v>347</v>
      </c>
      <c r="S68" s="19" t="s">
        <v>367</v>
      </c>
      <c r="T68" s="19"/>
    </row>
    <row r="69" spans="1:20" ht="13.8" x14ac:dyDescent="0.3">
      <c r="A69" s="44" t="s">
        <v>168</v>
      </c>
      <c r="B69" s="45" t="s">
        <v>208</v>
      </c>
      <c r="C69" s="18" t="s">
        <v>172</v>
      </c>
      <c r="D69" s="18" t="s">
        <v>333</v>
      </c>
      <c r="E69" s="13" t="s">
        <v>182</v>
      </c>
      <c r="F69" s="13"/>
      <c r="G69" s="13" t="s">
        <v>335</v>
      </c>
      <c r="H69" s="13" t="s">
        <v>341</v>
      </c>
      <c r="I69" s="13" t="s">
        <v>344</v>
      </c>
      <c r="J69" s="40">
        <v>0.5</v>
      </c>
      <c r="K69" s="13">
        <v>64</v>
      </c>
      <c r="L69" s="13">
        <v>-16</v>
      </c>
      <c r="M69" s="13" t="s">
        <v>278</v>
      </c>
      <c r="N69" s="13" t="s">
        <v>272</v>
      </c>
      <c r="O69" s="14">
        <v>8.3000000000000007</v>
      </c>
      <c r="P69" s="17">
        <v>2.5049999999999999</v>
      </c>
      <c r="Q69" s="13">
        <v>2012</v>
      </c>
      <c r="R69" s="13" t="s">
        <v>347</v>
      </c>
      <c r="S69" s="19" t="s">
        <v>367</v>
      </c>
      <c r="T69" s="19"/>
    </row>
    <row r="70" spans="1:20" ht="13.8" x14ac:dyDescent="0.3">
      <c r="A70" s="44" t="s">
        <v>168</v>
      </c>
      <c r="B70" s="45" t="s">
        <v>208</v>
      </c>
      <c r="C70" s="18" t="s">
        <v>172</v>
      </c>
      <c r="D70" s="18" t="s">
        <v>333</v>
      </c>
      <c r="E70" s="13" t="s">
        <v>197</v>
      </c>
      <c r="F70" s="13"/>
      <c r="G70" s="13" t="s">
        <v>336</v>
      </c>
      <c r="H70" s="13" t="s">
        <v>343</v>
      </c>
      <c r="I70" s="13" t="s">
        <v>344</v>
      </c>
      <c r="J70" s="40">
        <v>0.5</v>
      </c>
      <c r="K70" s="13">
        <v>64</v>
      </c>
      <c r="L70" s="13">
        <v>-16</v>
      </c>
      <c r="M70" s="13" t="s">
        <v>278</v>
      </c>
      <c r="N70" s="13" t="s">
        <v>272</v>
      </c>
      <c r="O70" s="14">
        <v>8.3000000000000007</v>
      </c>
      <c r="P70" s="17">
        <v>2.5049999999999999</v>
      </c>
      <c r="Q70" s="13">
        <v>2012</v>
      </c>
      <c r="R70" s="13" t="s">
        <v>347</v>
      </c>
      <c r="S70" s="19" t="s">
        <v>367</v>
      </c>
      <c r="T70" s="19"/>
    </row>
    <row r="71" spans="1:20" ht="13.8" x14ac:dyDescent="0.3">
      <c r="A71" s="44" t="s">
        <v>168</v>
      </c>
      <c r="B71" s="45" t="s">
        <v>208</v>
      </c>
      <c r="C71" s="18" t="s">
        <v>172</v>
      </c>
      <c r="D71" s="18" t="s">
        <v>333</v>
      </c>
      <c r="E71" s="13" t="s">
        <v>191</v>
      </c>
      <c r="F71" s="13"/>
      <c r="G71" s="13" t="s">
        <v>337</v>
      </c>
      <c r="H71" s="13" t="s">
        <v>341</v>
      </c>
      <c r="I71" s="13" t="s">
        <v>344</v>
      </c>
      <c r="J71" s="40">
        <v>0.5</v>
      </c>
      <c r="K71" s="13">
        <v>64</v>
      </c>
      <c r="L71" s="13">
        <v>-16</v>
      </c>
      <c r="M71" s="13" t="s">
        <v>278</v>
      </c>
      <c r="N71" s="13" t="s">
        <v>272</v>
      </c>
      <c r="O71" s="14">
        <v>8.3000000000000007</v>
      </c>
      <c r="P71" s="17">
        <v>2.5049999999999999</v>
      </c>
      <c r="Q71" s="13">
        <v>2012</v>
      </c>
      <c r="R71" s="13" t="s">
        <v>347</v>
      </c>
      <c r="S71" s="19" t="s">
        <v>367</v>
      </c>
      <c r="T71" s="19"/>
    </row>
    <row r="72" spans="1:20" ht="14.4" thickBot="1" x14ac:dyDescent="0.35">
      <c r="A72" s="70" t="s">
        <v>168</v>
      </c>
      <c r="B72" s="71" t="s">
        <v>208</v>
      </c>
      <c r="C72" s="48" t="s">
        <v>172</v>
      </c>
      <c r="D72" s="48" t="s">
        <v>333</v>
      </c>
      <c r="E72" s="20" t="s">
        <v>204</v>
      </c>
      <c r="F72" s="20"/>
      <c r="G72" s="20" t="s">
        <v>338</v>
      </c>
      <c r="H72" s="20" t="s">
        <v>341</v>
      </c>
      <c r="I72" s="20" t="s">
        <v>344</v>
      </c>
      <c r="J72" s="42">
        <v>0.5</v>
      </c>
      <c r="K72" s="20">
        <v>64</v>
      </c>
      <c r="L72" s="20">
        <v>-16</v>
      </c>
      <c r="M72" s="20" t="s">
        <v>278</v>
      </c>
      <c r="N72" s="20" t="s">
        <v>272</v>
      </c>
      <c r="O72" s="28">
        <v>8.3000000000000007</v>
      </c>
      <c r="P72" s="23">
        <v>2.5049999999999999</v>
      </c>
      <c r="Q72" s="20">
        <v>2012</v>
      </c>
      <c r="R72" s="20" t="s">
        <v>347</v>
      </c>
      <c r="S72" s="21" t="s">
        <v>367</v>
      </c>
      <c r="T72" s="21"/>
    </row>
  </sheetData>
  <mergeCells count="1">
    <mergeCell ref="S1:T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workbookViewId="0">
      <pane ySplit="1" topLeftCell="A2" activePane="bottomLeft" state="frozen"/>
      <selection pane="bottomLeft" activeCell="T16" sqref="T16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8" width="9.453125" customWidth="1"/>
    <col min="9" max="9" width="12" style="2" customWidth="1"/>
    <col min="10" max="10" width="11.26953125" customWidth="1"/>
    <col min="11" max="11" width="11" bestFit="1" customWidth="1"/>
    <col min="12" max="12" width="11.36328125" bestFit="1" customWidth="1"/>
    <col min="13" max="13" width="12.36328125" bestFit="1" customWidth="1"/>
    <col min="14" max="17" width="11" bestFit="1" customWidth="1"/>
    <col min="18" max="18" width="12.453125" customWidth="1"/>
    <col min="19" max="19" width="11" bestFit="1" customWidth="1"/>
  </cols>
  <sheetData>
    <row r="1" spans="1:19" ht="28.2" thickBot="1" x14ac:dyDescent="0.25">
      <c r="A1" s="7" t="s">
        <v>179</v>
      </c>
      <c r="B1" s="7" t="s">
        <v>174</v>
      </c>
      <c r="C1" s="7" t="s">
        <v>175</v>
      </c>
      <c r="D1" s="7" t="s">
        <v>176</v>
      </c>
      <c r="E1" s="7" t="s">
        <v>177</v>
      </c>
      <c r="F1" s="7" t="s">
        <v>178</v>
      </c>
      <c r="G1" s="8" t="s">
        <v>373</v>
      </c>
      <c r="H1" s="8" t="s">
        <v>374</v>
      </c>
      <c r="I1" s="7" t="s">
        <v>379</v>
      </c>
      <c r="J1" s="7" t="s">
        <v>380</v>
      </c>
      <c r="K1" s="7" t="s">
        <v>372</v>
      </c>
      <c r="L1" s="7" t="s">
        <v>381</v>
      </c>
      <c r="M1" s="7" t="s">
        <v>382</v>
      </c>
      <c r="N1" s="7" t="s">
        <v>375</v>
      </c>
      <c r="O1" s="9" t="s">
        <v>383</v>
      </c>
      <c r="P1" s="9" t="s">
        <v>384</v>
      </c>
      <c r="Q1" s="9" t="s">
        <v>385</v>
      </c>
      <c r="R1" s="9" t="s">
        <v>386</v>
      </c>
      <c r="S1" s="9" t="s">
        <v>386</v>
      </c>
    </row>
    <row r="2" spans="1:19" ht="13.8" x14ac:dyDescent="0.2">
      <c r="A2" s="10" t="s">
        <v>146</v>
      </c>
      <c r="B2" s="10" t="s">
        <v>169</v>
      </c>
      <c r="C2" s="10" t="s">
        <v>180</v>
      </c>
      <c r="D2" s="10" t="s">
        <v>173</v>
      </c>
      <c r="E2" s="10" t="s">
        <v>173</v>
      </c>
      <c r="F2" s="61">
        <v>1</v>
      </c>
      <c r="G2" s="14">
        <v>86.4</v>
      </c>
      <c r="H2" s="14">
        <v>-13.1</v>
      </c>
      <c r="I2" s="14">
        <v>2000600</v>
      </c>
      <c r="J2" s="14">
        <v>2841342.4605349405</v>
      </c>
      <c r="K2" s="10">
        <v>1.576964595</v>
      </c>
      <c r="L2" s="14">
        <v>3624400</v>
      </c>
      <c r="M2" s="14">
        <v>4230000</v>
      </c>
      <c r="N2" s="10">
        <v>0.69299999999999995</v>
      </c>
      <c r="O2" s="10">
        <v>0.16</v>
      </c>
      <c r="P2" s="10">
        <v>0.16</v>
      </c>
      <c r="Q2" s="10">
        <v>5.14</v>
      </c>
      <c r="R2" s="10">
        <v>44.3</v>
      </c>
      <c r="S2" s="10">
        <v>41.2</v>
      </c>
    </row>
    <row r="3" spans="1:19" ht="13.8" x14ac:dyDescent="0.2">
      <c r="A3" s="10" t="s">
        <v>146</v>
      </c>
      <c r="B3" s="10" t="s">
        <v>169</v>
      </c>
      <c r="C3" s="10" t="s">
        <v>180</v>
      </c>
      <c r="D3" s="10" t="s">
        <v>173</v>
      </c>
      <c r="E3" s="10" t="s">
        <v>173</v>
      </c>
      <c r="F3" s="61">
        <v>2</v>
      </c>
      <c r="G3" s="14">
        <v>86.6</v>
      </c>
      <c r="H3" s="14">
        <v>-12.7</v>
      </c>
      <c r="I3" s="14">
        <v>2186300</v>
      </c>
      <c r="J3" s="14">
        <v>2557437.0378638403</v>
      </c>
      <c r="K3" s="10">
        <v>1.3687115340000002</v>
      </c>
      <c r="L3" s="14">
        <v>3776400</v>
      </c>
      <c r="M3" s="14">
        <v>4563732.3847912773</v>
      </c>
      <c r="N3" s="10">
        <v>0.63890274399999991</v>
      </c>
      <c r="O3" s="10">
        <v>0.14000000000000001</v>
      </c>
      <c r="P3" s="10">
        <v>0.15</v>
      </c>
      <c r="Q3" s="10">
        <v>5.52</v>
      </c>
      <c r="R3" s="10">
        <v>44.7</v>
      </c>
      <c r="S3" s="10">
        <v>41.5</v>
      </c>
    </row>
    <row r="4" spans="1:19" ht="13.8" x14ac:dyDescent="0.2">
      <c r="A4" s="10" t="s">
        <v>146</v>
      </c>
      <c r="B4" s="10" t="s">
        <v>169</v>
      </c>
      <c r="C4" s="10" t="s">
        <v>180</v>
      </c>
      <c r="D4" s="10" t="s">
        <v>173</v>
      </c>
      <c r="E4" s="10" t="s">
        <v>173</v>
      </c>
      <c r="F4" s="62">
        <v>3</v>
      </c>
      <c r="G4" s="14">
        <v>86.1</v>
      </c>
      <c r="H4" s="14"/>
      <c r="I4" s="14">
        <v>2205800</v>
      </c>
      <c r="J4" s="14">
        <v>3027132.8554423996</v>
      </c>
      <c r="K4" s="10">
        <v>1.5708153239999998</v>
      </c>
      <c r="L4" s="14"/>
      <c r="M4" s="14"/>
      <c r="N4" s="10">
        <v>0.66600000000000004</v>
      </c>
      <c r="O4" s="10">
        <v>0.15</v>
      </c>
      <c r="P4" s="10">
        <v>0.16</v>
      </c>
      <c r="Q4" s="10">
        <v>5.44</v>
      </c>
      <c r="R4" s="10">
        <v>43.7</v>
      </c>
      <c r="S4" s="10">
        <v>40.4</v>
      </c>
    </row>
    <row r="5" spans="1:19" ht="13.8" x14ac:dyDescent="0.2">
      <c r="A5" s="10" t="s">
        <v>146</v>
      </c>
      <c r="B5" s="10" t="s">
        <v>169</v>
      </c>
      <c r="C5" s="10" t="s">
        <v>180</v>
      </c>
      <c r="D5" s="10" t="s">
        <v>173</v>
      </c>
      <c r="E5" s="10" t="s">
        <v>173</v>
      </c>
      <c r="F5" s="51" t="s">
        <v>11</v>
      </c>
      <c r="G5" s="14">
        <f>AVERAGE(G2:G4)</f>
        <v>86.366666666666674</v>
      </c>
      <c r="H5" s="14">
        <f>AVERAGE(H2:H4)</f>
        <v>-12.899999999999999</v>
      </c>
      <c r="I5" s="14">
        <f t="shared" ref="I5:R5" si="0">AVERAGE(I2:I4)</f>
        <v>2130900</v>
      </c>
      <c r="J5" s="14">
        <f t="shared" si="0"/>
        <v>2808637.4512803932</v>
      </c>
      <c r="K5" s="10">
        <f t="shared" si="0"/>
        <v>1.5054971510000001</v>
      </c>
      <c r="L5" s="14">
        <f t="shared" si="0"/>
        <v>3700400</v>
      </c>
      <c r="M5" s="14">
        <f t="shared" si="0"/>
        <v>4396866.1923956387</v>
      </c>
      <c r="N5" s="10">
        <f t="shared" si="0"/>
        <v>0.66596758133333323</v>
      </c>
      <c r="O5" s="10">
        <f t="shared" si="0"/>
        <v>0.15000000000000002</v>
      </c>
      <c r="P5" s="10">
        <f t="shared" si="0"/>
        <v>0.15666666666666665</v>
      </c>
      <c r="Q5" s="10">
        <f t="shared" si="0"/>
        <v>5.3666666666666671</v>
      </c>
      <c r="R5" s="10">
        <f t="shared" si="0"/>
        <v>44.233333333333327</v>
      </c>
      <c r="S5" s="10">
        <f t="shared" ref="S5" si="1">AVERAGE(S2:S4)</f>
        <v>41.033333333333331</v>
      </c>
    </row>
    <row r="6" spans="1:19" ht="13.8" x14ac:dyDescent="0.2">
      <c r="A6" s="10" t="s">
        <v>146</v>
      </c>
      <c r="B6" s="10" t="s">
        <v>169</v>
      </c>
      <c r="C6" s="10" t="s">
        <v>180</v>
      </c>
      <c r="D6" s="10" t="s">
        <v>181</v>
      </c>
      <c r="E6" s="10" t="s">
        <v>182</v>
      </c>
      <c r="F6" s="61">
        <v>1</v>
      </c>
      <c r="G6" s="14">
        <v>80.599999999999994</v>
      </c>
      <c r="H6" s="14">
        <v>-13.3</v>
      </c>
      <c r="I6" s="14">
        <v>1782800</v>
      </c>
      <c r="J6" s="14">
        <v>11218457.207585899</v>
      </c>
      <c r="K6" s="10">
        <v>2.130308994</v>
      </c>
      <c r="L6" s="14">
        <v>3881400</v>
      </c>
      <c r="M6" s="14">
        <v>17237056.956860956</v>
      </c>
      <c r="N6" s="10">
        <v>1.3206410035199998</v>
      </c>
      <c r="O6" s="10">
        <v>0.32</v>
      </c>
      <c r="P6" s="10">
        <v>0.37</v>
      </c>
      <c r="Q6" s="10">
        <v>13.1</v>
      </c>
      <c r="R6" s="10">
        <v>35.4</v>
      </c>
      <c r="S6" s="10">
        <v>29.1</v>
      </c>
    </row>
    <row r="7" spans="1:19" ht="13.8" x14ac:dyDescent="0.2">
      <c r="A7" s="10" t="s">
        <v>146</v>
      </c>
      <c r="B7" s="10" t="s">
        <v>169</v>
      </c>
      <c r="C7" s="10" t="s">
        <v>180</v>
      </c>
      <c r="D7" s="10" t="s">
        <v>181</v>
      </c>
      <c r="E7" s="10" t="s">
        <v>182</v>
      </c>
      <c r="F7" s="61">
        <v>2</v>
      </c>
      <c r="G7" s="14">
        <v>80.3</v>
      </c>
      <c r="H7" s="14">
        <v>-13.5</v>
      </c>
      <c r="I7" s="14">
        <v>1726900</v>
      </c>
      <c r="J7" s="14">
        <v>11866604.327235324</v>
      </c>
      <c r="K7" s="10">
        <v>2.2469268379999998</v>
      </c>
      <c r="L7" s="14">
        <v>3292700</v>
      </c>
      <c r="M7" s="14">
        <v>17091894.001551211</v>
      </c>
      <c r="N7" s="10">
        <v>1.3861576524799999</v>
      </c>
      <c r="O7" s="10">
        <v>0.34</v>
      </c>
      <c r="P7" s="10">
        <v>0.4</v>
      </c>
      <c r="Q7" s="10">
        <v>17.7</v>
      </c>
      <c r="R7" s="10">
        <v>35.9</v>
      </c>
      <c r="S7" s="10">
        <v>28.4</v>
      </c>
    </row>
    <row r="8" spans="1:19" ht="13.8" x14ac:dyDescent="0.2">
      <c r="A8" s="10" t="s">
        <v>146</v>
      </c>
      <c r="B8" s="10" t="s">
        <v>169</v>
      </c>
      <c r="C8" s="10" t="s">
        <v>180</v>
      </c>
      <c r="D8" s="10" t="s">
        <v>181</v>
      </c>
      <c r="E8" s="10" t="s">
        <v>182</v>
      </c>
      <c r="F8" s="62">
        <v>3</v>
      </c>
      <c r="G8" s="14">
        <v>80.8</v>
      </c>
      <c r="H8" s="14"/>
      <c r="I8" s="14">
        <v>1680900</v>
      </c>
      <c r="J8" s="14">
        <v>10860500.442806758</v>
      </c>
      <c r="K8" s="10">
        <v>1.9093670400000002</v>
      </c>
      <c r="L8" s="14">
        <v>3623600</v>
      </c>
      <c r="M8" s="14">
        <v>23354842.825553335</v>
      </c>
      <c r="N8" s="10">
        <v>1.4155298936299998</v>
      </c>
      <c r="O8" s="10">
        <v>0.31</v>
      </c>
      <c r="P8" s="10">
        <v>0.36</v>
      </c>
      <c r="Q8" s="10">
        <v>13.8</v>
      </c>
      <c r="R8" s="10">
        <v>35.6</v>
      </c>
      <c r="S8" s="10">
        <v>29.1</v>
      </c>
    </row>
    <row r="9" spans="1:19" ht="13.8" x14ac:dyDescent="0.2">
      <c r="A9" s="10" t="s">
        <v>146</v>
      </c>
      <c r="B9" s="10" t="s">
        <v>169</v>
      </c>
      <c r="C9" s="10" t="s">
        <v>180</v>
      </c>
      <c r="D9" s="10" t="s">
        <v>181</v>
      </c>
      <c r="E9" s="10" t="s">
        <v>182</v>
      </c>
      <c r="F9" s="51" t="s">
        <v>11</v>
      </c>
      <c r="G9" s="14">
        <f>AVERAGE(G6:G8)</f>
        <v>80.566666666666663</v>
      </c>
      <c r="H9" s="14">
        <f>AVERAGE(H6:H8)</f>
        <v>-13.4</v>
      </c>
      <c r="I9" s="14">
        <f t="shared" ref="I9:R9" si="2">AVERAGE(I6:I8)</f>
        <v>1730200</v>
      </c>
      <c r="J9" s="14">
        <f t="shared" si="2"/>
        <v>11315187.325875992</v>
      </c>
      <c r="K9" s="10">
        <f t="shared" si="2"/>
        <v>2.095534290666667</v>
      </c>
      <c r="L9" s="14">
        <f t="shared" si="2"/>
        <v>3599233.3333333335</v>
      </c>
      <c r="M9" s="14">
        <f t="shared" si="2"/>
        <v>19227931.261321835</v>
      </c>
      <c r="N9" s="10">
        <f t="shared" si="2"/>
        <v>1.3741095165433332</v>
      </c>
      <c r="O9" s="10">
        <f t="shared" si="2"/>
        <v>0.32333333333333331</v>
      </c>
      <c r="P9" s="10">
        <f t="shared" si="2"/>
        <v>0.37666666666666665</v>
      </c>
      <c r="Q9" s="10">
        <f t="shared" si="2"/>
        <v>14.866666666666665</v>
      </c>
      <c r="R9" s="10">
        <f t="shared" si="2"/>
        <v>35.633333333333333</v>
      </c>
      <c r="S9" s="10">
        <f t="shared" ref="S9" si="3">AVERAGE(S6:S8)</f>
        <v>28.866666666666664</v>
      </c>
    </row>
    <row r="10" spans="1:19" ht="13.8" x14ac:dyDescent="0.2">
      <c r="A10" s="10" t="s">
        <v>146</v>
      </c>
      <c r="B10" s="10" t="s">
        <v>169</v>
      </c>
      <c r="C10" s="10" t="s">
        <v>180</v>
      </c>
      <c r="D10" s="10" t="s">
        <v>183</v>
      </c>
      <c r="E10" s="10" t="s">
        <v>184</v>
      </c>
      <c r="F10" s="61">
        <v>1</v>
      </c>
      <c r="G10" s="14">
        <v>83.8</v>
      </c>
      <c r="H10" s="14">
        <v>-13.7</v>
      </c>
      <c r="I10" s="14">
        <v>2392200</v>
      </c>
      <c r="J10" s="14">
        <v>2959584.1968406001</v>
      </c>
      <c r="K10" s="10">
        <v>1.36386992</v>
      </c>
      <c r="L10" s="14">
        <v>3473400</v>
      </c>
      <c r="M10" s="14">
        <v>1379147.803087038</v>
      </c>
      <c r="N10" s="10">
        <v>0.4213427615</v>
      </c>
      <c r="O10" s="10">
        <v>0.2</v>
      </c>
      <c r="P10" s="10">
        <v>0.22</v>
      </c>
      <c r="Q10" s="10">
        <v>7.95</v>
      </c>
      <c r="R10" s="10">
        <v>41.4</v>
      </c>
      <c r="S10" s="10">
        <v>36.4</v>
      </c>
    </row>
    <row r="11" spans="1:19" ht="13.8" x14ac:dyDescent="0.2">
      <c r="A11" s="10" t="s">
        <v>146</v>
      </c>
      <c r="B11" s="10" t="s">
        <v>169</v>
      </c>
      <c r="C11" s="10" t="s">
        <v>180</v>
      </c>
      <c r="D11" s="10" t="s">
        <v>183</v>
      </c>
      <c r="E11" s="10" t="s">
        <v>184</v>
      </c>
      <c r="F11" s="61">
        <v>2</v>
      </c>
      <c r="G11" s="14">
        <v>84.7</v>
      </c>
      <c r="H11" s="14">
        <v>-13.6</v>
      </c>
      <c r="I11" s="14">
        <v>2049900</v>
      </c>
      <c r="J11" s="14">
        <v>3254418.9471956096</v>
      </c>
      <c r="K11" s="10">
        <v>1.778820858</v>
      </c>
      <c r="L11" s="14">
        <v>4162500</v>
      </c>
      <c r="M11" s="14">
        <v>5428693.0206687441</v>
      </c>
      <c r="N11" s="10">
        <v>0.66731945720000008</v>
      </c>
      <c r="O11" s="10">
        <v>0.17</v>
      </c>
      <c r="P11" s="10">
        <v>0.19</v>
      </c>
      <c r="Q11" s="10">
        <v>7.76</v>
      </c>
      <c r="R11" s="10">
        <v>42.6</v>
      </c>
      <c r="S11" s="10">
        <v>38.6</v>
      </c>
    </row>
    <row r="12" spans="1:19" ht="13.8" x14ac:dyDescent="0.2">
      <c r="A12" s="10" t="s">
        <v>146</v>
      </c>
      <c r="B12" s="10" t="s">
        <v>169</v>
      </c>
      <c r="C12" s="10" t="s">
        <v>180</v>
      </c>
      <c r="D12" s="10" t="s">
        <v>183</v>
      </c>
      <c r="E12" s="10" t="s">
        <v>184</v>
      </c>
      <c r="F12" s="62">
        <v>3</v>
      </c>
      <c r="G12" s="14">
        <v>84.5</v>
      </c>
      <c r="H12" s="14"/>
      <c r="I12" s="14">
        <v>2316100</v>
      </c>
      <c r="J12" s="14">
        <v>2892856.5784776392</v>
      </c>
      <c r="K12" s="10">
        <v>1.4336579249999999</v>
      </c>
      <c r="L12" s="14">
        <v>4975400</v>
      </c>
      <c r="M12" s="14">
        <v>5734206.1290332619</v>
      </c>
      <c r="N12" s="10">
        <v>0.61600359786000003</v>
      </c>
      <c r="O12" s="10">
        <v>0.19</v>
      </c>
      <c r="P12" s="10">
        <v>0.2</v>
      </c>
      <c r="Q12" s="10">
        <v>6.78</v>
      </c>
      <c r="R12" s="10">
        <v>41.5</v>
      </c>
      <c r="S12" s="10">
        <v>37.200000000000003</v>
      </c>
    </row>
    <row r="13" spans="1:19" ht="13.8" x14ac:dyDescent="0.2">
      <c r="A13" s="10" t="s">
        <v>146</v>
      </c>
      <c r="B13" s="10" t="s">
        <v>169</v>
      </c>
      <c r="C13" s="10" t="s">
        <v>180</v>
      </c>
      <c r="D13" s="10" t="s">
        <v>183</v>
      </c>
      <c r="E13" s="10" t="s">
        <v>184</v>
      </c>
      <c r="F13" s="51" t="s">
        <v>11</v>
      </c>
      <c r="G13" s="14">
        <f>AVERAGE(G10:G12)</f>
        <v>84.333333333333329</v>
      </c>
      <c r="H13" s="14">
        <f>AVERAGE(H10:H12)</f>
        <v>-13.649999999999999</v>
      </c>
      <c r="I13" s="14">
        <f t="shared" ref="I13:R13" si="4">AVERAGE(I10:I12)</f>
        <v>2252733.3333333335</v>
      </c>
      <c r="J13" s="14">
        <f t="shared" si="4"/>
        <v>3035619.9075046163</v>
      </c>
      <c r="K13" s="10">
        <f t="shared" si="4"/>
        <v>1.5254495676666666</v>
      </c>
      <c r="L13" s="14">
        <f t="shared" si="4"/>
        <v>4203766.666666667</v>
      </c>
      <c r="M13" s="14">
        <f t="shared" si="4"/>
        <v>4180682.317596348</v>
      </c>
      <c r="N13" s="10">
        <f t="shared" si="4"/>
        <v>0.56822193885333339</v>
      </c>
      <c r="O13" s="10">
        <f t="shared" si="4"/>
        <v>0.18666666666666668</v>
      </c>
      <c r="P13" s="10">
        <f t="shared" si="4"/>
        <v>0.20333333333333337</v>
      </c>
      <c r="Q13" s="10">
        <f t="shared" si="4"/>
        <v>7.496666666666667</v>
      </c>
      <c r="R13" s="10">
        <f t="shared" si="4"/>
        <v>41.833333333333336</v>
      </c>
      <c r="S13" s="10">
        <f t="shared" ref="S13" si="5">AVERAGE(S10:S12)</f>
        <v>37.4</v>
      </c>
    </row>
    <row r="14" spans="1:19" ht="13.8" x14ac:dyDescent="0.2">
      <c r="A14" s="10" t="s">
        <v>146</v>
      </c>
      <c r="B14" s="10" t="s">
        <v>169</v>
      </c>
      <c r="C14" s="10" t="s">
        <v>180</v>
      </c>
      <c r="D14" s="10" t="s">
        <v>186</v>
      </c>
      <c r="E14" s="10" t="s">
        <v>185</v>
      </c>
      <c r="F14" s="61">
        <v>1</v>
      </c>
      <c r="G14" s="14">
        <v>79.5</v>
      </c>
      <c r="H14" s="14">
        <v>-16.399999999999999</v>
      </c>
      <c r="I14" s="14">
        <v>1737800</v>
      </c>
      <c r="J14" s="14">
        <v>12208797.862223132</v>
      </c>
      <c r="K14" s="10">
        <v>7.5163033279999993</v>
      </c>
      <c r="L14" s="14">
        <v>3863200</v>
      </c>
      <c r="M14" s="14">
        <v>56685312.809122294</v>
      </c>
      <c r="N14" s="10">
        <v>1.3706650726</v>
      </c>
      <c r="O14" s="10">
        <v>0.41</v>
      </c>
      <c r="P14" s="10">
        <v>0.46</v>
      </c>
      <c r="Q14" s="10">
        <v>12.3</v>
      </c>
      <c r="R14" s="10">
        <v>34.700000000000003</v>
      </c>
      <c r="S14" s="10">
        <v>27.3</v>
      </c>
    </row>
    <row r="15" spans="1:19" ht="13.8" x14ac:dyDescent="0.2">
      <c r="A15" s="10" t="s">
        <v>146</v>
      </c>
      <c r="B15" s="10" t="s">
        <v>169</v>
      </c>
      <c r="C15" s="10" t="s">
        <v>180</v>
      </c>
      <c r="D15" s="10" t="s">
        <v>186</v>
      </c>
      <c r="E15" s="10" t="s">
        <v>185</v>
      </c>
      <c r="F15" s="61">
        <v>2</v>
      </c>
      <c r="G15" s="14">
        <v>78.8</v>
      </c>
      <c r="H15" s="14">
        <v>-16.100000000000001</v>
      </c>
      <c r="I15" s="14">
        <v>1757900</v>
      </c>
      <c r="J15" s="14">
        <v>13876019.242705775</v>
      </c>
      <c r="K15" s="10">
        <v>8.5463849610000011</v>
      </c>
      <c r="L15" s="14"/>
      <c r="M15" s="14"/>
      <c r="N15" s="10">
        <v>1.6311464175199999</v>
      </c>
      <c r="O15" s="10">
        <v>0.44</v>
      </c>
      <c r="P15" s="10">
        <v>0.49</v>
      </c>
      <c r="Q15" s="10">
        <v>12.9</v>
      </c>
      <c r="R15" s="10">
        <v>33.4</v>
      </c>
      <c r="S15" s="10">
        <v>26.3</v>
      </c>
    </row>
    <row r="16" spans="1:19" ht="13.8" x14ac:dyDescent="0.2">
      <c r="A16" s="10" t="s">
        <v>146</v>
      </c>
      <c r="B16" s="10" t="s">
        <v>169</v>
      </c>
      <c r="C16" s="10" t="s">
        <v>180</v>
      </c>
      <c r="D16" s="10" t="s">
        <v>186</v>
      </c>
      <c r="E16" s="10" t="s">
        <v>185</v>
      </c>
      <c r="F16" s="62">
        <v>3</v>
      </c>
      <c r="G16" s="14">
        <v>78.599999999999994</v>
      </c>
      <c r="H16" s="14"/>
      <c r="I16" s="14">
        <v>2042400</v>
      </c>
      <c r="J16" s="14">
        <v>15422710.364688244</v>
      </c>
      <c r="K16" s="10">
        <v>8.1033962400000004</v>
      </c>
      <c r="L16" s="14">
        <v>3445900</v>
      </c>
      <c r="M16" s="14">
        <v>82566754.316425025</v>
      </c>
      <c r="N16" s="10">
        <v>2.3122315888</v>
      </c>
      <c r="O16" s="10">
        <v>0.46</v>
      </c>
      <c r="P16" s="10">
        <v>0.52</v>
      </c>
      <c r="Q16" s="10">
        <v>12.8</v>
      </c>
      <c r="R16" s="10">
        <v>32.5</v>
      </c>
      <c r="S16" s="10">
        <v>25.5</v>
      </c>
    </row>
    <row r="17" spans="1:19" ht="13.8" x14ac:dyDescent="0.2">
      <c r="A17" s="10" t="s">
        <v>146</v>
      </c>
      <c r="B17" s="10" t="s">
        <v>169</v>
      </c>
      <c r="C17" s="10" t="s">
        <v>180</v>
      </c>
      <c r="D17" s="10" t="s">
        <v>186</v>
      </c>
      <c r="E17" s="10" t="s">
        <v>185</v>
      </c>
      <c r="F17" s="51" t="s">
        <v>11</v>
      </c>
      <c r="G17" s="14">
        <f>AVERAGE(G14:G16)</f>
        <v>78.966666666666669</v>
      </c>
      <c r="H17" s="14">
        <f>AVERAGE(H14:H16)</f>
        <v>-16.25</v>
      </c>
      <c r="I17" s="14">
        <f t="shared" ref="I17:R17" si="6">AVERAGE(I14:I16)</f>
        <v>1846033.3333333333</v>
      </c>
      <c r="J17" s="14">
        <f t="shared" si="6"/>
        <v>13835842.489872383</v>
      </c>
      <c r="K17" s="10">
        <f t="shared" si="6"/>
        <v>8.0553615096666675</v>
      </c>
      <c r="L17" s="14">
        <f t="shared" si="6"/>
        <v>3654550</v>
      </c>
      <c r="M17" s="14">
        <f t="shared" si="6"/>
        <v>69626033.56277366</v>
      </c>
      <c r="N17" s="10">
        <f t="shared" si="6"/>
        <v>1.7713476929733332</v>
      </c>
      <c r="O17" s="10">
        <f t="shared" si="6"/>
        <v>0.4366666666666667</v>
      </c>
      <c r="P17" s="10">
        <f t="shared" si="6"/>
        <v>0.49</v>
      </c>
      <c r="Q17" s="10">
        <f t="shared" si="6"/>
        <v>12.666666666666666</v>
      </c>
      <c r="R17" s="10">
        <f t="shared" si="6"/>
        <v>33.533333333333331</v>
      </c>
      <c r="S17" s="10">
        <f t="shared" ref="S17" si="7">AVERAGE(S14:S16)</f>
        <v>26.366666666666664</v>
      </c>
    </row>
    <row r="18" spans="1:19" ht="13.8" x14ac:dyDescent="0.2">
      <c r="A18" s="10" t="s">
        <v>187</v>
      </c>
      <c r="B18" s="10" t="s">
        <v>169</v>
      </c>
      <c r="C18" s="10" t="s">
        <v>180</v>
      </c>
      <c r="D18" s="10" t="s">
        <v>173</v>
      </c>
      <c r="E18" s="10" t="s">
        <v>173</v>
      </c>
      <c r="F18" s="61">
        <v>1</v>
      </c>
      <c r="G18" s="24">
        <v>74.3</v>
      </c>
      <c r="H18" s="24">
        <v>-19.899999999999999</v>
      </c>
      <c r="I18" s="14">
        <v>1192500</v>
      </c>
      <c r="J18" s="14">
        <v>1427766.5792202998</v>
      </c>
      <c r="K18" s="10">
        <v>1.4398721920000002</v>
      </c>
      <c r="L18" s="14">
        <v>2667400</v>
      </c>
      <c r="M18" s="14">
        <v>11868656.765051531</v>
      </c>
      <c r="N18" s="10">
        <v>1.3261009553999998</v>
      </c>
      <c r="O18" s="10">
        <v>1.08</v>
      </c>
      <c r="P18" s="10">
        <v>1.19</v>
      </c>
      <c r="Q18" s="10">
        <v>9.4600000000000009</v>
      </c>
      <c r="R18" s="10">
        <v>8.58</v>
      </c>
      <c r="S18" s="10">
        <v>4.49</v>
      </c>
    </row>
    <row r="19" spans="1:19" ht="13.8" x14ac:dyDescent="0.2">
      <c r="A19" s="10" t="s">
        <v>187</v>
      </c>
      <c r="B19" s="10" t="s">
        <v>169</v>
      </c>
      <c r="C19" s="10" t="s">
        <v>180</v>
      </c>
      <c r="D19" s="10" t="s">
        <v>173</v>
      </c>
      <c r="E19" s="10" t="s">
        <v>173</v>
      </c>
      <c r="F19" s="61">
        <v>2</v>
      </c>
      <c r="G19" s="24">
        <v>73.8</v>
      </c>
      <c r="H19" s="24">
        <v>-18.100000000000001</v>
      </c>
      <c r="I19" s="14">
        <v>1218200</v>
      </c>
      <c r="J19" s="14">
        <v>1614116.3079392302</v>
      </c>
      <c r="K19" s="10">
        <v>1.5773312160000001</v>
      </c>
      <c r="L19" s="14">
        <v>2533900</v>
      </c>
      <c r="M19" s="14">
        <v>7415592.6860175477</v>
      </c>
      <c r="N19" s="10">
        <v>1.4420554462999999</v>
      </c>
      <c r="O19" s="10">
        <v>1.1499999999999999</v>
      </c>
      <c r="P19" s="10">
        <v>1.25</v>
      </c>
      <c r="Q19" s="10">
        <v>8.6300000000000008</v>
      </c>
      <c r="R19" s="10">
        <v>8.67</v>
      </c>
      <c r="S19" s="10">
        <v>4.5199999999999996</v>
      </c>
    </row>
    <row r="20" spans="1:19" ht="13.8" x14ac:dyDescent="0.2">
      <c r="A20" s="10" t="s">
        <v>187</v>
      </c>
      <c r="B20" s="10" t="s">
        <v>169</v>
      </c>
      <c r="C20" s="10" t="s">
        <v>180</v>
      </c>
      <c r="D20" s="10" t="s">
        <v>173</v>
      </c>
      <c r="E20" s="10" t="s">
        <v>173</v>
      </c>
      <c r="F20" s="62">
        <v>3</v>
      </c>
      <c r="G20" s="24">
        <v>73.7</v>
      </c>
      <c r="H20" s="24"/>
      <c r="I20" s="14">
        <v>1249400</v>
      </c>
      <c r="J20" s="14">
        <v>1893256.9899260197</v>
      </c>
      <c r="K20" s="10">
        <v>1.7739336959999998</v>
      </c>
      <c r="L20" s="14">
        <v>2681800</v>
      </c>
      <c r="M20" s="14">
        <v>5255866.1667021168</v>
      </c>
      <c r="N20" s="10">
        <v>1.1058111180000001</v>
      </c>
      <c r="O20" s="10">
        <v>1.18</v>
      </c>
      <c r="P20" s="10">
        <v>1.27</v>
      </c>
      <c r="Q20" s="10">
        <v>7.91</v>
      </c>
      <c r="R20" s="10">
        <v>8.25</v>
      </c>
      <c r="S20" s="10">
        <v>4.34</v>
      </c>
    </row>
    <row r="21" spans="1:19" ht="13.8" x14ac:dyDescent="0.2">
      <c r="A21" s="10" t="s">
        <v>187</v>
      </c>
      <c r="B21" s="10" t="s">
        <v>169</v>
      </c>
      <c r="C21" s="10" t="s">
        <v>180</v>
      </c>
      <c r="D21" s="10" t="s">
        <v>173</v>
      </c>
      <c r="E21" s="10" t="s">
        <v>173</v>
      </c>
      <c r="F21" s="51" t="s">
        <v>11</v>
      </c>
      <c r="G21" s="14">
        <f>AVERAGE(G18:G20)</f>
        <v>73.933333333333337</v>
      </c>
      <c r="H21" s="14">
        <f>AVERAGE(H18:H20)</f>
        <v>-19</v>
      </c>
      <c r="I21" s="14">
        <f t="shared" ref="I21:R21" si="8">AVERAGE(I18:I20)</f>
        <v>1220033.3333333333</v>
      </c>
      <c r="J21" s="14">
        <f t="shared" si="8"/>
        <v>1645046.6256951832</v>
      </c>
      <c r="K21" s="10">
        <f t="shared" si="8"/>
        <v>1.5970457013333335</v>
      </c>
      <c r="L21" s="14">
        <f t="shared" si="8"/>
        <v>2627700</v>
      </c>
      <c r="M21" s="14">
        <f t="shared" si="8"/>
        <v>8180038.5392570654</v>
      </c>
      <c r="N21" s="10">
        <f t="shared" si="8"/>
        <v>1.2913225065666667</v>
      </c>
      <c r="O21" s="10">
        <f t="shared" si="8"/>
        <v>1.1366666666666667</v>
      </c>
      <c r="P21" s="10">
        <f t="shared" si="8"/>
        <v>1.2366666666666666</v>
      </c>
      <c r="Q21" s="10">
        <f t="shared" si="8"/>
        <v>8.6666666666666679</v>
      </c>
      <c r="R21" s="10">
        <f t="shared" si="8"/>
        <v>8.5</v>
      </c>
      <c r="S21" s="10">
        <f t="shared" ref="S21" si="9">AVERAGE(S18:S20)</f>
        <v>4.45</v>
      </c>
    </row>
    <row r="22" spans="1:19" ht="13.8" x14ac:dyDescent="0.2">
      <c r="A22" s="10" t="s">
        <v>187</v>
      </c>
      <c r="B22" s="10" t="s">
        <v>169</v>
      </c>
      <c r="C22" s="10" t="s">
        <v>180</v>
      </c>
      <c r="D22" s="10" t="s">
        <v>183</v>
      </c>
      <c r="E22" s="10" t="s">
        <v>184</v>
      </c>
      <c r="F22" s="61">
        <v>1</v>
      </c>
      <c r="G22" s="24">
        <v>75.599999999999994</v>
      </c>
      <c r="H22" s="24">
        <v>-19.100000000000001</v>
      </c>
      <c r="I22" s="14">
        <v>1424300</v>
      </c>
      <c r="J22" s="14">
        <v>2398953.6574441302</v>
      </c>
      <c r="K22" s="10">
        <v>1.7833239299999999</v>
      </c>
      <c r="L22" s="14">
        <v>3192200</v>
      </c>
      <c r="M22" s="14">
        <v>9678526.6007183362</v>
      </c>
      <c r="N22" s="10">
        <v>1.37239398241</v>
      </c>
      <c r="O22" s="10">
        <v>0.88</v>
      </c>
      <c r="P22" s="10">
        <v>0.94</v>
      </c>
      <c r="Q22" s="10">
        <v>7.14</v>
      </c>
      <c r="R22" s="10">
        <v>9.33</v>
      </c>
      <c r="S22" s="10">
        <v>5.49</v>
      </c>
    </row>
    <row r="23" spans="1:19" ht="13.8" x14ac:dyDescent="0.2">
      <c r="A23" s="10" t="s">
        <v>187</v>
      </c>
      <c r="B23" s="10" t="s">
        <v>169</v>
      </c>
      <c r="C23" s="10" t="s">
        <v>180</v>
      </c>
      <c r="D23" s="10" t="s">
        <v>183</v>
      </c>
      <c r="E23" s="10" t="s">
        <v>184</v>
      </c>
      <c r="F23" s="61">
        <v>2</v>
      </c>
      <c r="G23" s="24">
        <v>74.8</v>
      </c>
      <c r="H23" s="24">
        <v>-18.3</v>
      </c>
      <c r="I23" s="14">
        <v>1374200</v>
      </c>
      <c r="J23" s="14">
        <v>2390541.9627497504</v>
      </c>
      <c r="K23" s="10">
        <v>1.9887146280000001</v>
      </c>
      <c r="L23" s="14">
        <v>2979600</v>
      </c>
      <c r="M23" s="14">
        <v>7337842.3817095542</v>
      </c>
      <c r="N23" s="10">
        <v>1.1782143567999999</v>
      </c>
      <c r="O23" s="10">
        <v>0.96</v>
      </c>
      <c r="P23" s="10">
        <v>1.04</v>
      </c>
      <c r="Q23" s="10">
        <v>8.24</v>
      </c>
      <c r="R23" s="10">
        <v>9.48</v>
      </c>
      <c r="S23" s="10">
        <v>5.36</v>
      </c>
    </row>
    <row r="24" spans="1:19" ht="13.8" x14ac:dyDescent="0.2">
      <c r="A24" s="10" t="s">
        <v>187</v>
      </c>
      <c r="B24" s="10" t="s">
        <v>169</v>
      </c>
      <c r="C24" s="10" t="s">
        <v>180</v>
      </c>
      <c r="D24" s="10" t="s">
        <v>183</v>
      </c>
      <c r="E24" s="10" t="s">
        <v>184</v>
      </c>
      <c r="F24" s="62">
        <v>3</v>
      </c>
      <c r="G24" s="24">
        <v>74.900000000000006</v>
      </c>
      <c r="H24" s="24"/>
      <c r="I24" s="14">
        <v>1426900</v>
      </c>
      <c r="J24" s="14">
        <v>2002586.0092673397</v>
      </c>
      <c r="K24" s="10">
        <v>1.507298606</v>
      </c>
      <c r="L24" s="14">
        <v>2813000</v>
      </c>
      <c r="M24" s="14">
        <v>5413555.1109041516</v>
      </c>
      <c r="N24" s="10">
        <v>1.04307791472</v>
      </c>
      <c r="O24" s="10">
        <v>0.94</v>
      </c>
      <c r="P24" s="10">
        <v>1.01</v>
      </c>
      <c r="Q24" s="10">
        <v>7.94</v>
      </c>
      <c r="R24" s="10">
        <v>9.56</v>
      </c>
      <c r="S24" s="10">
        <v>5.48</v>
      </c>
    </row>
    <row r="25" spans="1:19" ht="13.8" x14ac:dyDescent="0.2">
      <c r="A25" s="10" t="s">
        <v>187</v>
      </c>
      <c r="B25" s="10" t="s">
        <v>169</v>
      </c>
      <c r="C25" s="10" t="s">
        <v>180</v>
      </c>
      <c r="D25" s="10" t="s">
        <v>183</v>
      </c>
      <c r="E25" s="10" t="s">
        <v>184</v>
      </c>
      <c r="F25" s="51" t="s">
        <v>11</v>
      </c>
      <c r="G25" s="14">
        <f>AVERAGE(G22:G24)</f>
        <v>75.099999999999994</v>
      </c>
      <c r="H25" s="14">
        <f>AVERAGE(H22:H24)</f>
        <v>-18.700000000000003</v>
      </c>
      <c r="I25" s="14">
        <f t="shared" ref="I25:R25" si="10">AVERAGE(I22:I24)</f>
        <v>1408466.6666666667</v>
      </c>
      <c r="J25" s="14">
        <f t="shared" si="10"/>
        <v>2264027.2098204065</v>
      </c>
      <c r="K25" s="10">
        <f t="shared" si="10"/>
        <v>1.7597790546666667</v>
      </c>
      <c r="L25" s="14">
        <f t="shared" si="10"/>
        <v>2994933.3333333335</v>
      </c>
      <c r="M25" s="14">
        <f t="shared" si="10"/>
        <v>7476641.3644440146</v>
      </c>
      <c r="N25" s="10">
        <f t="shared" si="10"/>
        <v>1.1978954179766668</v>
      </c>
      <c r="O25" s="10">
        <f t="shared" si="10"/>
        <v>0.92666666666666664</v>
      </c>
      <c r="P25" s="10">
        <f t="shared" si="10"/>
        <v>0.9966666666666667</v>
      </c>
      <c r="Q25" s="10">
        <f t="shared" si="10"/>
        <v>7.7733333333333334</v>
      </c>
      <c r="R25" s="10">
        <f t="shared" si="10"/>
        <v>9.4566666666666688</v>
      </c>
      <c r="S25" s="10">
        <f t="shared" ref="S25" si="11">AVERAGE(S22:S24)</f>
        <v>5.4433333333333342</v>
      </c>
    </row>
    <row r="26" spans="1:19" ht="13.8" x14ac:dyDescent="0.2">
      <c r="A26" s="10" t="s">
        <v>145</v>
      </c>
      <c r="B26" s="10" t="s">
        <v>169</v>
      </c>
      <c r="C26" s="10" t="s">
        <v>180</v>
      </c>
      <c r="D26" s="10" t="s">
        <v>173</v>
      </c>
      <c r="E26" s="10" t="s">
        <v>173</v>
      </c>
      <c r="F26" s="61">
        <v>1</v>
      </c>
      <c r="G26" s="24">
        <v>81.099999999999994</v>
      </c>
      <c r="H26" s="24">
        <v>-15.7</v>
      </c>
      <c r="I26" s="14">
        <v>2043200</v>
      </c>
      <c r="J26" s="14">
        <v>2549050.9419069607</v>
      </c>
      <c r="K26" s="10">
        <v>1.4404097279999999</v>
      </c>
      <c r="L26" s="14">
        <v>3721600</v>
      </c>
      <c r="M26" s="14">
        <v>12558633.865761138</v>
      </c>
      <c r="N26" s="10">
        <v>1.3818418438500002</v>
      </c>
      <c r="O26" s="10">
        <v>0.37</v>
      </c>
      <c r="P26" s="10">
        <v>0.4</v>
      </c>
      <c r="Q26" s="10">
        <v>7.14</v>
      </c>
      <c r="R26" s="10">
        <v>20</v>
      </c>
      <c r="S26" s="10">
        <v>15.8</v>
      </c>
    </row>
    <row r="27" spans="1:19" ht="13.8" x14ac:dyDescent="0.2">
      <c r="A27" s="10" t="s">
        <v>145</v>
      </c>
      <c r="B27" s="10" t="s">
        <v>169</v>
      </c>
      <c r="C27" s="10" t="s">
        <v>180</v>
      </c>
      <c r="D27" s="10" t="s">
        <v>173</v>
      </c>
      <c r="E27" s="10" t="s">
        <v>173</v>
      </c>
      <c r="F27" s="61">
        <v>2</v>
      </c>
      <c r="G27" s="24">
        <v>80.599999999999994</v>
      </c>
      <c r="H27" s="24">
        <v>-17.600000000000001</v>
      </c>
      <c r="I27" s="14">
        <v>2200200</v>
      </c>
      <c r="J27" s="14">
        <v>2542076.9478974496</v>
      </c>
      <c r="K27" s="10">
        <v>1.3623824879999999</v>
      </c>
      <c r="L27" s="14">
        <v>4277900</v>
      </c>
      <c r="M27" s="14">
        <v>13637264.099224329</v>
      </c>
      <c r="N27" s="10">
        <v>1.0933281156000001</v>
      </c>
      <c r="O27" s="10">
        <v>0.39</v>
      </c>
      <c r="P27" s="10">
        <v>0.41</v>
      </c>
      <c r="Q27" s="10">
        <v>6.48</v>
      </c>
      <c r="R27" s="10">
        <v>19.7</v>
      </c>
      <c r="S27" s="10">
        <v>15.5</v>
      </c>
    </row>
    <row r="28" spans="1:19" ht="13.8" x14ac:dyDescent="0.2">
      <c r="A28" s="10" t="s">
        <v>145</v>
      </c>
      <c r="B28" s="10" t="s">
        <v>169</v>
      </c>
      <c r="C28" s="10" t="s">
        <v>180</v>
      </c>
      <c r="D28" s="10" t="s">
        <v>173</v>
      </c>
      <c r="E28" s="10" t="s">
        <v>173</v>
      </c>
      <c r="F28" s="62">
        <v>3</v>
      </c>
      <c r="G28" s="24">
        <v>80.8</v>
      </c>
      <c r="H28" s="24"/>
      <c r="I28" s="14">
        <v>1940800</v>
      </c>
      <c r="J28" s="14">
        <v>2490436.6012576902</v>
      </c>
      <c r="K28" s="10">
        <v>1.4973354319999999</v>
      </c>
      <c r="L28" s="14">
        <v>3912300</v>
      </c>
      <c r="M28" s="14">
        <v>21998825.510849927</v>
      </c>
      <c r="N28" s="10">
        <v>1.215911736</v>
      </c>
      <c r="O28" s="10">
        <v>0.39</v>
      </c>
      <c r="P28" s="10">
        <v>0.41</v>
      </c>
      <c r="Q28" s="10">
        <v>7.36</v>
      </c>
      <c r="R28" s="10">
        <v>18.8</v>
      </c>
      <c r="S28" s="10">
        <v>15</v>
      </c>
    </row>
    <row r="29" spans="1:19" ht="13.8" x14ac:dyDescent="0.2">
      <c r="A29" s="10" t="s">
        <v>145</v>
      </c>
      <c r="B29" s="10" t="s">
        <v>169</v>
      </c>
      <c r="C29" s="10" t="s">
        <v>180</v>
      </c>
      <c r="D29" s="10" t="s">
        <v>173</v>
      </c>
      <c r="E29" s="10" t="s">
        <v>173</v>
      </c>
      <c r="F29" s="51" t="s">
        <v>11</v>
      </c>
      <c r="G29" s="14">
        <f>AVERAGE(G26:G28)</f>
        <v>80.833333333333329</v>
      </c>
      <c r="H29" s="14">
        <f>AVERAGE(H26:H28)</f>
        <v>-16.649999999999999</v>
      </c>
      <c r="I29" s="14">
        <f t="shared" ref="I29:R29" si="12">AVERAGE(I26:I28)</f>
        <v>2061400</v>
      </c>
      <c r="J29" s="14">
        <f t="shared" si="12"/>
        <v>2527188.1636873665</v>
      </c>
      <c r="K29" s="10">
        <f t="shared" si="12"/>
        <v>1.4333758826666667</v>
      </c>
      <c r="L29" s="14">
        <f t="shared" si="12"/>
        <v>3970600</v>
      </c>
      <c r="M29" s="14">
        <f t="shared" si="12"/>
        <v>16064907.825278467</v>
      </c>
      <c r="N29" s="10">
        <f t="shared" si="12"/>
        <v>1.23036056515</v>
      </c>
      <c r="O29" s="10">
        <f t="shared" si="12"/>
        <v>0.3833333333333333</v>
      </c>
      <c r="P29" s="10">
        <f t="shared" si="12"/>
        <v>0.40666666666666668</v>
      </c>
      <c r="Q29" s="10">
        <f t="shared" si="12"/>
        <v>6.9933333333333332</v>
      </c>
      <c r="R29" s="10">
        <f t="shared" si="12"/>
        <v>19.5</v>
      </c>
      <c r="S29" s="10">
        <f t="shared" ref="S29" si="13">AVERAGE(S26:S28)</f>
        <v>15.433333333333332</v>
      </c>
    </row>
    <row r="30" spans="1:19" ht="13.8" x14ac:dyDescent="0.2">
      <c r="A30" s="10" t="s">
        <v>145</v>
      </c>
      <c r="B30" s="10" t="s">
        <v>169</v>
      </c>
      <c r="C30" s="10" t="s">
        <v>180</v>
      </c>
      <c r="D30" s="10" t="s">
        <v>181</v>
      </c>
      <c r="E30" s="10" t="s">
        <v>182</v>
      </c>
      <c r="F30" s="61">
        <v>1</v>
      </c>
      <c r="G30" s="24">
        <v>84.8</v>
      </c>
      <c r="H30" s="24">
        <v>-17.2</v>
      </c>
      <c r="I30" s="14">
        <v>2904800</v>
      </c>
      <c r="J30" s="14">
        <v>3183069.9046260491</v>
      </c>
      <c r="K30" s="10">
        <v>1.2807091049999999</v>
      </c>
      <c r="L30" s="14">
        <v>4357500</v>
      </c>
      <c r="M30" s="14">
        <v>11354003.442735387</v>
      </c>
      <c r="N30" s="10">
        <v>0.93514506875999992</v>
      </c>
      <c r="O30" s="10">
        <v>0.21</v>
      </c>
      <c r="P30" s="10">
        <v>0.22</v>
      </c>
      <c r="Q30" s="10">
        <v>3.61</v>
      </c>
      <c r="R30" s="10">
        <v>24.2</v>
      </c>
      <c r="S30" s="10">
        <v>21.6</v>
      </c>
    </row>
    <row r="31" spans="1:19" ht="13.8" x14ac:dyDescent="0.2">
      <c r="A31" s="10" t="s">
        <v>145</v>
      </c>
      <c r="B31" s="10" t="s">
        <v>169</v>
      </c>
      <c r="C31" s="10" t="s">
        <v>180</v>
      </c>
      <c r="D31" s="10" t="s">
        <v>181</v>
      </c>
      <c r="E31" s="10" t="s">
        <v>182</v>
      </c>
      <c r="F31" s="61">
        <v>2</v>
      </c>
      <c r="G31" s="24">
        <v>84.2</v>
      </c>
      <c r="H31" s="24">
        <v>-19.100000000000001</v>
      </c>
      <c r="I31" s="14">
        <v>2557400</v>
      </c>
      <c r="J31" s="14">
        <v>2821236.0425592992</v>
      </c>
      <c r="K31" s="10">
        <v>1.2820474239999999</v>
      </c>
      <c r="L31" s="14">
        <v>5056400</v>
      </c>
      <c r="M31" s="14">
        <v>13641740.450632773</v>
      </c>
      <c r="N31" s="10">
        <v>1.1712023856</v>
      </c>
      <c r="O31" s="10">
        <v>0.22</v>
      </c>
      <c r="P31" s="10">
        <v>0.23</v>
      </c>
      <c r="Q31" s="10">
        <v>4.9000000000000004</v>
      </c>
      <c r="R31" s="10">
        <v>24.6</v>
      </c>
      <c r="S31" s="10">
        <v>21.7</v>
      </c>
    </row>
    <row r="32" spans="1:19" ht="13.8" x14ac:dyDescent="0.2">
      <c r="A32" s="10" t="s">
        <v>145</v>
      </c>
      <c r="B32" s="10" t="s">
        <v>169</v>
      </c>
      <c r="C32" s="10" t="s">
        <v>180</v>
      </c>
      <c r="D32" s="10" t="s">
        <v>181</v>
      </c>
      <c r="E32" s="10" t="s">
        <v>182</v>
      </c>
      <c r="F32" s="62">
        <v>3</v>
      </c>
      <c r="G32" s="24">
        <v>84.6</v>
      </c>
      <c r="H32" s="24"/>
      <c r="I32" s="14">
        <v>2730400</v>
      </c>
      <c r="J32" s="14">
        <v>3533136.3183095502</v>
      </c>
      <c r="K32" s="10">
        <v>1.4852340179999999</v>
      </c>
      <c r="L32" s="14">
        <v>4953100</v>
      </c>
      <c r="M32" s="14">
        <v>11315363.005459774</v>
      </c>
      <c r="N32" s="10">
        <v>0.98803782420000008</v>
      </c>
      <c r="O32" s="10">
        <v>0.23</v>
      </c>
      <c r="P32" s="10">
        <v>0.25</v>
      </c>
      <c r="Q32" s="10">
        <v>6.32</v>
      </c>
      <c r="R32" s="10">
        <v>23.4</v>
      </c>
      <c r="S32" s="10">
        <v>20.399999999999999</v>
      </c>
    </row>
    <row r="33" spans="1:19" ht="13.8" x14ac:dyDescent="0.2">
      <c r="A33" s="10" t="s">
        <v>145</v>
      </c>
      <c r="B33" s="10" t="s">
        <v>169</v>
      </c>
      <c r="C33" s="10" t="s">
        <v>180</v>
      </c>
      <c r="D33" s="10" t="s">
        <v>181</v>
      </c>
      <c r="E33" s="10" t="s">
        <v>182</v>
      </c>
      <c r="F33" s="51" t="s">
        <v>11</v>
      </c>
      <c r="G33" s="14">
        <f>AVERAGE(G30:G32)</f>
        <v>84.533333333333331</v>
      </c>
      <c r="H33" s="14">
        <f>AVERAGE(H30:H32)</f>
        <v>-18.149999999999999</v>
      </c>
      <c r="I33" s="14">
        <f t="shared" ref="I33:R33" si="14">AVERAGE(I30:I32)</f>
        <v>2730866.6666666665</v>
      </c>
      <c r="J33" s="14">
        <f t="shared" si="14"/>
        <v>3179147.4218316325</v>
      </c>
      <c r="K33" s="10">
        <f t="shared" si="14"/>
        <v>1.3493301823333332</v>
      </c>
      <c r="L33" s="14">
        <f t="shared" si="14"/>
        <v>4789000</v>
      </c>
      <c r="M33" s="14">
        <f t="shared" si="14"/>
        <v>12103702.299609313</v>
      </c>
      <c r="N33" s="10">
        <f t="shared" si="14"/>
        <v>1.03146175952</v>
      </c>
      <c r="O33" s="10">
        <f t="shared" si="14"/>
        <v>0.22</v>
      </c>
      <c r="P33" s="10">
        <f t="shared" si="14"/>
        <v>0.23333333333333331</v>
      </c>
      <c r="Q33" s="10">
        <f t="shared" si="14"/>
        <v>4.9433333333333334</v>
      </c>
      <c r="R33" s="10">
        <f t="shared" si="14"/>
        <v>24.066666666666663</v>
      </c>
      <c r="S33" s="10">
        <f t="shared" ref="S33" si="15">AVERAGE(S30:S32)</f>
        <v>21.233333333333331</v>
      </c>
    </row>
    <row r="34" spans="1:19" ht="13.8" x14ac:dyDescent="0.2">
      <c r="A34" s="10" t="s">
        <v>160</v>
      </c>
      <c r="B34" s="10" t="s">
        <v>171</v>
      </c>
      <c r="C34" s="10" t="s">
        <v>180</v>
      </c>
      <c r="D34" s="10" t="s">
        <v>173</v>
      </c>
      <c r="E34" s="10" t="s">
        <v>173</v>
      </c>
      <c r="F34" s="61">
        <v>1</v>
      </c>
      <c r="G34" s="24">
        <v>80.099999999999994</v>
      </c>
      <c r="H34" s="24">
        <v>-20.100000000000001</v>
      </c>
      <c r="I34" s="14">
        <v>1383400</v>
      </c>
      <c r="J34" s="14">
        <v>8018727.2471628655</v>
      </c>
      <c r="K34" s="10">
        <v>6.7547183850000003</v>
      </c>
      <c r="L34" s="14">
        <v>2506900</v>
      </c>
      <c r="M34" s="14">
        <v>103875552.56222761</v>
      </c>
      <c r="N34" s="10">
        <v>4.3992352488000002</v>
      </c>
      <c r="O34" s="10">
        <v>0.3</v>
      </c>
      <c r="P34" s="10">
        <v>0.35</v>
      </c>
      <c r="Q34" s="10">
        <v>17.100000000000001</v>
      </c>
      <c r="R34" s="10">
        <v>53</v>
      </c>
      <c r="S34" s="10">
        <v>46</v>
      </c>
    </row>
    <row r="35" spans="1:19" ht="13.8" x14ac:dyDescent="0.2">
      <c r="A35" s="10" t="s">
        <v>160</v>
      </c>
      <c r="B35" s="10" t="s">
        <v>171</v>
      </c>
      <c r="C35" s="10" t="s">
        <v>180</v>
      </c>
      <c r="D35" s="10" t="s">
        <v>173</v>
      </c>
      <c r="E35" s="10" t="s">
        <v>173</v>
      </c>
      <c r="F35" s="61">
        <v>2</v>
      </c>
      <c r="G35" s="24">
        <v>81.3</v>
      </c>
      <c r="H35" s="24">
        <v>-21.2</v>
      </c>
      <c r="I35" s="14">
        <v>1302700</v>
      </c>
      <c r="J35" s="14">
        <v>9686880.0273384806</v>
      </c>
      <c r="K35" s="10">
        <v>6.8775725379999999</v>
      </c>
      <c r="L35" s="14">
        <v>2568100</v>
      </c>
      <c r="M35" s="14">
        <v>137501242.08070207</v>
      </c>
      <c r="N35" s="10">
        <v>4.9982916834000006</v>
      </c>
      <c r="O35" s="10">
        <v>0.28999999999999998</v>
      </c>
      <c r="P35" s="10">
        <v>0.34</v>
      </c>
      <c r="Q35" s="10">
        <v>16</v>
      </c>
      <c r="R35" s="10">
        <v>53.4</v>
      </c>
      <c r="S35" s="10">
        <v>46.4</v>
      </c>
    </row>
    <row r="36" spans="1:19" ht="13.8" x14ac:dyDescent="0.2">
      <c r="A36" s="10" t="s">
        <v>160</v>
      </c>
      <c r="B36" s="10" t="s">
        <v>171</v>
      </c>
      <c r="C36" s="10" t="s">
        <v>180</v>
      </c>
      <c r="D36" s="10" t="s">
        <v>173</v>
      </c>
      <c r="E36" s="10" t="s">
        <v>173</v>
      </c>
      <c r="F36" s="62">
        <v>3</v>
      </c>
      <c r="G36" s="24">
        <v>80.5</v>
      </c>
      <c r="H36" s="24"/>
      <c r="I36" s="14">
        <v>1533200</v>
      </c>
      <c r="J36" s="14">
        <v>11701322.330252431</v>
      </c>
      <c r="K36" s="10">
        <v>8.4350930559999995</v>
      </c>
      <c r="L36" s="14">
        <v>2623800</v>
      </c>
      <c r="M36" s="14">
        <v>112355053.91970326</v>
      </c>
      <c r="N36" s="10">
        <v>5.0273423688800003</v>
      </c>
      <c r="O36" s="10">
        <v>0.28999999999999998</v>
      </c>
      <c r="P36" s="10">
        <v>0.34</v>
      </c>
      <c r="Q36" s="10">
        <v>16.7</v>
      </c>
      <c r="R36" s="10">
        <v>53.9</v>
      </c>
      <c r="S36" s="10">
        <v>46.9</v>
      </c>
    </row>
    <row r="37" spans="1:19" ht="13.8" x14ac:dyDescent="0.2">
      <c r="A37" s="10" t="s">
        <v>160</v>
      </c>
      <c r="B37" s="10" t="s">
        <v>171</v>
      </c>
      <c r="C37" s="10" t="s">
        <v>180</v>
      </c>
      <c r="D37" s="10" t="s">
        <v>173</v>
      </c>
      <c r="E37" s="10" t="s">
        <v>173</v>
      </c>
      <c r="F37" s="51" t="s">
        <v>11</v>
      </c>
      <c r="G37" s="14">
        <f>AVERAGE(G34:G36)</f>
        <v>80.633333333333326</v>
      </c>
      <c r="H37" s="14">
        <f>AVERAGE(H34:H36)</f>
        <v>-20.65</v>
      </c>
      <c r="I37" s="14">
        <f t="shared" ref="I37:R37" si="16">AVERAGE(I34:I36)</f>
        <v>1406433.3333333333</v>
      </c>
      <c r="J37" s="14">
        <f t="shared" si="16"/>
        <v>9802309.8682512585</v>
      </c>
      <c r="K37" s="10">
        <f t="shared" si="16"/>
        <v>7.3557946596666666</v>
      </c>
      <c r="L37" s="14">
        <f t="shared" si="16"/>
        <v>2566266.6666666665</v>
      </c>
      <c r="M37" s="14">
        <f t="shared" si="16"/>
        <v>117910616.1875443</v>
      </c>
      <c r="N37" s="10">
        <f t="shared" si="16"/>
        <v>4.8082897670266673</v>
      </c>
      <c r="O37" s="10">
        <f t="shared" si="16"/>
        <v>0.29333333333333328</v>
      </c>
      <c r="P37" s="10">
        <f t="shared" si="16"/>
        <v>0.34333333333333332</v>
      </c>
      <c r="Q37" s="10">
        <f t="shared" si="16"/>
        <v>16.599999999999998</v>
      </c>
      <c r="R37" s="10">
        <f t="shared" si="16"/>
        <v>53.433333333333337</v>
      </c>
      <c r="S37" s="10">
        <f t="shared" ref="S37" si="17">AVERAGE(S34:S36)</f>
        <v>46.433333333333337</v>
      </c>
    </row>
    <row r="38" spans="1:19" ht="13.8" x14ac:dyDescent="0.2">
      <c r="A38" s="10" t="s">
        <v>160</v>
      </c>
      <c r="B38" s="10" t="s">
        <v>171</v>
      </c>
      <c r="C38" s="10" t="s">
        <v>180</v>
      </c>
      <c r="D38" s="10" t="s">
        <v>181</v>
      </c>
      <c r="E38" s="10" t="s">
        <v>182</v>
      </c>
      <c r="F38" s="61">
        <v>1</v>
      </c>
      <c r="G38" s="24">
        <v>81</v>
      </c>
      <c r="H38" s="24">
        <v>-19.100000000000001</v>
      </c>
      <c r="I38" s="14">
        <v>1454500</v>
      </c>
      <c r="J38" s="14">
        <v>10300687.809897985</v>
      </c>
      <c r="K38" s="10">
        <v>8.2667130839999992</v>
      </c>
      <c r="L38" s="14">
        <v>2476600</v>
      </c>
      <c r="M38" s="14">
        <v>85327812.86246112</v>
      </c>
      <c r="N38" s="10">
        <v>5.1271626937500008</v>
      </c>
      <c r="O38" s="10">
        <v>0.2</v>
      </c>
      <c r="P38" s="10">
        <v>0.24</v>
      </c>
      <c r="Q38" s="10">
        <v>18.5</v>
      </c>
      <c r="R38" s="10">
        <v>60</v>
      </c>
      <c r="S38" s="10">
        <v>54.2</v>
      </c>
    </row>
    <row r="39" spans="1:19" ht="13.8" x14ac:dyDescent="0.2">
      <c r="A39" s="10" t="s">
        <v>160</v>
      </c>
      <c r="B39" s="10" t="s">
        <v>171</v>
      </c>
      <c r="C39" s="10" t="s">
        <v>180</v>
      </c>
      <c r="D39" s="10" t="s">
        <v>181</v>
      </c>
      <c r="E39" s="10" t="s">
        <v>182</v>
      </c>
      <c r="F39" s="61">
        <v>2</v>
      </c>
      <c r="G39" s="24">
        <v>80.400000000000006</v>
      </c>
      <c r="H39" s="24">
        <v>-19.100000000000001</v>
      </c>
      <c r="I39" s="14">
        <v>1480500</v>
      </c>
      <c r="J39" s="14">
        <v>9781624.5860176887</v>
      </c>
      <c r="K39" s="10">
        <v>7.7551834500000005</v>
      </c>
      <c r="L39" s="14">
        <v>2635100</v>
      </c>
      <c r="M39" s="14">
        <v>104097822.50317746</v>
      </c>
      <c r="N39" s="10">
        <v>4.5825257419199996</v>
      </c>
      <c r="O39" s="10">
        <v>0.26</v>
      </c>
      <c r="P39" s="10">
        <v>0.31</v>
      </c>
      <c r="Q39" s="10">
        <v>16.600000000000001</v>
      </c>
      <c r="R39" s="10">
        <v>57.6</v>
      </c>
      <c r="S39" s="10">
        <v>51.4</v>
      </c>
    </row>
    <row r="40" spans="1:19" ht="13.8" x14ac:dyDescent="0.2">
      <c r="A40" s="10" t="s">
        <v>160</v>
      </c>
      <c r="B40" s="10" t="s">
        <v>171</v>
      </c>
      <c r="C40" s="10" t="s">
        <v>180</v>
      </c>
      <c r="D40" s="10" t="s">
        <v>181</v>
      </c>
      <c r="E40" s="10" t="s">
        <v>182</v>
      </c>
      <c r="F40" s="62">
        <v>3</v>
      </c>
      <c r="G40" s="24">
        <v>80.2</v>
      </c>
      <c r="H40" s="24"/>
      <c r="I40" s="14">
        <v>1514900</v>
      </c>
      <c r="J40" s="14">
        <v>8741612.9946897067</v>
      </c>
      <c r="K40" s="10">
        <v>6.7956357399999998</v>
      </c>
      <c r="L40" s="14">
        <v>2556200</v>
      </c>
      <c r="M40" s="14">
        <v>126554910.36875878</v>
      </c>
      <c r="N40" s="10">
        <v>5.2304753030400004</v>
      </c>
      <c r="O40" s="10">
        <v>0.26</v>
      </c>
      <c r="P40" s="10">
        <v>0.31</v>
      </c>
      <c r="Q40" s="10">
        <v>20.8</v>
      </c>
      <c r="R40" s="10">
        <v>58.1</v>
      </c>
      <c r="S40" s="10">
        <v>51.4</v>
      </c>
    </row>
    <row r="41" spans="1:19" ht="13.8" x14ac:dyDescent="0.2">
      <c r="A41" s="10" t="s">
        <v>160</v>
      </c>
      <c r="B41" s="10" t="s">
        <v>171</v>
      </c>
      <c r="C41" s="10" t="s">
        <v>180</v>
      </c>
      <c r="D41" s="10" t="s">
        <v>181</v>
      </c>
      <c r="E41" s="10" t="s">
        <v>182</v>
      </c>
      <c r="F41" s="51" t="s">
        <v>11</v>
      </c>
      <c r="G41" s="14">
        <f>AVERAGE(G38:G40)</f>
        <v>80.533333333333346</v>
      </c>
      <c r="H41" s="14">
        <f>AVERAGE(H38:H40)</f>
        <v>-19.100000000000001</v>
      </c>
      <c r="I41" s="14">
        <f t="shared" ref="I41:R41" si="18">AVERAGE(I38:I40)</f>
        <v>1483300</v>
      </c>
      <c r="J41" s="14">
        <f t="shared" si="18"/>
        <v>9607975.1302017923</v>
      </c>
      <c r="K41" s="10">
        <f t="shared" si="18"/>
        <v>7.6058440913333341</v>
      </c>
      <c r="L41" s="14">
        <f t="shared" si="18"/>
        <v>2555966.6666666665</v>
      </c>
      <c r="M41" s="14">
        <f t="shared" si="18"/>
        <v>105326848.57813245</v>
      </c>
      <c r="N41" s="10">
        <f t="shared" si="18"/>
        <v>4.98005457957</v>
      </c>
      <c r="O41" s="10">
        <f t="shared" si="18"/>
        <v>0.24</v>
      </c>
      <c r="P41" s="10">
        <f t="shared" si="18"/>
        <v>0.28666666666666668</v>
      </c>
      <c r="Q41" s="10">
        <f t="shared" si="18"/>
        <v>18.633333333333336</v>
      </c>
      <c r="R41" s="10">
        <f t="shared" si="18"/>
        <v>58.566666666666663</v>
      </c>
      <c r="S41" s="10">
        <f t="shared" ref="S41" si="19">AVERAGE(S38:S40)</f>
        <v>52.333333333333336</v>
      </c>
    </row>
    <row r="42" spans="1:19" ht="13.8" x14ac:dyDescent="0.2">
      <c r="A42" s="11" t="s">
        <v>149</v>
      </c>
      <c r="B42" s="10" t="s">
        <v>169</v>
      </c>
      <c r="C42" s="10" t="s">
        <v>180</v>
      </c>
      <c r="D42" s="10" t="s">
        <v>173</v>
      </c>
      <c r="E42" s="10" t="s">
        <v>173</v>
      </c>
      <c r="F42" s="61">
        <v>1</v>
      </c>
      <c r="G42" s="24">
        <v>87.9</v>
      </c>
      <c r="H42" s="24">
        <v>-12.5</v>
      </c>
      <c r="I42" s="14">
        <v>2354800</v>
      </c>
      <c r="J42" s="14">
        <v>12527595.693518639</v>
      </c>
      <c r="K42" s="10">
        <v>5.7381938000000003</v>
      </c>
      <c r="L42" s="14">
        <v>3660400</v>
      </c>
      <c r="M42" s="14">
        <v>15667951.679817444</v>
      </c>
      <c r="N42" s="10">
        <v>0.86098165559999995</v>
      </c>
      <c r="O42" s="10">
        <v>3.5000000000000003E-2</v>
      </c>
      <c r="P42" s="10">
        <v>3.5000000000000003E-2</v>
      </c>
      <c r="Q42" s="10">
        <v>0.66</v>
      </c>
      <c r="R42" s="10">
        <v>63.2</v>
      </c>
      <c r="S42" s="10">
        <v>63</v>
      </c>
    </row>
    <row r="43" spans="1:19" ht="13.8" x14ac:dyDescent="0.2">
      <c r="A43" s="11" t="s">
        <v>149</v>
      </c>
      <c r="B43" s="10" t="s">
        <v>169</v>
      </c>
      <c r="C43" s="10" t="s">
        <v>180</v>
      </c>
      <c r="D43" s="10" t="s">
        <v>173</v>
      </c>
      <c r="E43" s="10" t="s">
        <v>173</v>
      </c>
      <c r="F43" s="61">
        <v>2</v>
      </c>
      <c r="G43" s="24">
        <v>88.2</v>
      </c>
      <c r="H43" s="24">
        <v>-12.3</v>
      </c>
      <c r="I43" s="14">
        <v>2423200</v>
      </c>
      <c r="J43" s="14">
        <v>14664405.384691147</v>
      </c>
      <c r="K43" s="10">
        <v>6.4644452819999998</v>
      </c>
      <c r="L43" s="14">
        <v>3764600</v>
      </c>
      <c r="M43" s="14">
        <v>4400673.2941789646</v>
      </c>
      <c r="N43" s="10">
        <v>0.79122531484000003</v>
      </c>
      <c r="O43" s="10">
        <v>3.5000000000000003E-2</v>
      </c>
      <c r="P43" s="10">
        <v>3.3000000000000002E-2</v>
      </c>
      <c r="Q43" s="10">
        <v>5.08</v>
      </c>
      <c r="R43" s="10">
        <v>63.1</v>
      </c>
      <c r="S43" s="10">
        <v>63.5</v>
      </c>
    </row>
    <row r="44" spans="1:19" ht="13.8" x14ac:dyDescent="0.2">
      <c r="A44" s="11" t="s">
        <v>149</v>
      </c>
      <c r="B44" s="10" t="s">
        <v>169</v>
      </c>
      <c r="C44" s="10" t="s">
        <v>180</v>
      </c>
      <c r="D44" s="10" t="s">
        <v>173</v>
      </c>
      <c r="E44" s="10" t="s">
        <v>173</v>
      </c>
      <c r="F44" s="62">
        <v>3</v>
      </c>
      <c r="G44" s="24">
        <v>88.1</v>
      </c>
      <c r="H44" s="24"/>
      <c r="I44" s="14">
        <v>2191900</v>
      </c>
      <c r="J44" s="14">
        <v>13747600.057209801</v>
      </c>
      <c r="K44" s="10">
        <v>2.5875381589999997</v>
      </c>
      <c r="L44" s="14"/>
      <c r="M44" s="14"/>
      <c r="N44" s="10">
        <v>0.71299999999999997</v>
      </c>
      <c r="O44" s="10">
        <v>3.1E-2</v>
      </c>
      <c r="P44" s="10">
        <v>3.2000000000000001E-2</v>
      </c>
      <c r="Q44" s="10">
        <v>4.4000000000000004</v>
      </c>
      <c r="R44" s="10">
        <v>64.900000000000006</v>
      </c>
      <c r="S44" s="10">
        <v>63.6</v>
      </c>
    </row>
    <row r="45" spans="1:19" ht="13.8" x14ac:dyDescent="0.2">
      <c r="A45" s="11" t="s">
        <v>149</v>
      </c>
      <c r="B45" s="10" t="s">
        <v>169</v>
      </c>
      <c r="C45" s="10" t="s">
        <v>180</v>
      </c>
      <c r="D45" s="10" t="s">
        <v>173</v>
      </c>
      <c r="E45" s="10" t="s">
        <v>173</v>
      </c>
      <c r="F45" s="51" t="s">
        <v>11</v>
      </c>
      <c r="G45" s="14">
        <f>AVERAGE(G42:G44)</f>
        <v>88.066666666666677</v>
      </c>
      <c r="H45" s="14">
        <f>AVERAGE(H42:H44)</f>
        <v>-12.4</v>
      </c>
      <c r="I45" s="14">
        <f t="shared" ref="I45:R45" si="20">AVERAGE(I42:I44)</f>
        <v>2323300</v>
      </c>
      <c r="J45" s="14">
        <f t="shared" si="20"/>
        <v>13646533.71180653</v>
      </c>
      <c r="K45" s="10">
        <f t="shared" si="20"/>
        <v>4.9300590803333337</v>
      </c>
      <c r="L45" s="14">
        <f t="shared" si="20"/>
        <v>3712500</v>
      </c>
      <c r="M45" s="14">
        <f t="shared" si="20"/>
        <v>10034312.486998204</v>
      </c>
      <c r="N45" s="10">
        <f t="shared" si="20"/>
        <v>0.78840232348000006</v>
      </c>
      <c r="O45" s="10">
        <f t="shared" si="20"/>
        <v>3.3666666666666671E-2</v>
      </c>
      <c r="P45" s="10">
        <f t="shared" si="20"/>
        <v>3.3333333333333333E-2</v>
      </c>
      <c r="Q45" s="10">
        <f t="shared" si="20"/>
        <v>3.3800000000000003</v>
      </c>
      <c r="R45" s="10">
        <f t="shared" si="20"/>
        <v>63.733333333333341</v>
      </c>
      <c r="S45" s="10">
        <f t="shared" ref="S45" si="21">AVERAGE(S42:S44)</f>
        <v>63.366666666666667</v>
      </c>
    </row>
    <row r="46" spans="1:19" ht="13.8" x14ac:dyDescent="0.2">
      <c r="A46" s="11" t="s">
        <v>149</v>
      </c>
      <c r="B46" s="10" t="s">
        <v>169</v>
      </c>
      <c r="C46" s="10" t="s">
        <v>180</v>
      </c>
      <c r="D46" s="10" t="s">
        <v>181</v>
      </c>
      <c r="E46" s="10" t="s">
        <v>182</v>
      </c>
      <c r="F46" s="61">
        <v>1</v>
      </c>
      <c r="G46" s="24">
        <v>86</v>
      </c>
      <c r="H46" s="24">
        <v>-8.9</v>
      </c>
      <c r="I46" s="14">
        <v>2177200</v>
      </c>
      <c r="J46" s="14">
        <v>14852484.746038459</v>
      </c>
      <c r="K46" s="10">
        <v>7.2508604700000001</v>
      </c>
      <c r="L46" s="14">
        <v>3247100</v>
      </c>
      <c r="M46" s="14">
        <v>3465859.2455239082</v>
      </c>
      <c r="N46" s="10">
        <v>0.71299999999999997</v>
      </c>
      <c r="O46" s="10">
        <v>0.05</v>
      </c>
      <c r="P46" s="10">
        <v>0.05</v>
      </c>
      <c r="Q46" s="10">
        <v>4.43</v>
      </c>
      <c r="R46" s="10">
        <v>60.1</v>
      </c>
      <c r="S46" s="10">
        <v>58.6</v>
      </c>
    </row>
    <row r="47" spans="1:19" ht="13.8" x14ac:dyDescent="0.2">
      <c r="A47" s="11" t="s">
        <v>149</v>
      </c>
      <c r="B47" s="10" t="s">
        <v>169</v>
      </c>
      <c r="C47" s="10" t="s">
        <v>180</v>
      </c>
      <c r="D47" s="10" t="s">
        <v>181</v>
      </c>
      <c r="E47" s="10" t="s">
        <v>182</v>
      </c>
      <c r="F47" s="61">
        <v>2</v>
      </c>
      <c r="G47" s="24">
        <v>86.4</v>
      </c>
      <c r="H47" s="24">
        <v>-5.8</v>
      </c>
      <c r="I47" s="14">
        <v>2039100</v>
      </c>
      <c r="J47" s="14">
        <v>13823818.259428101</v>
      </c>
      <c r="K47" s="10">
        <v>4.1569929290000003</v>
      </c>
      <c r="L47" s="14">
        <v>4172700</v>
      </c>
      <c r="M47" s="14">
        <v>21393961.058258612</v>
      </c>
      <c r="N47" s="10">
        <v>0.91712852420000002</v>
      </c>
      <c r="O47" s="10">
        <v>0.04</v>
      </c>
      <c r="P47" s="10">
        <v>0.05</v>
      </c>
      <c r="Q47" s="10">
        <v>4.12</v>
      </c>
      <c r="R47" s="10">
        <v>60.7</v>
      </c>
      <c r="S47" s="10">
        <v>59.6</v>
      </c>
    </row>
    <row r="48" spans="1:19" ht="13.8" x14ac:dyDescent="0.2">
      <c r="A48" s="11" t="s">
        <v>149</v>
      </c>
      <c r="B48" s="10" t="s">
        <v>169</v>
      </c>
      <c r="C48" s="10" t="s">
        <v>180</v>
      </c>
      <c r="D48" s="10" t="s">
        <v>181</v>
      </c>
      <c r="E48" s="10" t="s">
        <v>182</v>
      </c>
      <c r="F48" s="62">
        <v>3</v>
      </c>
      <c r="G48" s="24">
        <v>86.9</v>
      </c>
      <c r="H48" s="24"/>
      <c r="I48" s="14">
        <v>2197300</v>
      </c>
      <c r="J48" s="14">
        <v>14224398.300524401</v>
      </c>
      <c r="K48" s="10">
        <v>4.5084645840000004</v>
      </c>
      <c r="L48" s="14"/>
      <c r="M48" s="14"/>
      <c r="N48" s="10">
        <v>0.86098165559999995</v>
      </c>
      <c r="O48" s="10">
        <v>0.04</v>
      </c>
      <c r="P48" s="10">
        <v>0.04</v>
      </c>
      <c r="Q48" s="10">
        <v>0.36</v>
      </c>
      <c r="R48" s="10">
        <v>62.3</v>
      </c>
      <c r="S48" s="10">
        <v>61.7</v>
      </c>
    </row>
    <row r="49" spans="1:19" ht="13.8" x14ac:dyDescent="0.2">
      <c r="A49" s="11" t="s">
        <v>149</v>
      </c>
      <c r="B49" s="10" t="s">
        <v>169</v>
      </c>
      <c r="C49" s="10" t="s">
        <v>180</v>
      </c>
      <c r="D49" s="10" t="s">
        <v>181</v>
      </c>
      <c r="E49" s="10" t="s">
        <v>182</v>
      </c>
      <c r="F49" s="51" t="s">
        <v>11</v>
      </c>
      <c r="G49" s="14">
        <f>AVERAGE(G46:G48)</f>
        <v>86.433333333333337</v>
      </c>
      <c r="H49" s="14">
        <f>AVERAGE(H46:H48)</f>
        <v>-7.35</v>
      </c>
      <c r="I49" s="14">
        <f t="shared" ref="I49:R49" si="22">AVERAGE(I46:I48)</f>
        <v>2137866.6666666665</v>
      </c>
      <c r="J49" s="14">
        <f t="shared" si="22"/>
        <v>14300233.768663652</v>
      </c>
      <c r="K49" s="10">
        <f t="shared" si="22"/>
        <v>5.3054393276666669</v>
      </c>
      <c r="L49" s="14">
        <f t="shared" si="22"/>
        <v>3709900</v>
      </c>
      <c r="M49" s="14">
        <f t="shared" si="22"/>
        <v>12429910.151891259</v>
      </c>
      <c r="N49" s="10">
        <f t="shared" si="22"/>
        <v>0.83037005993333324</v>
      </c>
      <c r="O49" s="10">
        <f t="shared" si="22"/>
        <v>4.3333333333333335E-2</v>
      </c>
      <c r="P49" s="10">
        <f t="shared" si="22"/>
        <v>4.6666666666666669E-2</v>
      </c>
      <c r="Q49" s="10">
        <f t="shared" si="22"/>
        <v>2.97</v>
      </c>
      <c r="R49" s="10">
        <f t="shared" si="22"/>
        <v>61.033333333333339</v>
      </c>
      <c r="S49" s="10">
        <f t="shared" ref="S49" si="23">AVERAGE(S46:S48)</f>
        <v>59.966666666666669</v>
      </c>
    </row>
    <row r="50" spans="1:19" ht="13.8" x14ac:dyDescent="0.2">
      <c r="A50" s="11" t="s">
        <v>149</v>
      </c>
      <c r="B50" s="10" t="s">
        <v>169</v>
      </c>
      <c r="C50" s="10" t="s">
        <v>180</v>
      </c>
      <c r="D50" s="10" t="s">
        <v>183</v>
      </c>
      <c r="E50" s="10" t="s">
        <v>184</v>
      </c>
      <c r="F50" s="61">
        <v>1</v>
      </c>
      <c r="G50" s="24">
        <v>80.400000000000006</v>
      </c>
      <c r="H50" s="24">
        <v>-16.3</v>
      </c>
      <c r="I50" s="14">
        <v>2183700</v>
      </c>
      <c r="J50" s="14">
        <v>15570786.867195675</v>
      </c>
      <c r="K50" s="10">
        <v>7.44</v>
      </c>
      <c r="L50" s="14">
        <v>3330500</v>
      </c>
      <c r="M50" s="14">
        <v>20027487.503738333</v>
      </c>
      <c r="N50" s="10">
        <v>1.5029986004000002</v>
      </c>
      <c r="O50" s="10">
        <v>0.15</v>
      </c>
      <c r="P50" s="10">
        <v>0.15</v>
      </c>
      <c r="Q50" s="10">
        <v>3.22</v>
      </c>
      <c r="R50" s="10">
        <v>35.299999999999997</v>
      </c>
      <c r="S50" s="10">
        <v>33.5</v>
      </c>
    </row>
    <row r="51" spans="1:19" ht="13.8" x14ac:dyDescent="0.2">
      <c r="A51" s="11" t="s">
        <v>149</v>
      </c>
      <c r="B51" s="10" t="s">
        <v>169</v>
      </c>
      <c r="C51" s="10" t="s">
        <v>180</v>
      </c>
      <c r="D51" s="10" t="s">
        <v>183</v>
      </c>
      <c r="E51" s="10" t="s">
        <v>184</v>
      </c>
      <c r="F51" s="61">
        <v>2</v>
      </c>
      <c r="G51" s="24">
        <v>79.900000000000006</v>
      </c>
      <c r="H51" s="24">
        <v>-16</v>
      </c>
      <c r="I51" s="14">
        <v>2128800</v>
      </c>
      <c r="J51" s="14">
        <v>14519292.405188203</v>
      </c>
      <c r="K51" s="10">
        <v>7.1563052190000001</v>
      </c>
      <c r="L51" s="14">
        <v>3729300</v>
      </c>
      <c r="M51" s="14">
        <v>6190197.18010196</v>
      </c>
      <c r="N51" s="10">
        <v>1.16194514273</v>
      </c>
      <c r="O51" s="10">
        <v>0.16</v>
      </c>
      <c r="P51" s="10">
        <v>0.16</v>
      </c>
      <c r="Q51" s="10">
        <v>2.4300000000000002</v>
      </c>
      <c r="R51" s="10">
        <v>34.299999999999997</v>
      </c>
      <c r="S51" s="10">
        <v>32.6</v>
      </c>
    </row>
    <row r="52" spans="1:19" ht="13.8" x14ac:dyDescent="0.2">
      <c r="A52" s="11" t="s">
        <v>149</v>
      </c>
      <c r="B52" s="10" t="s">
        <v>169</v>
      </c>
      <c r="C52" s="10" t="s">
        <v>180</v>
      </c>
      <c r="D52" s="10" t="s">
        <v>183</v>
      </c>
      <c r="E52" s="10" t="s">
        <v>184</v>
      </c>
      <c r="F52" s="62">
        <v>3</v>
      </c>
      <c r="G52" s="24">
        <v>80</v>
      </c>
      <c r="H52" s="24"/>
      <c r="I52" s="14">
        <v>2165500</v>
      </c>
      <c r="J52" s="14">
        <v>15634794.311816575</v>
      </c>
      <c r="K52" s="10">
        <v>7.5330762359999994</v>
      </c>
      <c r="L52" s="14"/>
      <c r="M52" s="14"/>
      <c r="N52" s="10">
        <v>1.2171285242000001</v>
      </c>
      <c r="O52" s="10">
        <v>0.16</v>
      </c>
      <c r="P52" s="10">
        <v>0.16</v>
      </c>
      <c r="Q52" s="10">
        <v>1.05</v>
      </c>
      <c r="R52" s="10">
        <v>34.200000000000003</v>
      </c>
      <c r="S52" s="10">
        <v>33</v>
      </c>
    </row>
    <row r="53" spans="1:19" ht="13.8" x14ac:dyDescent="0.2">
      <c r="A53" s="11" t="s">
        <v>149</v>
      </c>
      <c r="B53" s="10" t="s">
        <v>169</v>
      </c>
      <c r="C53" s="10" t="s">
        <v>180</v>
      </c>
      <c r="D53" s="10" t="s">
        <v>183</v>
      </c>
      <c r="E53" s="10" t="s">
        <v>184</v>
      </c>
      <c r="F53" s="51" t="s">
        <v>11</v>
      </c>
      <c r="G53" s="14">
        <f>AVERAGE(G50:G52)</f>
        <v>80.100000000000009</v>
      </c>
      <c r="H53" s="14">
        <f>AVERAGE(H50:H52)</f>
        <v>-16.149999999999999</v>
      </c>
      <c r="I53" s="14">
        <f t="shared" ref="I53:R53" si="24">AVERAGE(I50:I52)</f>
        <v>2159333.3333333335</v>
      </c>
      <c r="J53" s="14">
        <f t="shared" si="24"/>
        <v>15241624.528066816</v>
      </c>
      <c r="K53" s="10">
        <f t="shared" si="24"/>
        <v>7.376460485</v>
      </c>
      <c r="L53" s="14">
        <f t="shared" si="24"/>
        <v>3529900</v>
      </c>
      <c r="M53" s="14">
        <f t="shared" si="24"/>
        <v>13108842.341920147</v>
      </c>
      <c r="N53" s="10">
        <f t="shared" si="24"/>
        <v>1.2940240891100001</v>
      </c>
      <c r="O53" s="10">
        <f t="shared" si="24"/>
        <v>0.15666666666666665</v>
      </c>
      <c r="P53" s="10">
        <f t="shared" si="24"/>
        <v>0.15666666666666665</v>
      </c>
      <c r="Q53" s="10">
        <f t="shared" si="24"/>
        <v>2.2333333333333334</v>
      </c>
      <c r="R53" s="10">
        <f t="shared" si="24"/>
        <v>34.6</v>
      </c>
      <c r="S53" s="10">
        <f t="shared" ref="S53" si="25">AVERAGE(S50:S52)</f>
        <v>33.033333333333331</v>
      </c>
    </row>
    <row r="54" spans="1:19" ht="13.8" x14ac:dyDescent="0.2">
      <c r="A54" s="11" t="s">
        <v>149</v>
      </c>
      <c r="B54" s="10" t="s">
        <v>169</v>
      </c>
      <c r="C54" s="10" t="s">
        <v>180</v>
      </c>
      <c r="D54" s="10" t="s">
        <v>186</v>
      </c>
      <c r="E54" s="10" t="s">
        <v>185</v>
      </c>
      <c r="F54" s="61">
        <v>1</v>
      </c>
      <c r="G54" s="24">
        <v>88.7</v>
      </c>
      <c r="H54" s="24">
        <v>-11.7</v>
      </c>
      <c r="I54" s="14">
        <v>2953000</v>
      </c>
      <c r="J54" s="14">
        <v>15687771.895672301</v>
      </c>
      <c r="K54" s="10">
        <v>3.1586247089999997</v>
      </c>
      <c r="L54" s="14">
        <v>4274400</v>
      </c>
      <c r="M54" s="14">
        <v>7152824.6168312896</v>
      </c>
      <c r="N54" s="10">
        <v>1.68717965</v>
      </c>
      <c r="O54" s="10">
        <v>0.02</v>
      </c>
      <c r="P54" s="10">
        <v>0.02</v>
      </c>
      <c r="Q54" s="10">
        <v>10.199999999999999</v>
      </c>
      <c r="R54" s="10">
        <v>62.3</v>
      </c>
      <c r="S54" s="10">
        <v>62.8</v>
      </c>
    </row>
    <row r="55" spans="1:19" ht="13.8" x14ac:dyDescent="0.2">
      <c r="A55" s="11" t="s">
        <v>149</v>
      </c>
      <c r="B55" s="10" t="s">
        <v>169</v>
      </c>
      <c r="C55" s="10" t="s">
        <v>180</v>
      </c>
      <c r="D55" s="10" t="s">
        <v>186</v>
      </c>
      <c r="E55" s="10" t="s">
        <v>185</v>
      </c>
      <c r="F55" s="61">
        <v>2</v>
      </c>
      <c r="G55" s="24">
        <v>88.9</v>
      </c>
      <c r="H55" s="24"/>
      <c r="I55" s="14">
        <v>2748800</v>
      </c>
      <c r="J55" s="14">
        <v>15496253.2858193</v>
      </c>
      <c r="K55" s="10">
        <v>2.2221795750000002</v>
      </c>
      <c r="L55" s="14">
        <v>4560400</v>
      </c>
      <c r="M55" s="14">
        <v>4073172.6555813043</v>
      </c>
      <c r="N55" s="10">
        <v>1.6448945032</v>
      </c>
      <c r="O55" s="10">
        <v>0.03</v>
      </c>
      <c r="P55" s="10">
        <v>0.04</v>
      </c>
      <c r="Q55" s="10">
        <v>53</v>
      </c>
      <c r="R55" s="10">
        <v>62</v>
      </c>
      <c r="S55" s="10">
        <v>59.3</v>
      </c>
    </row>
    <row r="56" spans="1:19" ht="13.8" x14ac:dyDescent="0.2">
      <c r="A56" s="11" t="s">
        <v>149</v>
      </c>
      <c r="B56" s="10" t="s">
        <v>169</v>
      </c>
      <c r="C56" s="10" t="s">
        <v>180</v>
      </c>
      <c r="D56" s="10" t="s">
        <v>186</v>
      </c>
      <c r="E56" s="10" t="s">
        <v>185</v>
      </c>
      <c r="F56" s="62">
        <v>3</v>
      </c>
      <c r="G56" s="24">
        <v>89</v>
      </c>
      <c r="H56" s="24"/>
      <c r="I56" s="14">
        <v>3276500</v>
      </c>
      <c r="J56" s="14">
        <v>15293027.944803704</v>
      </c>
      <c r="K56" s="10">
        <v>5.0026181120000004</v>
      </c>
      <c r="L56" s="14"/>
      <c r="M56" s="14"/>
      <c r="N56" s="10">
        <v>1.5029986004000002</v>
      </c>
      <c r="O56" s="10">
        <v>0.03</v>
      </c>
      <c r="P56" s="10">
        <v>0.03</v>
      </c>
      <c r="Q56" s="10">
        <v>0.05</v>
      </c>
      <c r="R56" s="10">
        <v>61.4</v>
      </c>
      <c r="S56" s="10">
        <v>62</v>
      </c>
    </row>
    <row r="57" spans="1:19" ht="13.8" x14ac:dyDescent="0.2">
      <c r="A57" s="11" t="s">
        <v>149</v>
      </c>
      <c r="B57" s="10" t="s">
        <v>169</v>
      </c>
      <c r="C57" s="10" t="s">
        <v>180</v>
      </c>
      <c r="D57" s="10" t="s">
        <v>186</v>
      </c>
      <c r="E57" s="10" t="s">
        <v>185</v>
      </c>
      <c r="F57" s="51" t="s">
        <v>11</v>
      </c>
      <c r="G57" s="14">
        <f>AVERAGE(G54:G56)</f>
        <v>88.866666666666674</v>
      </c>
      <c r="H57" s="14">
        <f>AVERAGE(H54:H56)</f>
        <v>-11.7</v>
      </c>
      <c r="I57" s="14">
        <f t="shared" ref="I57:R57" si="26">AVERAGE(I54:I56)</f>
        <v>2992766.6666666665</v>
      </c>
      <c r="J57" s="14">
        <f t="shared" si="26"/>
        <v>15492351.042098433</v>
      </c>
      <c r="K57" s="10">
        <f t="shared" si="26"/>
        <v>3.4611407986666669</v>
      </c>
      <c r="L57" s="14">
        <f t="shared" si="26"/>
        <v>4417400</v>
      </c>
      <c r="M57" s="14">
        <f t="shared" si="26"/>
        <v>5612998.6362062972</v>
      </c>
      <c r="N57" s="10">
        <f t="shared" si="26"/>
        <v>1.6116909178666667</v>
      </c>
      <c r="O57" s="10">
        <f t="shared" si="26"/>
        <v>2.6666666666666668E-2</v>
      </c>
      <c r="P57" s="10">
        <f t="shared" si="26"/>
        <v>0.03</v>
      </c>
      <c r="Q57" s="10">
        <f t="shared" si="26"/>
        <v>21.083333333333332</v>
      </c>
      <c r="R57" s="10">
        <f t="shared" si="26"/>
        <v>61.9</v>
      </c>
      <c r="S57" s="10">
        <f t="shared" ref="S57" si="27">AVERAGE(S54:S56)</f>
        <v>61.366666666666667</v>
      </c>
    </row>
    <row r="58" spans="1:19" ht="13.8" x14ac:dyDescent="0.2">
      <c r="A58" s="10" t="s">
        <v>188</v>
      </c>
      <c r="B58" s="10" t="s">
        <v>171</v>
      </c>
      <c r="C58" s="10" t="s">
        <v>180</v>
      </c>
      <c r="D58" s="10" t="s">
        <v>173</v>
      </c>
      <c r="E58" s="10" t="s">
        <v>173</v>
      </c>
      <c r="F58" s="61">
        <v>1</v>
      </c>
      <c r="G58" s="24">
        <v>70.900000000000006</v>
      </c>
      <c r="H58" s="24">
        <v>-22.8</v>
      </c>
      <c r="I58" s="14">
        <v>854470</v>
      </c>
      <c r="J58" s="14">
        <v>1547552.0573443549</v>
      </c>
      <c r="K58" s="10">
        <v>2.1411396900000002</v>
      </c>
      <c r="L58" s="14">
        <v>1466200</v>
      </c>
      <c r="M58" s="14">
        <v>12570464.514311839</v>
      </c>
      <c r="N58" s="10">
        <v>1.7217299944</v>
      </c>
      <c r="O58" s="10">
        <v>0.02</v>
      </c>
      <c r="P58" s="10">
        <v>0.02</v>
      </c>
      <c r="Q58" s="10">
        <v>10.199999999999999</v>
      </c>
      <c r="R58" s="10">
        <v>62.3</v>
      </c>
      <c r="S58" s="10">
        <v>62.8</v>
      </c>
    </row>
    <row r="59" spans="1:19" ht="13.8" x14ac:dyDescent="0.2">
      <c r="A59" s="10" t="s">
        <v>188</v>
      </c>
      <c r="B59" s="10" t="s">
        <v>171</v>
      </c>
      <c r="C59" s="10" t="s">
        <v>180</v>
      </c>
      <c r="D59" s="10" t="s">
        <v>173</v>
      </c>
      <c r="E59" s="10" t="s">
        <v>173</v>
      </c>
      <c r="F59" s="61">
        <v>2</v>
      </c>
      <c r="G59" s="24">
        <v>71.5</v>
      </c>
      <c r="H59" s="24">
        <v>-23.2</v>
      </c>
      <c r="I59" s="14">
        <v>924880</v>
      </c>
      <c r="J59" s="14">
        <v>1287462.8795103151</v>
      </c>
      <c r="K59" s="10">
        <v>1.71</v>
      </c>
      <c r="L59" s="14">
        <v>2250500</v>
      </c>
      <c r="M59" s="14">
        <v>25279198.634496175</v>
      </c>
      <c r="N59" s="10">
        <v>1.8573185122</v>
      </c>
      <c r="O59" s="10">
        <v>0.03</v>
      </c>
      <c r="P59" s="10">
        <v>0.04</v>
      </c>
      <c r="Q59" s="10">
        <v>53</v>
      </c>
      <c r="R59" s="10">
        <v>62</v>
      </c>
      <c r="S59" s="10">
        <v>59.3</v>
      </c>
    </row>
    <row r="60" spans="1:19" ht="13.8" x14ac:dyDescent="0.2">
      <c r="A60" s="10" t="s">
        <v>188</v>
      </c>
      <c r="B60" s="10" t="s">
        <v>171</v>
      </c>
      <c r="C60" s="10" t="s">
        <v>180</v>
      </c>
      <c r="D60" s="10" t="s">
        <v>173</v>
      </c>
      <c r="E60" s="10" t="s">
        <v>173</v>
      </c>
      <c r="F60" s="62">
        <v>3</v>
      </c>
      <c r="G60" s="24">
        <v>71.5</v>
      </c>
      <c r="H60" s="24"/>
      <c r="I60" s="14">
        <v>792590</v>
      </c>
      <c r="J60" s="14">
        <v>1325468.9080858352</v>
      </c>
      <c r="K60" s="10">
        <v>2.0109169440000003</v>
      </c>
      <c r="L60" s="14">
        <v>2236600</v>
      </c>
      <c r="M60" s="14">
        <v>17182118.127914015</v>
      </c>
      <c r="N60" s="10">
        <v>1.6489329119999998</v>
      </c>
      <c r="O60" s="10">
        <v>0.03</v>
      </c>
      <c r="P60" s="10">
        <v>0.03</v>
      </c>
      <c r="Q60" s="10">
        <v>0.05</v>
      </c>
      <c r="R60" s="10">
        <v>61.4</v>
      </c>
      <c r="S60" s="10">
        <v>62</v>
      </c>
    </row>
    <row r="61" spans="1:19" ht="13.8" x14ac:dyDescent="0.2">
      <c r="A61" s="10" t="s">
        <v>188</v>
      </c>
      <c r="B61" s="10" t="s">
        <v>171</v>
      </c>
      <c r="C61" s="10" t="s">
        <v>180</v>
      </c>
      <c r="D61" s="10" t="s">
        <v>173</v>
      </c>
      <c r="E61" s="10" t="s">
        <v>173</v>
      </c>
      <c r="F61" s="51" t="s">
        <v>11</v>
      </c>
      <c r="G61" s="14">
        <f>AVERAGE(G58:G60)</f>
        <v>71.3</v>
      </c>
      <c r="H61" s="14">
        <f>AVERAGE(H58:H60)</f>
        <v>-23</v>
      </c>
      <c r="I61" s="14">
        <f t="shared" ref="I61:R61" si="28">AVERAGE(I58:I60)</f>
        <v>857313.33333333337</v>
      </c>
      <c r="J61" s="14">
        <f t="shared" si="28"/>
        <v>1386827.9483135017</v>
      </c>
      <c r="K61" s="10">
        <f t="shared" si="28"/>
        <v>1.9540188780000001</v>
      </c>
      <c r="L61" s="14">
        <f t="shared" si="28"/>
        <v>1984433.3333333333</v>
      </c>
      <c r="M61" s="14">
        <f t="shared" si="28"/>
        <v>18343927.092240676</v>
      </c>
      <c r="N61" s="10">
        <f t="shared" si="28"/>
        <v>1.7426604728666666</v>
      </c>
      <c r="O61" s="10">
        <f t="shared" si="28"/>
        <v>2.6666666666666668E-2</v>
      </c>
      <c r="P61" s="10">
        <f t="shared" si="28"/>
        <v>0.03</v>
      </c>
      <c r="Q61" s="10">
        <f t="shared" si="28"/>
        <v>21.083333333333332</v>
      </c>
      <c r="R61" s="10">
        <f t="shared" si="28"/>
        <v>61.9</v>
      </c>
      <c r="S61" s="10">
        <f t="shared" ref="S61" si="29">AVERAGE(S58:S60)</f>
        <v>61.366666666666667</v>
      </c>
    </row>
    <row r="62" spans="1:19" ht="13.8" x14ac:dyDescent="0.2">
      <c r="A62" s="10" t="s">
        <v>188</v>
      </c>
      <c r="B62" s="10" t="s">
        <v>171</v>
      </c>
      <c r="C62" s="10" t="s">
        <v>180</v>
      </c>
      <c r="D62" s="10" t="s">
        <v>189</v>
      </c>
      <c r="E62" s="10" t="s">
        <v>190</v>
      </c>
      <c r="F62" s="61">
        <v>1</v>
      </c>
      <c r="G62" s="24">
        <v>76.8</v>
      </c>
      <c r="H62" s="24">
        <v>-22.2</v>
      </c>
      <c r="I62" s="14">
        <v>1426600</v>
      </c>
      <c r="J62" s="14">
        <v>2050000</v>
      </c>
      <c r="K62" s="10">
        <v>1.71</v>
      </c>
      <c r="L62" s="14">
        <v>3018400</v>
      </c>
      <c r="M62" s="14">
        <v>21488204.257698264</v>
      </c>
      <c r="N62" s="10">
        <v>1.7061151594200001</v>
      </c>
      <c r="O62" s="10">
        <v>0.75</v>
      </c>
      <c r="P62" s="10">
        <v>0.81</v>
      </c>
      <c r="Q62" s="10">
        <v>8.27</v>
      </c>
      <c r="R62" s="10">
        <v>13.2</v>
      </c>
      <c r="S62" s="10">
        <v>8.17</v>
      </c>
    </row>
    <row r="63" spans="1:19" ht="13.8" x14ac:dyDescent="0.2">
      <c r="A63" s="10" t="s">
        <v>188</v>
      </c>
      <c r="B63" s="10" t="s">
        <v>171</v>
      </c>
      <c r="C63" s="10" t="s">
        <v>180</v>
      </c>
      <c r="D63" s="10" t="s">
        <v>189</v>
      </c>
      <c r="E63" s="10" t="s">
        <v>190</v>
      </c>
      <c r="F63" s="61">
        <v>2</v>
      </c>
      <c r="G63" s="24">
        <v>75.8</v>
      </c>
      <c r="H63" s="24">
        <v>-19.100000000000001</v>
      </c>
      <c r="I63" s="14">
        <v>1248800</v>
      </c>
      <c r="J63" s="14">
        <v>1622936.1740210149</v>
      </c>
      <c r="K63" s="10">
        <v>1.570651368</v>
      </c>
      <c r="L63" s="14">
        <v>3231000</v>
      </c>
      <c r="M63" s="14">
        <v>18308237.620708209</v>
      </c>
      <c r="N63" s="10">
        <v>1.6456588222000001</v>
      </c>
      <c r="O63" s="10">
        <v>0.79</v>
      </c>
      <c r="P63" s="10">
        <v>0.84</v>
      </c>
      <c r="Q63" s="10">
        <v>7.39</v>
      </c>
      <c r="R63" s="10">
        <v>11.7</v>
      </c>
      <c r="S63" s="10">
        <v>7.71</v>
      </c>
    </row>
    <row r="64" spans="1:19" ht="13.8" x14ac:dyDescent="0.2">
      <c r="A64" s="10" t="s">
        <v>188</v>
      </c>
      <c r="B64" s="10" t="s">
        <v>171</v>
      </c>
      <c r="C64" s="10" t="s">
        <v>180</v>
      </c>
      <c r="D64" s="10" t="s">
        <v>189</v>
      </c>
      <c r="E64" s="10" t="s">
        <v>190</v>
      </c>
      <c r="F64" s="62">
        <v>3</v>
      </c>
      <c r="G64" s="24">
        <v>76.2</v>
      </c>
      <c r="H64" s="24"/>
      <c r="I64" s="14">
        <v>1405100</v>
      </c>
      <c r="J64" s="14">
        <v>1841444.1059918206</v>
      </c>
      <c r="K64" s="10">
        <v>1.5805599040000002</v>
      </c>
      <c r="L64" s="14">
        <v>2654900</v>
      </c>
      <c r="M64" s="14">
        <v>14077206.918550218</v>
      </c>
      <c r="N64" s="10">
        <v>1.4211057167999999</v>
      </c>
      <c r="O64" s="10">
        <v>0.78</v>
      </c>
      <c r="P64" s="10">
        <v>0.85</v>
      </c>
      <c r="Q64" s="10">
        <v>8.35</v>
      </c>
      <c r="R64" s="10">
        <v>13.1</v>
      </c>
      <c r="S64" s="10">
        <v>8.1300000000000008</v>
      </c>
    </row>
    <row r="65" spans="1:19" ht="13.8" x14ac:dyDescent="0.2">
      <c r="A65" s="10" t="s">
        <v>188</v>
      </c>
      <c r="B65" s="10" t="s">
        <v>171</v>
      </c>
      <c r="C65" s="10" t="s">
        <v>180</v>
      </c>
      <c r="D65" s="10" t="s">
        <v>189</v>
      </c>
      <c r="E65" s="10" t="s">
        <v>190</v>
      </c>
      <c r="F65" s="51" t="s">
        <v>11</v>
      </c>
      <c r="G65" s="14">
        <f>AVERAGE(G62:G64)</f>
        <v>76.266666666666666</v>
      </c>
      <c r="H65" s="14">
        <f>AVERAGE(H62:H64)</f>
        <v>-20.65</v>
      </c>
      <c r="I65" s="14">
        <f t="shared" ref="I65:R65" si="30">AVERAGE(I62:I64)</f>
        <v>1360166.6666666667</v>
      </c>
      <c r="J65" s="14">
        <f t="shared" si="30"/>
        <v>1838126.7600042785</v>
      </c>
      <c r="K65" s="10">
        <f t="shared" si="30"/>
        <v>1.6204037573333334</v>
      </c>
      <c r="L65" s="14">
        <f t="shared" si="30"/>
        <v>2968100</v>
      </c>
      <c r="M65" s="14">
        <f t="shared" si="30"/>
        <v>17957882.932318896</v>
      </c>
      <c r="N65" s="10">
        <f t="shared" si="30"/>
        <v>1.5909598994733332</v>
      </c>
      <c r="O65" s="10">
        <f t="shared" si="30"/>
        <v>0.77333333333333343</v>
      </c>
      <c r="P65" s="10">
        <f t="shared" si="30"/>
        <v>0.83333333333333337</v>
      </c>
      <c r="Q65" s="10">
        <f t="shared" si="30"/>
        <v>8.0033333333333321</v>
      </c>
      <c r="R65" s="10">
        <f t="shared" si="30"/>
        <v>12.666666666666666</v>
      </c>
      <c r="S65" s="10">
        <f t="shared" ref="S65" si="31">AVERAGE(S62:S64)</f>
        <v>8.0033333333333321</v>
      </c>
    </row>
    <row r="66" spans="1:19" ht="13.8" x14ac:dyDescent="0.2">
      <c r="A66" s="10" t="s">
        <v>151</v>
      </c>
      <c r="B66" s="10" t="s">
        <v>169</v>
      </c>
      <c r="C66" s="10" t="s">
        <v>180</v>
      </c>
      <c r="D66" s="10" t="s">
        <v>173</v>
      </c>
      <c r="E66" s="10" t="s">
        <v>173</v>
      </c>
      <c r="F66" s="61">
        <v>1</v>
      </c>
      <c r="G66" s="24">
        <v>76.599999999999994</v>
      </c>
      <c r="H66" s="24">
        <v>-16.8</v>
      </c>
      <c r="I66" s="14">
        <v>1288900</v>
      </c>
      <c r="J66" s="14">
        <v>1540234.7412528899</v>
      </c>
      <c r="K66" s="10">
        <v>1.4267191180000001</v>
      </c>
      <c r="L66" s="14">
        <v>2246400</v>
      </c>
      <c r="M66" s="14">
        <v>10015303.735024655</v>
      </c>
      <c r="N66" s="10">
        <v>1.3474835696399998</v>
      </c>
      <c r="O66" s="10">
        <v>0.65</v>
      </c>
      <c r="P66" s="10">
        <v>0.71</v>
      </c>
      <c r="Q66" s="10">
        <v>10.1</v>
      </c>
      <c r="R66" s="10">
        <v>17.8</v>
      </c>
      <c r="S66" s="10">
        <v>11.9</v>
      </c>
    </row>
    <row r="67" spans="1:19" ht="13.8" x14ac:dyDescent="0.2">
      <c r="A67" s="10" t="s">
        <v>151</v>
      </c>
      <c r="B67" s="10" t="s">
        <v>169</v>
      </c>
      <c r="C67" s="10" t="s">
        <v>180</v>
      </c>
      <c r="D67" s="10" t="s">
        <v>173</v>
      </c>
      <c r="E67" s="10" t="s">
        <v>173</v>
      </c>
      <c r="F67" s="61">
        <v>2</v>
      </c>
      <c r="G67" s="24">
        <v>76.8</v>
      </c>
      <c r="H67" s="24">
        <v>-18.100000000000001</v>
      </c>
      <c r="I67" s="14">
        <v>1352200</v>
      </c>
      <c r="J67" s="14">
        <v>1543839.2902760401</v>
      </c>
      <c r="K67" s="10">
        <v>1.364127807</v>
      </c>
      <c r="L67" s="14">
        <v>2873100</v>
      </c>
      <c r="M67" s="14">
        <v>20266862.125659339</v>
      </c>
      <c r="N67" s="10">
        <v>1.5062771277000002</v>
      </c>
      <c r="O67" s="10">
        <v>0.68</v>
      </c>
      <c r="P67" s="10">
        <v>0.72</v>
      </c>
      <c r="Q67" s="10">
        <v>6.05</v>
      </c>
      <c r="R67" s="10">
        <v>16.7</v>
      </c>
      <c r="S67" s="10">
        <v>11.5</v>
      </c>
    </row>
    <row r="68" spans="1:19" ht="13.8" x14ac:dyDescent="0.2">
      <c r="A68" s="10" t="s">
        <v>151</v>
      </c>
      <c r="B68" s="10" t="s">
        <v>169</v>
      </c>
      <c r="C68" s="10" t="s">
        <v>180</v>
      </c>
      <c r="D68" s="10" t="s">
        <v>173</v>
      </c>
      <c r="E68" s="10" t="s">
        <v>173</v>
      </c>
      <c r="F68" s="62">
        <v>3</v>
      </c>
      <c r="G68" s="24">
        <v>76.900000000000006</v>
      </c>
      <c r="H68" s="24"/>
      <c r="I68" s="14">
        <v>1380800</v>
      </c>
      <c r="J68" s="14">
        <v>1640000</v>
      </c>
      <c r="K68" s="10">
        <v>1.42</v>
      </c>
      <c r="L68" s="14">
        <v>3237000</v>
      </c>
      <c r="M68" s="14">
        <v>18271169.025060285</v>
      </c>
      <c r="N68" s="10">
        <v>1.4704152264000001</v>
      </c>
      <c r="O68" s="10">
        <v>0.69</v>
      </c>
      <c r="P68" s="10">
        <v>0.75</v>
      </c>
      <c r="Q68" s="10">
        <v>8.5500000000000007</v>
      </c>
      <c r="R68" s="10">
        <v>15.9</v>
      </c>
      <c r="S68" s="10">
        <v>11</v>
      </c>
    </row>
    <row r="69" spans="1:19" ht="13.8" x14ac:dyDescent="0.2">
      <c r="A69" s="10" t="s">
        <v>151</v>
      </c>
      <c r="B69" s="10" t="s">
        <v>169</v>
      </c>
      <c r="C69" s="10" t="s">
        <v>180</v>
      </c>
      <c r="D69" s="10" t="s">
        <v>173</v>
      </c>
      <c r="E69" s="10" t="s">
        <v>173</v>
      </c>
      <c r="F69" s="51" t="s">
        <v>11</v>
      </c>
      <c r="G69" s="14">
        <f>AVERAGE(G66:G68)</f>
        <v>76.766666666666666</v>
      </c>
      <c r="H69" s="14">
        <f>AVERAGE(H66:H68)</f>
        <v>-17.450000000000003</v>
      </c>
      <c r="I69" s="14">
        <f t="shared" ref="I69:R69" si="32">AVERAGE(I66:I68)</f>
        <v>1340633.3333333333</v>
      </c>
      <c r="J69" s="14">
        <f t="shared" si="32"/>
        <v>1574691.3438429767</v>
      </c>
      <c r="K69" s="10">
        <f t="shared" si="32"/>
        <v>1.4036156416666667</v>
      </c>
      <c r="L69" s="14">
        <f t="shared" si="32"/>
        <v>2785500</v>
      </c>
      <c r="M69" s="14">
        <f t="shared" si="32"/>
        <v>16184444.961914757</v>
      </c>
      <c r="N69" s="10">
        <f t="shared" si="32"/>
        <v>1.4413919745800001</v>
      </c>
      <c r="O69" s="10">
        <f t="shared" si="32"/>
        <v>0.67333333333333334</v>
      </c>
      <c r="P69" s="10">
        <f t="shared" si="32"/>
        <v>0.72666666666666657</v>
      </c>
      <c r="Q69" s="10">
        <f t="shared" si="32"/>
        <v>8.2333333333333325</v>
      </c>
      <c r="R69" s="10">
        <f t="shared" si="32"/>
        <v>16.8</v>
      </c>
      <c r="S69" s="10">
        <f t="shared" ref="S69" si="33">AVERAGE(S66:S68)</f>
        <v>11.466666666666667</v>
      </c>
    </row>
    <row r="70" spans="1:19" ht="13.8" x14ac:dyDescent="0.2">
      <c r="A70" s="10" t="s">
        <v>151</v>
      </c>
      <c r="B70" s="10" t="s">
        <v>169</v>
      </c>
      <c r="C70" s="10" t="s">
        <v>180</v>
      </c>
      <c r="D70" s="10" t="s">
        <v>189</v>
      </c>
      <c r="E70" s="10" t="s">
        <v>191</v>
      </c>
      <c r="F70" s="61">
        <v>1</v>
      </c>
      <c r="G70" s="24">
        <v>84.7</v>
      </c>
      <c r="H70" s="24">
        <v>-19.7</v>
      </c>
      <c r="I70" s="14">
        <v>1953600</v>
      </c>
      <c r="J70" s="14">
        <v>3066128.6530748196</v>
      </c>
      <c r="K70" s="10">
        <v>1.7769242049999998</v>
      </c>
      <c r="L70" s="14">
        <v>3668700</v>
      </c>
      <c r="M70" s="14">
        <v>10104959.107135098</v>
      </c>
      <c r="N70" s="10">
        <v>0.83483837449999998</v>
      </c>
      <c r="O70" s="10">
        <v>0.2</v>
      </c>
      <c r="P70" s="10">
        <v>0.21</v>
      </c>
      <c r="Q70" s="10">
        <v>8.26</v>
      </c>
      <c r="R70" s="10">
        <v>43.2</v>
      </c>
      <c r="S70" s="10">
        <v>39.799999999999997</v>
      </c>
    </row>
    <row r="71" spans="1:19" ht="13.8" x14ac:dyDescent="0.2">
      <c r="A71" s="10" t="s">
        <v>151</v>
      </c>
      <c r="B71" s="10" t="s">
        <v>169</v>
      </c>
      <c r="C71" s="10" t="s">
        <v>180</v>
      </c>
      <c r="D71" s="10" t="s">
        <v>189</v>
      </c>
      <c r="E71" s="10" t="s">
        <v>191</v>
      </c>
      <c r="F71" s="61">
        <v>2</v>
      </c>
      <c r="G71" s="24">
        <v>84.9</v>
      </c>
      <c r="H71" s="24">
        <v>-19.2</v>
      </c>
      <c r="I71" s="14">
        <v>2004600</v>
      </c>
      <c r="J71" s="14">
        <v>3622113.4319147994</v>
      </c>
      <c r="K71" s="10">
        <v>1.987948432</v>
      </c>
      <c r="L71" s="14">
        <v>3383300</v>
      </c>
      <c r="M71" s="14">
        <v>11489431.938688038</v>
      </c>
      <c r="N71" s="10">
        <v>1.4279471075999999</v>
      </c>
      <c r="O71" s="10">
        <v>0.19</v>
      </c>
      <c r="P71" s="10">
        <v>0.21</v>
      </c>
      <c r="Q71" s="10">
        <v>7.64</v>
      </c>
      <c r="R71" s="10">
        <v>43.3</v>
      </c>
      <c r="S71" s="10">
        <v>39.700000000000003</v>
      </c>
    </row>
    <row r="72" spans="1:19" ht="13.8" x14ac:dyDescent="0.2">
      <c r="A72" s="10" t="s">
        <v>151</v>
      </c>
      <c r="B72" s="10" t="s">
        <v>169</v>
      </c>
      <c r="C72" s="10" t="s">
        <v>180</v>
      </c>
      <c r="D72" s="10" t="s">
        <v>189</v>
      </c>
      <c r="E72" s="10" t="s">
        <v>191</v>
      </c>
      <c r="F72" s="62">
        <v>3</v>
      </c>
      <c r="G72" s="24">
        <v>84.3</v>
      </c>
      <c r="H72" s="24"/>
      <c r="I72" s="14">
        <v>2014500</v>
      </c>
      <c r="J72" s="14">
        <v>3541435.0102419509</v>
      </c>
      <c r="K72" s="10">
        <v>2</v>
      </c>
      <c r="L72" s="14">
        <v>3201100</v>
      </c>
      <c r="M72" s="14">
        <v>11126858.920246508</v>
      </c>
      <c r="N72" s="10">
        <v>0.9952138774499999</v>
      </c>
      <c r="O72" s="10">
        <v>0.21</v>
      </c>
      <c r="P72" s="10">
        <v>0.22</v>
      </c>
      <c r="Q72" s="10">
        <v>7.68</v>
      </c>
      <c r="R72" s="10">
        <v>42.6</v>
      </c>
      <c r="S72" s="10">
        <v>39.1</v>
      </c>
    </row>
    <row r="73" spans="1:19" ht="13.8" x14ac:dyDescent="0.2">
      <c r="A73" s="10" t="s">
        <v>151</v>
      </c>
      <c r="B73" s="10" t="s">
        <v>169</v>
      </c>
      <c r="C73" s="10" t="s">
        <v>180</v>
      </c>
      <c r="D73" s="10" t="s">
        <v>189</v>
      </c>
      <c r="E73" s="10" t="s">
        <v>191</v>
      </c>
      <c r="F73" s="51" t="s">
        <v>11</v>
      </c>
      <c r="G73" s="14">
        <f>AVERAGE(G70:G72)</f>
        <v>84.63333333333334</v>
      </c>
      <c r="H73" s="14">
        <f>AVERAGE(H70:H72)</f>
        <v>-19.45</v>
      </c>
      <c r="I73" s="14">
        <f t="shared" ref="I73:R73" si="34">AVERAGE(I70:I72)</f>
        <v>1990900</v>
      </c>
      <c r="J73" s="14">
        <f t="shared" si="34"/>
        <v>3409892.3650771901</v>
      </c>
      <c r="K73" s="10">
        <f t="shared" si="34"/>
        <v>1.9216242123333334</v>
      </c>
      <c r="L73" s="14">
        <f t="shared" si="34"/>
        <v>3417700</v>
      </c>
      <c r="M73" s="14">
        <f t="shared" si="34"/>
        <v>10907083.322023215</v>
      </c>
      <c r="N73" s="10">
        <f t="shared" si="34"/>
        <v>1.0859997865166666</v>
      </c>
      <c r="O73" s="10">
        <f t="shared" si="34"/>
        <v>0.19999999999999998</v>
      </c>
      <c r="P73" s="10">
        <f t="shared" si="34"/>
        <v>0.21333333333333335</v>
      </c>
      <c r="Q73" s="10">
        <f t="shared" si="34"/>
        <v>7.8599999999999994</v>
      </c>
      <c r="R73" s="10">
        <f t="shared" si="34"/>
        <v>43.033333333333331</v>
      </c>
      <c r="S73" s="10">
        <f t="shared" ref="S73" si="35">AVERAGE(S70:S72)</f>
        <v>39.533333333333331</v>
      </c>
    </row>
    <row r="74" spans="1:19" ht="13.8" x14ac:dyDescent="0.2">
      <c r="A74" s="10" t="s">
        <v>192</v>
      </c>
      <c r="B74" s="10" t="s">
        <v>169</v>
      </c>
      <c r="C74" s="10" t="s">
        <v>180</v>
      </c>
      <c r="D74" s="10" t="s">
        <v>173</v>
      </c>
      <c r="E74" s="10" t="s">
        <v>173</v>
      </c>
      <c r="F74" s="61">
        <v>1</v>
      </c>
      <c r="G74" s="24">
        <v>67.2</v>
      </c>
      <c r="H74" s="24">
        <v>-18.868458274398868</v>
      </c>
      <c r="I74" s="14">
        <v>1582900</v>
      </c>
      <c r="J74" s="14">
        <v>2183787.0917776204</v>
      </c>
      <c r="K74" s="10">
        <v>1.6384723920000002</v>
      </c>
      <c r="L74" s="14">
        <v>2990600</v>
      </c>
      <c r="M74" s="14">
        <v>9287832.8225834575</v>
      </c>
      <c r="N74" s="10">
        <v>1.0806020772</v>
      </c>
      <c r="O74" s="10">
        <v>0.46</v>
      </c>
      <c r="P74" s="10">
        <v>0.48</v>
      </c>
      <c r="Q74" s="10">
        <v>4.08</v>
      </c>
      <c r="R74" s="10">
        <v>12.9</v>
      </c>
      <c r="S74" s="10">
        <v>10.8</v>
      </c>
    </row>
    <row r="75" spans="1:19" ht="13.8" x14ac:dyDescent="0.2">
      <c r="A75" s="10" t="s">
        <v>192</v>
      </c>
      <c r="B75" s="10" t="s">
        <v>169</v>
      </c>
      <c r="C75" s="10" t="s">
        <v>180</v>
      </c>
      <c r="D75" s="10" t="s">
        <v>173</v>
      </c>
      <c r="E75" s="10" t="s">
        <v>173</v>
      </c>
      <c r="F75" s="61">
        <v>2</v>
      </c>
      <c r="G75" s="24">
        <v>65.400000000000006</v>
      </c>
      <c r="H75" s="24">
        <v>-19.780089153046063</v>
      </c>
      <c r="I75" s="14">
        <v>1549100</v>
      </c>
      <c r="J75" s="14">
        <v>2174648.8227814953</v>
      </c>
      <c r="K75" s="10">
        <v>1.6555921690000002</v>
      </c>
      <c r="L75" s="14">
        <v>2423800</v>
      </c>
      <c r="M75" s="14">
        <v>9558729.2399634179</v>
      </c>
      <c r="N75" s="10">
        <v>1.126011887</v>
      </c>
      <c r="O75" s="10">
        <v>0.42</v>
      </c>
      <c r="P75" s="10">
        <v>0.44</v>
      </c>
      <c r="Q75" s="10">
        <v>3.96</v>
      </c>
      <c r="R75" s="10">
        <v>14.3</v>
      </c>
      <c r="S75" s="10">
        <v>11.6</v>
      </c>
    </row>
    <row r="76" spans="1:19" ht="13.8" x14ac:dyDescent="0.2">
      <c r="A76" s="10" t="s">
        <v>192</v>
      </c>
      <c r="B76" s="10" t="s">
        <v>169</v>
      </c>
      <c r="C76" s="10" t="s">
        <v>180</v>
      </c>
      <c r="D76" s="10" t="s">
        <v>173</v>
      </c>
      <c r="E76" s="10" t="s">
        <v>173</v>
      </c>
      <c r="F76" s="62">
        <v>3</v>
      </c>
      <c r="G76" s="24">
        <v>66.7</v>
      </c>
      <c r="H76" s="24"/>
      <c r="I76" s="14">
        <v>1555000</v>
      </c>
      <c r="J76" s="14">
        <v>2357057.594977485</v>
      </c>
      <c r="K76" s="10">
        <v>1.77076962</v>
      </c>
      <c r="L76" s="14">
        <v>3092900</v>
      </c>
      <c r="M76" s="14">
        <v>9680460.5111389775</v>
      </c>
      <c r="N76" s="10">
        <v>1.0365954874000001</v>
      </c>
      <c r="O76" s="10">
        <v>0.45</v>
      </c>
      <c r="P76" s="10">
        <v>0.47</v>
      </c>
      <c r="Q76" s="10">
        <v>3.7</v>
      </c>
      <c r="R76" s="10">
        <v>13.1</v>
      </c>
      <c r="S76" s="10">
        <v>11</v>
      </c>
    </row>
    <row r="77" spans="1:19" ht="13.8" x14ac:dyDescent="0.2">
      <c r="A77" s="10" t="s">
        <v>192</v>
      </c>
      <c r="B77" s="10" t="s">
        <v>169</v>
      </c>
      <c r="C77" s="10" t="s">
        <v>180</v>
      </c>
      <c r="D77" s="10" t="s">
        <v>173</v>
      </c>
      <c r="E77" s="10" t="s">
        <v>173</v>
      </c>
      <c r="F77" s="51" t="s">
        <v>11</v>
      </c>
      <c r="G77" s="14">
        <f>AVERAGE(G74:G76)</f>
        <v>66.433333333333337</v>
      </c>
      <c r="H77" s="14">
        <f>AVERAGE(H74:H76)</f>
        <v>-19.324273713722466</v>
      </c>
      <c r="I77" s="14">
        <f t="shared" ref="I77:R77" si="36">AVERAGE(I74:I76)</f>
        <v>1562333.3333333333</v>
      </c>
      <c r="J77" s="14">
        <f t="shared" si="36"/>
        <v>2238497.8365122001</v>
      </c>
      <c r="K77" s="10">
        <f t="shared" si="36"/>
        <v>1.6882780603333334</v>
      </c>
      <c r="L77" s="14">
        <f t="shared" si="36"/>
        <v>2835766.6666666665</v>
      </c>
      <c r="M77" s="14">
        <f t="shared" si="36"/>
        <v>9509007.5245619509</v>
      </c>
      <c r="N77" s="10">
        <f t="shared" si="36"/>
        <v>1.0810698171999999</v>
      </c>
      <c r="O77" s="10">
        <f t="shared" si="36"/>
        <v>0.44333333333333336</v>
      </c>
      <c r="P77" s="10">
        <f t="shared" si="36"/>
        <v>0.46333333333333332</v>
      </c>
      <c r="Q77" s="10">
        <f t="shared" si="36"/>
        <v>3.9133333333333327</v>
      </c>
      <c r="R77" s="10">
        <f t="shared" si="36"/>
        <v>13.433333333333335</v>
      </c>
      <c r="S77" s="10">
        <f t="shared" ref="S77" si="37">AVERAGE(S74:S76)</f>
        <v>11.133333333333333</v>
      </c>
    </row>
    <row r="78" spans="1:19" ht="13.8" x14ac:dyDescent="0.2">
      <c r="A78" s="10" t="s">
        <v>192</v>
      </c>
      <c r="B78" s="10" t="s">
        <v>169</v>
      </c>
      <c r="C78" s="10" t="s">
        <v>180</v>
      </c>
      <c r="D78" s="10" t="s">
        <v>189</v>
      </c>
      <c r="E78" s="10" t="s">
        <v>209</v>
      </c>
      <c r="F78" s="61">
        <v>1</v>
      </c>
      <c r="G78" s="24">
        <v>72.900000000000006</v>
      </c>
      <c r="H78" s="24">
        <v>-17.794594594594596</v>
      </c>
      <c r="I78" s="14">
        <v>1701200</v>
      </c>
      <c r="J78" s="14">
        <v>2392453.6293326407</v>
      </c>
      <c r="K78" s="10">
        <v>1.6388159520000003</v>
      </c>
      <c r="L78" s="14">
        <v>3037400</v>
      </c>
      <c r="M78" s="14">
        <v>10429641.733284332</v>
      </c>
      <c r="N78" s="10">
        <v>1.1007380618</v>
      </c>
      <c r="O78" s="10">
        <v>0.77</v>
      </c>
      <c r="P78" s="10">
        <v>0.59</v>
      </c>
      <c r="Q78" s="10">
        <v>22.7</v>
      </c>
      <c r="R78" s="10">
        <v>10.1</v>
      </c>
      <c r="S78" s="10">
        <v>9.4600000000000009</v>
      </c>
    </row>
    <row r="79" spans="1:19" ht="13.8" x14ac:dyDescent="0.2">
      <c r="A79" s="10" t="s">
        <v>192</v>
      </c>
      <c r="B79" s="10" t="s">
        <v>169</v>
      </c>
      <c r="C79" s="10" t="s">
        <v>180</v>
      </c>
      <c r="D79" s="10" t="s">
        <v>189</v>
      </c>
      <c r="E79" s="10" t="s">
        <v>209</v>
      </c>
      <c r="F79" s="61">
        <v>2</v>
      </c>
      <c r="G79" s="24">
        <v>72.8</v>
      </c>
      <c r="H79" s="24">
        <v>-17.212903225806453</v>
      </c>
      <c r="I79" s="14">
        <v>1813700</v>
      </c>
      <c r="J79" s="14">
        <v>2091808.0175793597</v>
      </c>
      <c r="K79" s="10">
        <v>1.3781825939999999</v>
      </c>
      <c r="L79" s="14">
        <v>2756900</v>
      </c>
      <c r="M79" s="14">
        <v>9178781.6775215063</v>
      </c>
      <c r="N79" s="10">
        <v>1.0715851859999999</v>
      </c>
      <c r="O79" s="10">
        <v>0.82</v>
      </c>
      <c r="P79" s="10">
        <v>0.63</v>
      </c>
      <c r="Q79" s="10">
        <v>22.6</v>
      </c>
      <c r="R79" s="10">
        <v>11.2</v>
      </c>
      <c r="S79" s="10">
        <v>9.5399999999999991</v>
      </c>
    </row>
    <row r="80" spans="1:19" ht="13.8" x14ac:dyDescent="0.2">
      <c r="A80" s="10" t="s">
        <v>192</v>
      </c>
      <c r="B80" s="10" t="s">
        <v>169</v>
      </c>
      <c r="C80" s="10" t="s">
        <v>180</v>
      </c>
      <c r="D80" s="10" t="s">
        <v>189</v>
      </c>
      <c r="E80" s="10" t="s">
        <v>209</v>
      </c>
      <c r="F80" s="62">
        <v>3</v>
      </c>
      <c r="G80" s="24">
        <v>72</v>
      </c>
      <c r="H80" s="24"/>
      <c r="I80" s="14">
        <v>1995700</v>
      </c>
      <c r="J80" s="14">
        <v>2553952.6035230309</v>
      </c>
      <c r="K80" s="10">
        <v>1.5024745400000001</v>
      </c>
      <c r="L80" s="14">
        <v>3763600</v>
      </c>
      <c r="M80" s="14">
        <v>17553296.622684475</v>
      </c>
      <c r="N80" s="10">
        <v>1.1262792536999999</v>
      </c>
      <c r="O80" s="10">
        <v>0.8</v>
      </c>
      <c r="P80" s="10">
        <v>0.61</v>
      </c>
      <c r="Q80" s="10">
        <v>22.9</v>
      </c>
      <c r="R80" s="10">
        <v>10.6</v>
      </c>
      <c r="S80" s="10">
        <v>9.7100000000000009</v>
      </c>
    </row>
    <row r="81" spans="1:19" ht="13.8" x14ac:dyDescent="0.2">
      <c r="A81" s="10" t="s">
        <v>192</v>
      </c>
      <c r="B81" s="10" t="s">
        <v>169</v>
      </c>
      <c r="C81" s="10" t="s">
        <v>180</v>
      </c>
      <c r="D81" s="10" t="s">
        <v>189</v>
      </c>
      <c r="E81" s="10" t="s">
        <v>209</v>
      </c>
      <c r="F81" s="51" t="s">
        <v>11</v>
      </c>
      <c r="G81" s="14">
        <f>AVERAGE(G78:G80)</f>
        <v>72.566666666666663</v>
      </c>
      <c r="H81" s="14">
        <f>AVERAGE(H78:H80)</f>
        <v>-17.503748910200525</v>
      </c>
      <c r="I81" s="14">
        <f t="shared" ref="I81:R81" si="38">AVERAGE(I78:I80)</f>
        <v>1836866.6666666667</v>
      </c>
      <c r="J81" s="14">
        <f t="shared" si="38"/>
        <v>2346071.4168116772</v>
      </c>
      <c r="K81" s="10">
        <f t="shared" si="38"/>
        <v>1.5064910286666666</v>
      </c>
      <c r="L81" s="14">
        <f t="shared" si="38"/>
        <v>3185966.6666666665</v>
      </c>
      <c r="M81" s="14">
        <f t="shared" si="38"/>
        <v>12387240.011163438</v>
      </c>
      <c r="N81" s="10">
        <f t="shared" si="38"/>
        <v>1.0995341671666665</v>
      </c>
      <c r="O81" s="10">
        <f t="shared" si="38"/>
        <v>0.79666666666666652</v>
      </c>
      <c r="P81" s="10">
        <f t="shared" si="38"/>
        <v>0.61</v>
      </c>
      <c r="Q81" s="10">
        <f t="shared" si="38"/>
        <v>22.733333333333331</v>
      </c>
      <c r="R81" s="10">
        <f t="shared" si="38"/>
        <v>10.633333333333333</v>
      </c>
      <c r="S81" s="10">
        <f t="shared" ref="S81" si="39">AVERAGE(S78:S80)</f>
        <v>9.57</v>
      </c>
    </row>
    <row r="82" spans="1:19" ht="13.8" x14ac:dyDescent="0.2">
      <c r="A82" s="10" t="s">
        <v>192</v>
      </c>
      <c r="B82" s="10" t="s">
        <v>169</v>
      </c>
      <c r="C82" s="10" t="s">
        <v>180</v>
      </c>
      <c r="D82" s="10" t="s">
        <v>189</v>
      </c>
      <c r="E82" s="10" t="s">
        <v>193</v>
      </c>
      <c r="F82" s="61">
        <v>1</v>
      </c>
      <c r="G82" s="24">
        <v>67.3</v>
      </c>
      <c r="H82" s="24">
        <v>-19.059602649006624</v>
      </c>
      <c r="I82" s="14">
        <v>1834600</v>
      </c>
      <c r="J82" s="14">
        <v>2562091.4954867996</v>
      </c>
      <c r="K82" s="10">
        <v>1.6427742240000001</v>
      </c>
      <c r="L82" s="14">
        <v>2671300</v>
      </c>
      <c r="M82" s="14">
        <v>17633929.298933815</v>
      </c>
      <c r="N82" s="10">
        <v>1.4897929461399999</v>
      </c>
      <c r="O82" s="10">
        <v>1.17</v>
      </c>
      <c r="P82" s="10">
        <v>1.27</v>
      </c>
      <c r="Q82" s="10">
        <v>8.34</v>
      </c>
      <c r="R82" s="10">
        <v>8.5</v>
      </c>
      <c r="S82" s="10">
        <v>4.03</v>
      </c>
    </row>
    <row r="83" spans="1:19" ht="13.8" x14ac:dyDescent="0.2">
      <c r="A83" s="10" t="s">
        <v>192</v>
      </c>
      <c r="B83" s="10" t="s">
        <v>169</v>
      </c>
      <c r="C83" s="10" t="s">
        <v>180</v>
      </c>
      <c r="D83" s="10" t="s">
        <v>189</v>
      </c>
      <c r="E83" s="10" t="s">
        <v>193</v>
      </c>
      <c r="F83" s="61">
        <v>2</v>
      </c>
      <c r="G83" s="24">
        <v>66</v>
      </c>
      <c r="H83" s="24">
        <v>-20.208955223880601</v>
      </c>
      <c r="I83" s="14">
        <v>1572000</v>
      </c>
      <c r="J83" s="14">
        <v>2292719.7212234098</v>
      </c>
      <c r="K83" s="10">
        <v>1.7195093699999999</v>
      </c>
      <c r="L83" s="14">
        <v>2640600</v>
      </c>
      <c r="M83" s="14">
        <v>18835757.739367865</v>
      </c>
      <c r="N83" s="10">
        <v>1.5077743608500001</v>
      </c>
      <c r="O83" s="10">
        <v>1.19</v>
      </c>
      <c r="P83" s="10">
        <v>1.27</v>
      </c>
      <c r="Q83" s="10">
        <v>6.91</v>
      </c>
      <c r="R83" s="10">
        <v>7.31</v>
      </c>
      <c r="S83" s="10">
        <v>3.8</v>
      </c>
    </row>
    <row r="84" spans="1:19" ht="13.8" x14ac:dyDescent="0.2">
      <c r="A84" s="10" t="s">
        <v>192</v>
      </c>
      <c r="B84" s="10" t="s">
        <v>169</v>
      </c>
      <c r="C84" s="10" t="s">
        <v>180</v>
      </c>
      <c r="D84" s="10" t="s">
        <v>189</v>
      </c>
      <c r="E84" s="10" t="s">
        <v>193</v>
      </c>
      <c r="F84" s="62">
        <v>3</v>
      </c>
      <c r="G84" s="24">
        <v>65.599999999999994</v>
      </c>
      <c r="H84" s="24"/>
      <c r="I84" s="14">
        <v>1706500</v>
      </c>
      <c r="J84" s="14">
        <v>2597107.8847723692</v>
      </c>
      <c r="K84" s="10">
        <v>1.7774807049999997</v>
      </c>
      <c r="L84" s="14">
        <v>2889400</v>
      </c>
      <c r="M84" s="14">
        <v>19710586.079234891</v>
      </c>
      <c r="N84" s="10">
        <v>1.6388884289000001</v>
      </c>
      <c r="O84" s="10">
        <v>1.19</v>
      </c>
      <c r="P84" s="10">
        <v>1.28</v>
      </c>
      <c r="Q84" s="10">
        <v>7.82</v>
      </c>
      <c r="R84" s="10">
        <v>7.57</v>
      </c>
      <c r="S84" s="10">
        <v>3.61</v>
      </c>
    </row>
    <row r="85" spans="1:19" ht="13.8" x14ac:dyDescent="0.2">
      <c r="A85" s="10" t="s">
        <v>192</v>
      </c>
      <c r="B85" s="10" t="s">
        <v>169</v>
      </c>
      <c r="C85" s="10" t="s">
        <v>180</v>
      </c>
      <c r="D85" s="10" t="s">
        <v>189</v>
      </c>
      <c r="E85" s="10" t="s">
        <v>193</v>
      </c>
      <c r="F85" s="51" t="s">
        <v>11</v>
      </c>
      <c r="G85" s="14">
        <f>AVERAGE(G82:G84)</f>
        <v>66.3</v>
      </c>
      <c r="H85" s="14">
        <f>AVERAGE(H82:H84)</f>
        <v>-19.634278936443614</v>
      </c>
      <c r="I85" s="14">
        <f t="shared" ref="I85:R85" si="40">AVERAGE(I82:I84)</f>
        <v>1704366.6666666667</v>
      </c>
      <c r="J85" s="14">
        <f t="shared" si="40"/>
        <v>2483973.0338275265</v>
      </c>
      <c r="K85" s="10">
        <f t="shared" si="40"/>
        <v>1.7132547663333331</v>
      </c>
      <c r="L85" s="14">
        <f t="shared" si="40"/>
        <v>2733766.6666666665</v>
      </c>
      <c r="M85" s="14">
        <f t="shared" si="40"/>
        <v>18726757.705845524</v>
      </c>
      <c r="N85" s="10">
        <f t="shared" si="40"/>
        <v>1.5454852452966665</v>
      </c>
      <c r="O85" s="10">
        <f t="shared" si="40"/>
        <v>1.1833333333333333</v>
      </c>
      <c r="P85" s="10">
        <f t="shared" si="40"/>
        <v>1.2733333333333334</v>
      </c>
      <c r="Q85" s="10">
        <f t="shared" si="40"/>
        <v>7.69</v>
      </c>
      <c r="R85" s="10">
        <f t="shared" si="40"/>
        <v>7.793333333333333</v>
      </c>
      <c r="S85" s="10">
        <f t="shared" ref="S85" si="41">AVERAGE(S82:S84)</f>
        <v>3.813333333333333</v>
      </c>
    </row>
    <row r="86" spans="1:19" ht="13.8" x14ac:dyDescent="0.2">
      <c r="A86" s="10" t="s">
        <v>194</v>
      </c>
      <c r="B86" s="10" t="s">
        <v>169</v>
      </c>
      <c r="C86" s="10" t="s">
        <v>180</v>
      </c>
      <c r="D86" s="10" t="s">
        <v>173</v>
      </c>
      <c r="E86" s="10" t="s">
        <v>173</v>
      </c>
      <c r="F86" s="61">
        <v>1</v>
      </c>
      <c r="G86" s="24">
        <v>70.900000000000006</v>
      </c>
      <c r="H86" s="24">
        <v>-23.3</v>
      </c>
      <c r="I86" s="14">
        <v>1159800</v>
      </c>
      <c r="J86" s="14">
        <v>1599496.7499370847</v>
      </c>
      <c r="K86" s="10">
        <v>1.658308289</v>
      </c>
      <c r="L86" s="14">
        <v>1860000</v>
      </c>
      <c r="M86" s="14">
        <v>10115241.743231026</v>
      </c>
      <c r="N86" s="10">
        <v>1.5600818290499998</v>
      </c>
      <c r="O86" s="10">
        <v>0.63</v>
      </c>
      <c r="P86" s="10">
        <v>0.67</v>
      </c>
      <c r="Q86" s="10">
        <v>6.72</v>
      </c>
      <c r="R86" s="10">
        <v>12.8</v>
      </c>
      <c r="S86" s="10">
        <v>8.89</v>
      </c>
    </row>
    <row r="87" spans="1:19" ht="13.8" x14ac:dyDescent="0.2">
      <c r="A87" s="10" t="s">
        <v>194</v>
      </c>
      <c r="B87" s="10" t="s">
        <v>169</v>
      </c>
      <c r="C87" s="10" t="s">
        <v>180</v>
      </c>
      <c r="D87" s="10" t="s">
        <v>173</v>
      </c>
      <c r="E87" s="10" t="s">
        <v>173</v>
      </c>
      <c r="F87" s="61">
        <v>2</v>
      </c>
      <c r="G87" s="24">
        <v>71.099999999999994</v>
      </c>
      <c r="H87" s="24">
        <v>-23.2</v>
      </c>
      <c r="I87" s="14">
        <v>1112900</v>
      </c>
      <c r="J87" s="14">
        <v>1817052.6036698304</v>
      </c>
      <c r="K87" s="10">
        <v>1.9157368860000001</v>
      </c>
      <c r="L87" s="14">
        <v>2140300</v>
      </c>
      <c r="M87" s="14">
        <v>9148313.8949750494</v>
      </c>
      <c r="N87" s="10">
        <v>1.3238867267999999</v>
      </c>
      <c r="O87" s="10">
        <v>0.64</v>
      </c>
      <c r="P87" s="10">
        <v>0.68</v>
      </c>
      <c r="Q87" s="10">
        <v>6.91</v>
      </c>
      <c r="R87" s="10">
        <v>12.9</v>
      </c>
      <c r="S87" s="10">
        <v>8.84</v>
      </c>
    </row>
    <row r="88" spans="1:19" ht="13.8" x14ac:dyDescent="0.2">
      <c r="A88" s="10" t="s">
        <v>194</v>
      </c>
      <c r="B88" s="10" t="s">
        <v>169</v>
      </c>
      <c r="C88" s="10" t="s">
        <v>180</v>
      </c>
      <c r="D88" s="10" t="s">
        <v>173</v>
      </c>
      <c r="E88" s="10" t="s">
        <v>173</v>
      </c>
      <c r="F88" s="62">
        <v>3</v>
      </c>
      <c r="G88" s="24">
        <v>70.400000000000006</v>
      </c>
      <c r="H88" s="24"/>
      <c r="I88" s="14">
        <v>1161700</v>
      </c>
      <c r="J88" s="14">
        <v>1388363.3927754299</v>
      </c>
      <c r="K88" s="10">
        <v>1.44118284</v>
      </c>
      <c r="L88" s="14">
        <v>1875900</v>
      </c>
      <c r="M88" s="14">
        <v>8275264.6185592944</v>
      </c>
      <c r="N88" s="10">
        <v>1.4518821168000002</v>
      </c>
      <c r="O88" s="10">
        <v>0.66</v>
      </c>
      <c r="P88" s="10">
        <v>0.71</v>
      </c>
      <c r="Q88" s="10">
        <v>6.61</v>
      </c>
      <c r="R88" s="10">
        <v>11.9</v>
      </c>
      <c r="S88" s="10">
        <v>8.56</v>
      </c>
    </row>
    <row r="89" spans="1:19" ht="13.8" x14ac:dyDescent="0.2">
      <c r="A89" s="10" t="s">
        <v>194</v>
      </c>
      <c r="B89" s="10" t="s">
        <v>169</v>
      </c>
      <c r="C89" s="10" t="s">
        <v>180</v>
      </c>
      <c r="D89" s="10" t="s">
        <v>173</v>
      </c>
      <c r="E89" s="10" t="s">
        <v>173</v>
      </c>
      <c r="F89" s="51" t="s">
        <v>11</v>
      </c>
      <c r="G89" s="14">
        <f>AVERAGE(G86:G88)</f>
        <v>70.8</v>
      </c>
      <c r="H89" s="14">
        <f>AVERAGE(H86:H88)</f>
        <v>-23.25</v>
      </c>
      <c r="I89" s="14">
        <f t="shared" ref="I89:R89" si="42">AVERAGE(I86:I88)</f>
        <v>1144800</v>
      </c>
      <c r="J89" s="14">
        <f t="shared" si="42"/>
        <v>1601637.5821274482</v>
      </c>
      <c r="K89" s="10">
        <f t="shared" si="42"/>
        <v>1.6717426716666666</v>
      </c>
      <c r="L89" s="14">
        <f t="shared" si="42"/>
        <v>1958733.3333333333</v>
      </c>
      <c r="M89" s="14">
        <f t="shared" si="42"/>
        <v>9179606.7522551231</v>
      </c>
      <c r="N89" s="10">
        <f t="shared" si="42"/>
        <v>1.44528355755</v>
      </c>
      <c r="O89" s="10">
        <f t="shared" si="42"/>
        <v>0.64333333333333342</v>
      </c>
      <c r="P89" s="10">
        <f t="shared" si="42"/>
        <v>0.68666666666666665</v>
      </c>
      <c r="Q89" s="10">
        <f t="shared" si="42"/>
        <v>6.7466666666666661</v>
      </c>
      <c r="R89" s="10">
        <f t="shared" si="42"/>
        <v>12.533333333333333</v>
      </c>
      <c r="S89" s="10">
        <f t="shared" ref="S89" si="43">AVERAGE(S86:S88)</f>
        <v>8.7633333333333336</v>
      </c>
    </row>
    <row r="90" spans="1:19" ht="13.8" x14ac:dyDescent="0.2">
      <c r="A90" s="10" t="s">
        <v>194</v>
      </c>
      <c r="B90" s="10" t="s">
        <v>169</v>
      </c>
      <c r="C90" s="10" t="s">
        <v>180</v>
      </c>
      <c r="D90" s="10" t="s">
        <v>183</v>
      </c>
      <c r="E90" s="10" t="s">
        <v>184</v>
      </c>
      <c r="F90" s="61">
        <v>1</v>
      </c>
      <c r="G90" s="24">
        <v>69.3</v>
      </c>
      <c r="H90" s="24">
        <v>-22.6</v>
      </c>
      <c r="I90" s="14">
        <v>898370</v>
      </c>
      <c r="J90" s="14">
        <v>1385551.7861244704</v>
      </c>
      <c r="K90" s="10">
        <v>1.8518608480000003</v>
      </c>
      <c r="L90" s="14">
        <v>1847800</v>
      </c>
      <c r="M90" s="14">
        <v>9323409.2447756808</v>
      </c>
      <c r="N90" s="10">
        <v>1.5044471627</v>
      </c>
      <c r="O90" s="10">
        <v>0.82</v>
      </c>
      <c r="P90" s="10">
        <v>0.87</v>
      </c>
      <c r="Q90" s="10">
        <v>7.18</v>
      </c>
      <c r="R90" s="10">
        <v>10.7</v>
      </c>
      <c r="S90" s="10">
        <v>6.91</v>
      </c>
    </row>
    <row r="91" spans="1:19" ht="13.8" x14ac:dyDescent="0.2">
      <c r="A91" s="10" t="s">
        <v>194</v>
      </c>
      <c r="B91" s="10" t="s">
        <v>169</v>
      </c>
      <c r="C91" s="10" t="s">
        <v>180</v>
      </c>
      <c r="D91" s="10" t="s">
        <v>183</v>
      </c>
      <c r="E91" s="10" t="s">
        <v>184</v>
      </c>
      <c r="F91" s="61">
        <v>2</v>
      </c>
      <c r="G91" s="24">
        <v>69.8</v>
      </c>
      <c r="H91" s="24">
        <v>-20.9</v>
      </c>
      <c r="I91" s="14">
        <v>809930</v>
      </c>
      <c r="J91" s="14">
        <v>1237950.2078412597</v>
      </c>
      <c r="K91" s="10">
        <v>1.8476834199999999</v>
      </c>
      <c r="L91" s="14">
        <v>1839300</v>
      </c>
      <c r="M91" s="14">
        <v>9061221.3176267408</v>
      </c>
      <c r="N91" s="10">
        <v>1.4264002631999999</v>
      </c>
      <c r="O91" s="10">
        <v>0.76</v>
      </c>
      <c r="P91" s="10">
        <v>0.82</v>
      </c>
      <c r="Q91" s="10">
        <v>7.02</v>
      </c>
      <c r="R91" s="10">
        <v>11.7</v>
      </c>
      <c r="S91" s="10">
        <v>7.58</v>
      </c>
    </row>
    <row r="92" spans="1:19" ht="13.8" x14ac:dyDescent="0.2">
      <c r="A92" s="10" t="s">
        <v>194</v>
      </c>
      <c r="B92" s="10" t="s">
        <v>169</v>
      </c>
      <c r="C92" s="10" t="s">
        <v>180</v>
      </c>
      <c r="D92" s="10" t="s">
        <v>183</v>
      </c>
      <c r="E92" s="10" t="s">
        <v>184</v>
      </c>
      <c r="F92" s="62">
        <v>3</v>
      </c>
      <c r="G92" s="24">
        <v>69.2</v>
      </c>
      <c r="H92" s="24"/>
      <c r="I92" s="14">
        <v>913160</v>
      </c>
      <c r="J92" s="14">
        <v>1221633.3378175399</v>
      </c>
      <c r="K92" s="10">
        <v>1.6397551620000002</v>
      </c>
      <c r="L92" s="14">
        <v>1905500</v>
      </c>
      <c r="M92" s="14">
        <v>9578810.4239131901</v>
      </c>
      <c r="N92" s="10">
        <v>1.4546304432000001</v>
      </c>
      <c r="O92" s="10">
        <v>0.83</v>
      </c>
      <c r="P92" s="10">
        <v>0.89</v>
      </c>
      <c r="Q92" s="10">
        <v>7.45</v>
      </c>
      <c r="R92" s="10">
        <v>11.4</v>
      </c>
      <c r="S92" s="10">
        <v>7.29</v>
      </c>
    </row>
    <row r="93" spans="1:19" ht="13.8" x14ac:dyDescent="0.2">
      <c r="A93" s="10" t="s">
        <v>194</v>
      </c>
      <c r="B93" s="10" t="s">
        <v>169</v>
      </c>
      <c r="C93" s="10" t="s">
        <v>180</v>
      </c>
      <c r="D93" s="10" t="s">
        <v>183</v>
      </c>
      <c r="E93" s="10" t="s">
        <v>184</v>
      </c>
      <c r="F93" s="51" t="s">
        <v>11</v>
      </c>
      <c r="G93" s="14">
        <f>AVERAGE(G90:G92)</f>
        <v>69.433333333333337</v>
      </c>
      <c r="H93" s="14">
        <f>AVERAGE(H90:H92)</f>
        <v>-21.75</v>
      </c>
      <c r="I93" s="14">
        <f t="shared" ref="I93:R93" si="44">AVERAGE(I90:I92)</f>
        <v>873820</v>
      </c>
      <c r="J93" s="14">
        <f t="shared" si="44"/>
        <v>1281711.77726109</v>
      </c>
      <c r="K93" s="10">
        <f t="shared" si="44"/>
        <v>1.7797664766666668</v>
      </c>
      <c r="L93" s="14">
        <f t="shared" si="44"/>
        <v>1864200</v>
      </c>
      <c r="M93" s="14">
        <f t="shared" si="44"/>
        <v>9321146.9954385366</v>
      </c>
      <c r="N93" s="10">
        <f t="shared" si="44"/>
        <v>1.4618259563666667</v>
      </c>
      <c r="O93" s="10">
        <f t="shared" si="44"/>
        <v>0.80333333333333334</v>
      </c>
      <c r="P93" s="10">
        <f t="shared" si="44"/>
        <v>0.86</v>
      </c>
      <c r="Q93" s="10">
        <f t="shared" si="44"/>
        <v>7.2166666666666659</v>
      </c>
      <c r="R93" s="10">
        <f t="shared" si="44"/>
        <v>11.266666666666666</v>
      </c>
      <c r="S93" s="10">
        <f t="shared" ref="S93" si="45">AVERAGE(S90:S92)</f>
        <v>7.2600000000000007</v>
      </c>
    </row>
    <row r="94" spans="1:19" ht="13.8" x14ac:dyDescent="0.2">
      <c r="A94" s="10" t="s">
        <v>195</v>
      </c>
      <c r="B94" s="10" t="s">
        <v>170</v>
      </c>
      <c r="C94" s="10" t="s">
        <v>180</v>
      </c>
      <c r="D94" s="10" t="s">
        <v>173</v>
      </c>
      <c r="E94" s="10" t="s">
        <v>173</v>
      </c>
      <c r="F94" s="61">
        <v>1</v>
      </c>
      <c r="G94" s="24">
        <v>86.5</v>
      </c>
      <c r="H94" s="24">
        <v>-17.100000000000001</v>
      </c>
      <c r="I94" s="14">
        <v>3520300</v>
      </c>
      <c r="J94" s="14">
        <v>10587718.540826596</v>
      </c>
      <c r="K94" s="10">
        <v>3.2072868959999994</v>
      </c>
      <c r="L94" s="14">
        <v>6162500</v>
      </c>
      <c r="M94" s="14">
        <v>2327892.357165332</v>
      </c>
      <c r="N94" s="10">
        <v>0.37351019258000001</v>
      </c>
      <c r="O94" s="10">
        <v>0.15</v>
      </c>
      <c r="P94" s="10">
        <v>0.16</v>
      </c>
      <c r="Q94" s="10">
        <v>4.26</v>
      </c>
      <c r="R94" s="10">
        <v>37.1</v>
      </c>
      <c r="S94" s="10">
        <v>34.700000000000003</v>
      </c>
    </row>
    <row r="95" spans="1:19" ht="13.8" x14ac:dyDescent="0.2">
      <c r="A95" s="10" t="s">
        <v>195</v>
      </c>
      <c r="B95" s="10" t="s">
        <v>170</v>
      </c>
      <c r="C95" s="10" t="s">
        <v>180</v>
      </c>
      <c r="D95" s="10" t="s">
        <v>173</v>
      </c>
      <c r="E95" s="10" t="s">
        <v>173</v>
      </c>
      <c r="F95" s="61">
        <v>2</v>
      </c>
      <c r="G95" s="24">
        <v>87.9</v>
      </c>
      <c r="H95" s="24">
        <v>-15.5</v>
      </c>
      <c r="I95" s="14">
        <v>3364200</v>
      </c>
      <c r="J95" s="14">
        <v>11722299.01791025</v>
      </c>
      <c r="K95" s="10">
        <v>3.7254538439999996</v>
      </c>
      <c r="L95" s="14">
        <v>5193600</v>
      </c>
      <c r="M95" s="14">
        <v>6208482.359530231</v>
      </c>
      <c r="N95" s="10">
        <v>0.8367427932</v>
      </c>
      <c r="O95" s="10">
        <v>0.12</v>
      </c>
      <c r="P95" s="10">
        <v>0.13</v>
      </c>
      <c r="Q95" s="10">
        <v>4.6100000000000003</v>
      </c>
      <c r="R95" s="10">
        <v>36.700000000000003</v>
      </c>
      <c r="S95" s="10">
        <v>34.200000000000003</v>
      </c>
    </row>
    <row r="96" spans="1:19" ht="13.8" x14ac:dyDescent="0.2">
      <c r="A96" s="10" t="s">
        <v>195</v>
      </c>
      <c r="B96" s="10" t="s">
        <v>170</v>
      </c>
      <c r="C96" s="10" t="s">
        <v>180</v>
      </c>
      <c r="D96" s="10" t="s">
        <v>173</v>
      </c>
      <c r="E96" s="10" t="s">
        <v>173</v>
      </c>
      <c r="F96" s="62">
        <v>3</v>
      </c>
      <c r="G96" s="24">
        <v>86.8</v>
      </c>
      <c r="H96" s="24"/>
      <c r="I96" s="14">
        <v>3957200</v>
      </c>
      <c r="J96" s="14">
        <v>12260066.024439702</v>
      </c>
      <c r="K96" s="10">
        <v>3.3040171460000001</v>
      </c>
      <c r="L96" s="14"/>
      <c r="M96" s="14"/>
      <c r="N96" s="10"/>
      <c r="O96" s="10">
        <v>0.15</v>
      </c>
      <c r="P96" s="10">
        <v>0.16</v>
      </c>
      <c r="Q96" s="10">
        <v>4.67</v>
      </c>
      <c r="R96" s="10">
        <v>37.200000000000003</v>
      </c>
      <c r="S96" s="10">
        <v>34.700000000000003</v>
      </c>
    </row>
    <row r="97" spans="1:19" ht="13.8" x14ac:dyDescent="0.2">
      <c r="A97" s="10" t="s">
        <v>195</v>
      </c>
      <c r="B97" s="10" t="s">
        <v>170</v>
      </c>
      <c r="C97" s="10" t="s">
        <v>180</v>
      </c>
      <c r="D97" s="10" t="s">
        <v>173</v>
      </c>
      <c r="E97" s="10" t="s">
        <v>173</v>
      </c>
      <c r="F97" s="51" t="s">
        <v>11</v>
      </c>
      <c r="G97" s="14">
        <f>AVERAGE(G94:G96)</f>
        <v>87.066666666666663</v>
      </c>
      <c r="H97" s="14">
        <f>AVERAGE(H94:H96)</f>
        <v>-16.3</v>
      </c>
      <c r="I97" s="14">
        <f t="shared" ref="I97:R97" si="46">AVERAGE(I94:I96)</f>
        <v>3613900</v>
      </c>
      <c r="J97" s="14">
        <f t="shared" si="46"/>
        <v>11523361.194392182</v>
      </c>
      <c r="K97" s="10">
        <f t="shared" si="46"/>
        <v>3.4122526286666663</v>
      </c>
      <c r="L97" s="14">
        <f t="shared" si="46"/>
        <v>5678050</v>
      </c>
      <c r="M97" s="14">
        <f t="shared" si="46"/>
        <v>4268187.358347781</v>
      </c>
      <c r="N97" s="10">
        <f t="shared" si="46"/>
        <v>0.60512649288999998</v>
      </c>
      <c r="O97" s="10">
        <f t="shared" si="46"/>
        <v>0.14000000000000001</v>
      </c>
      <c r="P97" s="10">
        <f t="shared" si="46"/>
        <v>0.15000000000000002</v>
      </c>
      <c r="Q97" s="10">
        <f t="shared" si="46"/>
        <v>4.5133333333333336</v>
      </c>
      <c r="R97" s="10">
        <f t="shared" si="46"/>
        <v>37.000000000000007</v>
      </c>
      <c r="S97" s="10">
        <f t="shared" ref="S97" si="47">AVERAGE(S94:S96)</f>
        <v>34.533333333333339</v>
      </c>
    </row>
    <row r="98" spans="1:19" ht="13.8" x14ac:dyDescent="0.2">
      <c r="A98" s="10" t="s">
        <v>196</v>
      </c>
      <c r="B98" s="10" t="s">
        <v>170</v>
      </c>
      <c r="C98" s="10" t="s">
        <v>180</v>
      </c>
      <c r="D98" s="10" t="s">
        <v>173</v>
      </c>
      <c r="E98" s="10" t="s">
        <v>173</v>
      </c>
      <c r="F98" s="61">
        <v>1</v>
      </c>
      <c r="G98" s="24">
        <v>80.5</v>
      </c>
      <c r="H98" s="24">
        <v>-12.6</v>
      </c>
      <c r="I98" s="14">
        <v>2831700</v>
      </c>
      <c r="J98" s="14">
        <v>3199623.2638241001</v>
      </c>
      <c r="K98" s="10">
        <v>1.3194121599999999</v>
      </c>
      <c r="L98" s="14">
        <v>5129300</v>
      </c>
      <c r="M98" s="14">
        <v>3153406.484582745</v>
      </c>
      <c r="N98" s="10">
        <v>0.57617022530000006</v>
      </c>
      <c r="O98" s="10">
        <v>0.39</v>
      </c>
      <c r="P98" s="10">
        <v>0.42</v>
      </c>
      <c r="Q98" s="10">
        <v>7.64</v>
      </c>
      <c r="R98" s="10">
        <v>16.2</v>
      </c>
      <c r="S98" s="10">
        <v>12.7</v>
      </c>
    </row>
    <row r="99" spans="1:19" ht="13.8" x14ac:dyDescent="0.2">
      <c r="A99" s="10" t="s">
        <v>196</v>
      </c>
      <c r="B99" s="10" t="s">
        <v>170</v>
      </c>
      <c r="C99" s="10" t="s">
        <v>180</v>
      </c>
      <c r="D99" s="10" t="s">
        <v>173</v>
      </c>
      <c r="E99" s="10" t="s">
        <v>173</v>
      </c>
      <c r="F99" s="61">
        <v>2</v>
      </c>
      <c r="G99" s="24">
        <v>80.3</v>
      </c>
      <c r="H99" s="24">
        <v>-12.4</v>
      </c>
      <c r="I99" s="14">
        <v>3116100</v>
      </c>
      <c r="J99" s="14">
        <v>3570731.5669621495</v>
      </c>
      <c r="K99" s="10">
        <v>1.3191145379999998</v>
      </c>
      <c r="L99" s="14">
        <v>4995200</v>
      </c>
      <c r="M99" s="14">
        <v>8151737.3681084812</v>
      </c>
      <c r="N99" s="10">
        <v>1.05033248493</v>
      </c>
      <c r="O99" s="10">
        <v>0.4</v>
      </c>
      <c r="P99" s="10">
        <v>0.41</v>
      </c>
      <c r="Q99" s="10">
        <v>3.62</v>
      </c>
      <c r="R99" s="10">
        <v>15.1</v>
      </c>
      <c r="S99" s="10">
        <v>12.3</v>
      </c>
    </row>
    <row r="100" spans="1:19" ht="13.8" x14ac:dyDescent="0.2">
      <c r="A100" s="10" t="s">
        <v>196</v>
      </c>
      <c r="B100" s="10" t="s">
        <v>170</v>
      </c>
      <c r="C100" s="10" t="s">
        <v>180</v>
      </c>
      <c r="D100" s="10" t="s">
        <v>173</v>
      </c>
      <c r="E100" s="10" t="s">
        <v>173</v>
      </c>
      <c r="F100" s="62">
        <v>3</v>
      </c>
      <c r="G100" s="24">
        <v>80</v>
      </c>
      <c r="H100" s="24"/>
      <c r="I100" s="14">
        <v>2936600</v>
      </c>
      <c r="J100" s="14">
        <v>3346036.8857687498</v>
      </c>
      <c r="K100" s="10">
        <v>1.3216935000000001</v>
      </c>
      <c r="L100" s="14"/>
      <c r="M100" s="14"/>
      <c r="N100" s="10"/>
      <c r="O100" s="10">
        <v>0.41</v>
      </c>
      <c r="P100" s="10">
        <v>0.43</v>
      </c>
      <c r="Q100" s="10">
        <v>4.8499999999999996</v>
      </c>
      <c r="R100" s="10">
        <v>15.5</v>
      </c>
      <c r="S100" s="10">
        <v>12.2</v>
      </c>
    </row>
    <row r="101" spans="1:19" ht="13.8" x14ac:dyDescent="0.2">
      <c r="A101" s="10" t="s">
        <v>196</v>
      </c>
      <c r="B101" s="10" t="s">
        <v>170</v>
      </c>
      <c r="C101" s="10" t="s">
        <v>180</v>
      </c>
      <c r="D101" s="10" t="s">
        <v>173</v>
      </c>
      <c r="E101" s="10" t="s">
        <v>173</v>
      </c>
      <c r="F101" s="51" t="s">
        <v>11</v>
      </c>
      <c r="G101" s="14">
        <f>AVERAGE(G98:G100)</f>
        <v>80.266666666666666</v>
      </c>
      <c r="H101" s="14">
        <f>AVERAGE(H98:H100)</f>
        <v>-12.5</v>
      </c>
      <c r="I101" s="14">
        <f t="shared" ref="I101:R101" si="48">AVERAGE(I98:I100)</f>
        <v>2961466.6666666665</v>
      </c>
      <c r="J101" s="14">
        <f t="shared" si="48"/>
        <v>3372130.5721849999</v>
      </c>
      <c r="K101" s="10">
        <f t="shared" si="48"/>
        <v>1.3200733993333333</v>
      </c>
      <c r="L101" s="14">
        <f t="shared" si="48"/>
        <v>5062250</v>
      </c>
      <c r="M101" s="14">
        <f t="shared" si="48"/>
        <v>5652571.9263456129</v>
      </c>
      <c r="N101" s="10">
        <f t="shared" si="48"/>
        <v>0.81325135511500002</v>
      </c>
      <c r="O101" s="10">
        <f t="shared" si="48"/>
        <v>0.39999999999999997</v>
      </c>
      <c r="P101" s="10">
        <f t="shared" si="48"/>
        <v>0.42</v>
      </c>
      <c r="Q101" s="10">
        <f t="shared" si="48"/>
        <v>5.37</v>
      </c>
      <c r="R101" s="10">
        <f t="shared" si="48"/>
        <v>15.6</v>
      </c>
      <c r="S101" s="10">
        <f t="shared" ref="S101" si="49">AVERAGE(S98:S100)</f>
        <v>12.4</v>
      </c>
    </row>
    <row r="102" spans="1:19" ht="13.8" x14ac:dyDescent="0.2">
      <c r="A102" s="10" t="s">
        <v>196</v>
      </c>
      <c r="B102" s="10" t="s">
        <v>170</v>
      </c>
      <c r="C102" s="10" t="s">
        <v>180</v>
      </c>
      <c r="D102" s="10" t="s">
        <v>181</v>
      </c>
      <c r="E102" s="10" t="s">
        <v>182</v>
      </c>
      <c r="F102" s="61">
        <v>1</v>
      </c>
      <c r="G102" s="24">
        <v>89.7</v>
      </c>
      <c r="H102" s="24">
        <v>-12.6</v>
      </c>
      <c r="I102" s="14">
        <v>5306200</v>
      </c>
      <c r="J102" s="14">
        <v>3584924.5904558492</v>
      </c>
      <c r="K102" s="10">
        <v>0.79508750199999989</v>
      </c>
      <c r="L102" s="14">
        <v>5525500</v>
      </c>
      <c r="M102" s="14">
        <v>174176.44380631298</v>
      </c>
      <c r="N102" s="10">
        <v>5.3422243299999998E-2</v>
      </c>
      <c r="O102" s="10">
        <v>7.0000000000000007E-2</v>
      </c>
      <c r="P102" s="10">
        <v>0.08</v>
      </c>
      <c r="Q102" s="10">
        <v>2.77</v>
      </c>
      <c r="R102" s="10">
        <v>38.5</v>
      </c>
      <c r="S102" s="10">
        <v>37.1</v>
      </c>
    </row>
    <row r="103" spans="1:19" ht="13.8" x14ac:dyDescent="0.2">
      <c r="A103" s="10" t="s">
        <v>196</v>
      </c>
      <c r="B103" s="10" t="s">
        <v>170</v>
      </c>
      <c r="C103" s="10" t="s">
        <v>180</v>
      </c>
      <c r="D103" s="10" t="s">
        <v>181</v>
      </c>
      <c r="E103" s="10" t="s">
        <v>182</v>
      </c>
      <c r="F103" s="61">
        <v>2</v>
      </c>
      <c r="G103" s="24">
        <v>89.1</v>
      </c>
      <c r="H103" s="24">
        <v>-12.4</v>
      </c>
      <c r="I103" s="14"/>
      <c r="J103" s="14"/>
      <c r="K103" s="10"/>
      <c r="L103" s="14">
        <v>8602600</v>
      </c>
      <c r="M103" s="14">
        <v>1235029.0249520456</v>
      </c>
      <c r="N103" s="10">
        <v>0.17551983779999999</v>
      </c>
      <c r="O103" s="10">
        <v>0.08</v>
      </c>
      <c r="P103" s="10">
        <v>0.09</v>
      </c>
      <c r="Q103" s="10">
        <v>4.62</v>
      </c>
      <c r="R103" s="10">
        <v>39.200000000000003</v>
      </c>
      <c r="S103" s="10">
        <v>36.9</v>
      </c>
    </row>
    <row r="104" spans="1:19" ht="13.8" x14ac:dyDescent="0.2">
      <c r="A104" s="10" t="s">
        <v>196</v>
      </c>
      <c r="B104" s="10" t="s">
        <v>170</v>
      </c>
      <c r="C104" s="10" t="s">
        <v>180</v>
      </c>
      <c r="D104" s="10" t="s">
        <v>181</v>
      </c>
      <c r="E104" s="10" t="s">
        <v>182</v>
      </c>
      <c r="F104" s="62">
        <v>3</v>
      </c>
      <c r="G104" s="24">
        <v>89.5</v>
      </c>
      <c r="H104" s="24"/>
      <c r="I104" s="14">
        <v>5033300</v>
      </c>
      <c r="J104" s="14">
        <v>4000557.2781212498</v>
      </c>
      <c r="K104" s="10">
        <v>0.92638760399999986</v>
      </c>
      <c r="L104" s="14">
        <v>7997000</v>
      </c>
      <c r="M104" s="14">
        <v>1171320.5952790466</v>
      </c>
      <c r="N104" s="10">
        <v>0.18451565519999996</v>
      </c>
      <c r="O104" s="10">
        <v>7.0000000000000007E-2</v>
      </c>
      <c r="P104" s="10">
        <v>0.08</v>
      </c>
      <c r="Q104" s="10">
        <v>3.51</v>
      </c>
      <c r="R104" s="10">
        <v>38.6</v>
      </c>
      <c r="S104" s="10">
        <v>36.799999999999997</v>
      </c>
    </row>
    <row r="105" spans="1:19" ht="13.8" x14ac:dyDescent="0.2">
      <c r="A105" s="10" t="s">
        <v>196</v>
      </c>
      <c r="B105" s="10" t="s">
        <v>170</v>
      </c>
      <c r="C105" s="10" t="s">
        <v>180</v>
      </c>
      <c r="D105" s="10" t="s">
        <v>181</v>
      </c>
      <c r="E105" s="10" t="s">
        <v>182</v>
      </c>
      <c r="F105" s="51" t="s">
        <v>11</v>
      </c>
      <c r="G105" s="14">
        <f>AVERAGE(G102:G104)</f>
        <v>89.433333333333337</v>
      </c>
      <c r="H105" s="14">
        <f>AVERAGE(H102:H104)</f>
        <v>-12.5</v>
      </c>
      <c r="I105" s="14">
        <f t="shared" ref="I105:R105" si="50">AVERAGE(I102:I104)</f>
        <v>5169750</v>
      </c>
      <c r="J105" s="14">
        <f t="shared" si="50"/>
        <v>3792740.9342885492</v>
      </c>
      <c r="K105" s="10">
        <f t="shared" si="50"/>
        <v>0.86073755299999988</v>
      </c>
      <c r="L105" s="14">
        <f t="shared" si="50"/>
        <v>7375033.333333333</v>
      </c>
      <c r="M105" s="14">
        <f t="shared" si="50"/>
        <v>860175.35467913502</v>
      </c>
      <c r="N105" s="10">
        <f t="shared" si="50"/>
        <v>0.13781924543333332</v>
      </c>
      <c r="O105" s="10">
        <f t="shared" si="50"/>
        <v>7.3333333333333348E-2</v>
      </c>
      <c r="P105" s="10">
        <f t="shared" si="50"/>
        <v>8.3333333333333329E-2</v>
      </c>
      <c r="Q105" s="10">
        <f t="shared" si="50"/>
        <v>3.6333333333333333</v>
      </c>
      <c r="R105" s="10">
        <f t="shared" si="50"/>
        <v>38.766666666666673</v>
      </c>
      <c r="S105" s="10">
        <f t="shared" ref="S105" si="51">AVERAGE(S102:S104)</f>
        <v>36.93333333333333</v>
      </c>
    </row>
    <row r="106" spans="1:19" ht="13.8" x14ac:dyDescent="0.2">
      <c r="A106" s="10" t="s">
        <v>196</v>
      </c>
      <c r="B106" s="10" t="s">
        <v>170</v>
      </c>
      <c r="C106" s="10" t="s">
        <v>180</v>
      </c>
      <c r="D106" s="10" t="s">
        <v>183</v>
      </c>
      <c r="E106" s="10" t="s">
        <v>184</v>
      </c>
      <c r="F106" s="61">
        <v>1</v>
      </c>
      <c r="G106" s="24">
        <v>96.9</v>
      </c>
      <c r="H106" s="24">
        <v>-6.9</v>
      </c>
      <c r="I106" s="14">
        <v>5033300</v>
      </c>
      <c r="J106" s="14">
        <v>4000557.2781212498</v>
      </c>
      <c r="K106" s="10">
        <v>0.92638760399999986</v>
      </c>
      <c r="L106" s="14">
        <v>9572600</v>
      </c>
      <c r="M106" s="14">
        <v>279111.14239232009</v>
      </c>
      <c r="N106" s="10">
        <v>5.0368743100000009E-2</v>
      </c>
      <c r="O106" s="10">
        <v>2.63E-2</v>
      </c>
      <c r="P106" s="10">
        <v>2.64E-2</v>
      </c>
      <c r="Q106" s="10">
        <v>0.45</v>
      </c>
      <c r="R106" s="10">
        <v>53.8</v>
      </c>
      <c r="S106" s="10">
        <v>52.4</v>
      </c>
    </row>
    <row r="107" spans="1:19" ht="13.8" x14ac:dyDescent="0.2">
      <c r="A107" s="10" t="s">
        <v>196</v>
      </c>
      <c r="B107" s="10" t="s">
        <v>170</v>
      </c>
      <c r="C107" s="10" t="s">
        <v>180</v>
      </c>
      <c r="D107" s="10" t="s">
        <v>183</v>
      </c>
      <c r="E107" s="10" t="s">
        <v>184</v>
      </c>
      <c r="F107" s="61">
        <v>2</v>
      </c>
      <c r="G107" s="24">
        <v>96.3</v>
      </c>
      <c r="H107" s="24">
        <v>-6</v>
      </c>
      <c r="I107" s="14">
        <v>4714800</v>
      </c>
      <c r="J107" s="14">
        <v>3737779.4523701495</v>
      </c>
      <c r="K107" s="10">
        <v>0.92073016600000002</v>
      </c>
      <c r="L107" s="14">
        <v>7386900</v>
      </c>
      <c r="M107" s="14">
        <v>188810.35722593803</v>
      </c>
      <c r="N107" s="10">
        <v>4.5147046800000007E-2</v>
      </c>
      <c r="O107" s="10">
        <v>2.76E-2</v>
      </c>
      <c r="P107" s="10">
        <v>2.7099999999999999E-2</v>
      </c>
      <c r="Q107" s="10">
        <v>1.78</v>
      </c>
      <c r="R107" s="10">
        <v>52.3</v>
      </c>
      <c r="S107" s="10">
        <v>52.1</v>
      </c>
    </row>
    <row r="108" spans="1:19" ht="13.8" x14ac:dyDescent="0.2">
      <c r="A108" s="10" t="s">
        <v>196</v>
      </c>
      <c r="B108" s="10" t="s">
        <v>170</v>
      </c>
      <c r="C108" s="10" t="s">
        <v>180</v>
      </c>
      <c r="D108" s="10" t="s">
        <v>183</v>
      </c>
      <c r="E108" s="10" t="s">
        <v>184</v>
      </c>
      <c r="F108" s="62">
        <v>3</v>
      </c>
      <c r="G108" s="24"/>
      <c r="H108" s="24"/>
      <c r="I108" s="14">
        <v>5246500</v>
      </c>
      <c r="J108" s="14">
        <v>4188738.7718190998</v>
      </c>
      <c r="K108" s="10">
        <v>0.92485283299999987</v>
      </c>
      <c r="L108" s="14">
        <v>10727000</v>
      </c>
      <c r="M108" s="14">
        <v>368131.67866893433</v>
      </c>
      <c r="N108" s="10">
        <v>5.8484892599999991E-2</v>
      </c>
      <c r="O108" s="10"/>
      <c r="P108" s="10"/>
      <c r="Q108" s="10"/>
      <c r="R108" s="10"/>
      <c r="S108" s="10"/>
    </row>
    <row r="109" spans="1:19" ht="13.8" x14ac:dyDescent="0.2">
      <c r="A109" s="10" t="s">
        <v>196</v>
      </c>
      <c r="B109" s="10" t="s">
        <v>170</v>
      </c>
      <c r="C109" s="10" t="s">
        <v>180</v>
      </c>
      <c r="D109" s="10" t="s">
        <v>183</v>
      </c>
      <c r="E109" s="10" t="s">
        <v>184</v>
      </c>
      <c r="F109" s="51" t="s">
        <v>11</v>
      </c>
      <c r="G109" s="14">
        <f>AVERAGE(G106:G108)</f>
        <v>96.6</v>
      </c>
      <c r="H109" s="14">
        <f>AVERAGE(H106:H108)</f>
        <v>-6.45</v>
      </c>
      <c r="I109" s="14">
        <f t="shared" ref="I109:R109" si="52">AVERAGE(I106:I108)</f>
        <v>4998200</v>
      </c>
      <c r="J109" s="14">
        <f t="shared" si="52"/>
        <v>3975691.8341035</v>
      </c>
      <c r="K109" s="10">
        <f t="shared" si="52"/>
        <v>0.92399020099999996</v>
      </c>
      <c r="L109" s="14">
        <f t="shared" si="52"/>
        <v>9228833.333333334</v>
      </c>
      <c r="M109" s="14">
        <f t="shared" si="52"/>
        <v>278684.39276239747</v>
      </c>
      <c r="N109" s="10">
        <f t="shared" si="52"/>
        <v>5.1333560833333326E-2</v>
      </c>
      <c r="O109" s="10">
        <f t="shared" si="52"/>
        <v>2.6950000000000002E-2</v>
      </c>
      <c r="P109" s="10">
        <f t="shared" si="52"/>
        <v>2.6749999999999999E-2</v>
      </c>
      <c r="Q109" s="10">
        <f t="shared" si="52"/>
        <v>1.115</v>
      </c>
      <c r="R109" s="10">
        <f t="shared" si="52"/>
        <v>53.05</v>
      </c>
      <c r="S109" s="10">
        <f t="shared" ref="S109" si="53">AVERAGE(S106:S108)</f>
        <v>52.25</v>
      </c>
    </row>
    <row r="110" spans="1:19" ht="13.8" x14ac:dyDescent="0.2">
      <c r="A110" s="10" t="s">
        <v>196</v>
      </c>
      <c r="B110" s="10" t="s">
        <v>170</v>
      </c>
      <c r="C110" s="10" t="s">
        <v>180</v>
      </c>
      <c r="D110" s="10" t="s">
        <v>186</v>
      </c>
      <c r="E110" s="10" t="s">
        <v>197</v>
      </c>
      <c r="F110" s="61">
        <v>1</v>
      </c>
      <c r="G110" s="24">
        <v>85.9</v>
      </c>
      <c r="H110" s="24">
        <v>-12.6</v>
      </c>
      <c r="I110" s="14">
        <v>4114300</v>
      </c>
      <c r="J110" s="14">
        <v>8018023.1481890986</v>
      </c>
      <c r="K110" s="10">
        <v>2.1207610049999999</v>
      </c>
      <c r="L110" s="14">
        <v>5734000</v>
      </c>
      <c r="M110" s="14">
        <v>1176932.470615735</v>
      </c>
      <c r="N110" s="10">
        <v>0.24465527075000001</v>
      </c>
      <c r="O110" s="10">
        <v>0.16</v>
      </c>
      <c r="P110" s="10">
        <v>0.17</v>
      </c>
      <c r="Q110" s="10">
        <v>1.86</v>
      </c>
      <c r="R110" s="10">
        <v>24.9</v>
      </c>
      <c r="S110" s="10">
        <v>23.2</v>
      </c>
    </row>
    <row r="111" spans="1:19" ht="13.8" x14ac:dyDescent="0.2">
      <c r="A111" s="10" t="s">
        <v>196</v>
      </c>
      <c r="B111" s="10" t="s">
        <v>170</v>
      </c>
      <c r="C111" s="10" t="s">
        <v>180</v>
      </c>
      <c r="D111" s="10" t="s">
        <v>186</v>
      </c>
      <c r="E111" s="10" t="s">
        <v>197</v>
      </c>
      <c r="F111" s="61">
        <v>2</v>
      </c>
      <c r="G111" s="24">
        <v>86.1</v>
      </c>
      <c r="H111" s="24">
        <v>-13.4</v>
      </c>
      <c r="I111" s="14">
        <v>3961200</v>
      </c>
      <c r="J111" s="14">
        <v>9828334.1011724975</v>
      </c>
      <c r="K111" s="10">
        <v>2.6747627339999998</v>
      </c>
      <c r="L111" s="14">
        <v>6288800</v>
      </c>
      <c r="M111" s="14">
        <v>5842535.7718529003</v>
      </c>
      <c r="N111" s="10">
        <v>0.7313980632</v>
      </c>
      <c r="O111" s="10">
        <v>0.154</v>
      </c>
      <c r="P111" s="10">
        <v>0.159</v>
      </c>
      <c r="Q111" s="10">
        <v>3.2</v>
      </c>
      <c r="R111" s="10">
        <v>24.5</v>
      </c>
      <c r="S111" s="10">
        <v>22.6</v>
      </c>
    </row>
    <row r="112" spans="1:19" ht="13.8" x14ac:dyDescent="0.2">
      <c r="A112" s="10" t="s">
        <v>196</v>
      </c>
      <c r="B112" s="10" t="s">
        <v>170</v>
      </c>
      <c r="C112" s="10" t="s">
        <v>180</v>
      </c>
      <c r="D112" s="10" t="s">
        <v>186</v>
      </c>
      <c r="E112" s="10" t="s">
        <v>197</v>
      </c>
      <c r="F112" s="62">
        <v>3</v>
      </c>
      <c r="G112" s="24">
        <v>85.4</v>
      </c>
      <c r="H112" s="24"/>
      <c r="I112" s="14">
        <v>4182500</v>
      </c>
      <c r="J112" s="14">
        <v>9261643.5401776507</v>
      </c>
      <c r="K112" s="10">
        <v>1.5760033299999998</v>
      </c>
      <c r="L112" s="14">
        <v>7546100</v>
      </c>
      <c r="M112" s="14">
        <v>2587034.8253350686</v>
      </c>
      <c r="N112" s="10">
        <v>0.35106231649999997</v>
      </c>
      <c r="O112" s="10">
        <v>0.17100000000000001</v>
      </c>
      <c r="P112" s="10">
        <v>0.17399999999999999</v>
      </c>
      <c r="Q112" s="10">
        <v>1.49</v>
      </c>
      <c r="R112" s="10">
        <v>24.4</v>
      </c>
      <c r="S112" s="10">
        <v>22.9</v>
      </c>
    </row>
    <row r="113" spans="1:19" ht="13.8" x14ac:dyDescent="0.2">
      <c r="A113" s="10" t="s">
        <v>196</v>
      </c>
      <c r="B113" s="10" t="s">
        <v>170</v>
      </c>
      <c r="C113" s="10" t="s">
        <v>180</v>
      </c>
      <c r="D113" s="10" t="s">
        <v>186</v>
      </c>
      <c r="E113" s="10" t="s">
        <v>197</v>
      </c>
      <c r="F113" s="51" t="s">
        <v>11</v>
      </c>
      <c r="G113" s="14">
        <f>AVERAGE(G110:G112)</f>
        <v>85.8</v>
      </c>
      <c r="H113" s="14">
        <f>AVERAGE(H110:H112)</f>
        <v>-13</v>
      </c>
      <c r="I113" s="14">
        <f t="shared" ref="I113:R113" si="54">AVERAGE(I110:I112)</f>
        <v>4086000</v>
      </c>
      <c r="J113" s="14">
        <f t="shared" si="54"/>
        <v>9036000.2631797493</v>
      </c>
      <c r="K113" s="10">
        <f t="shared" si="54"/>
        <v>2.1238423563333333</v>
      </c>
      <c r="L113" s="14">
        <f t="shared" si="54"/>
        <v>6522966.666666667</v>
      </c>
      <c r="M113" s="14">
        <f t="shared" si="54"/>
        <v>3202167.6892679012</v>
      </c>
      <c r="N113" s="10">
        <f t="shared" si="54"/>
        <v>0.44237188348333339</v>
      </c>
      <c r="O113" s="10">
        <f t="shared" si="54"/>
        <v>0.16166666666666665</v>
      </c>
      <c r="P113" s="10">
        <f t="shared" si="54"/>
        <v>0.16766666666666666</v>
      </c>
      <c r="Q113" s="10">
        <f t="shared" si="54"/>
        <v>2.1833333333333336</v>
      </c>
      <c r="R113" s="10">
        <f t="shared" si="54"/>
        <v>24.599999999999998</v>
      </c>
      <c r="S113" s="10">
        <f t="shared" ref="S113" si="55">AVERAGE(S110:S112)</f>
        <v>22.899999999999995</v>
      </c>
    </row>
    <row r="114" spans="1:19" ht="13.8" x14ac:dyDescent="0.2">
      <c r="A114" s="10" t="s">
        <v>195</v>
      </c>
      <c r="B114" s="10" t="s">
        <v>170</v>
      </c>
      <c r="C114" s="10" t="s">
        <v>180</v>
      </c>
      <c r="D114" s="10" t="s">
        <v>189</v>
      </c>
      <c r="E114" s="10" t="s">
        <v>191</v>
      </c>
      <c r="F114" s="61">
        <v>1</v>
      </c>
      <c r="G114" s="24">
        <v>88.9</v>
      </c>
      <c r="H114" s="24">
        <v>-15</v>
      </c>
      <c r="I114" s="14">
        <v>4120300</v>
      </c>
      <c r="J114" s="14">
        <v>5256764.3609957993</v>
      </c>
      <c r="K114" s="10">
        <v>1.4472846879999999</v>
      </c>
      <c r="L114" s="14">
        <v>6996800</v>
      </c>
      <c r="M114" s="14">
        <v>2085016.036335812</v>
      </c>
      <c r="N114" s="10">
        <v>0.31081138116000001</v>
      </c>
      <c r="O114" s="10">
        <v>9.2899999999999996E-2</v>
      </c>
      <c r="P114" s="10">
        <v>9.4799999999999995E-2</v>
      </c>
      <c r="Q114" s="10">
        <v>2.0099999999999998</v>
      </c>
      <c r="R114" s="10">
        <v>44.3</v>
      </c>
      <c r="S114" s="10">
        <v>43.4</v>
      </c>
    </row>
    <row r="115" spans="1:19" ht="13.8" x14ac:dyDescent="0.2">
      <c r="A115" s="10" t="s">
        <v>195</v>
      </c>
      <c r="B115" s="10" t="s">
        <v>170</v>
      </c>
      <c r="C115" s="10" t="s">
        <v>180</v>
      </c>
      <c r="D115" s="10" t="s">
        <v>189</v>
      </c>
      <c r="E115" s="10" t="s">
        <v>191</v>
      </c>
      <c r="F115" s="61">
        <v>2</v>
      </c>
      <c r="G115" s="24">
        <v>88.5</v>
      </c>
      <c r="H115" s="24">
        <v>-13.7</v>
      </c>
      <c r="I115" s="14">
        <v>4586900</v>
      </c>
      <c r="J115" s="14">
        <v>5935810.7495275503</v>
      </c>
      <c r="K115" s="10">
        <v>1.4474032800000001</v>
      </c>
      <c r="L115" s="14">
        <v>6107700</v>
      </c>
      <c r="M115" s="14">
        <v>3522129.632736756</v>
      </c>
      <c r="N115" s="10">
        <v>0.51778100000000005</v>
      </c>
      <c r="O115" s="10">
        <v>9.6699999999999994E-2</v>
      </c>
      <c r="P115" s="10">
        <v>9.8100000000000007E-2</v>
      </c>
      <c r="Q115" s="10">
        <v>1.41</v>
      </c>
      <c r="R115" s="10">
        <v>44.7</v>
      </c>
      <c r="S115" s="10">
        <v>43.6</v>
      </c>
    </row>
    <row r="116" spans="1:19" ht="13.8" x14ac:dyDescent="0.2">
      <c r="A116" s="10" t="s">
        <v>195</v>
      </c>
      <c r="B116" s="10" t="s">
        <v>170</v>
      </c>
      <c r="C116" s="10" t="s">
        <v>180</v>
      </c>
      <c r="D116" s="10" t="s">
        <v>189</v>
      </c>
      <c r="E116" s="10" t="s">
        <v>191</v>
      </c>
      <c r="F116" s="62">
        <v>3</v>
      </c>
      <c r="G116" s="24">
        <v>88.5</v>
      </c>
      <c r="H116" s="24"/>
      <c r="I116" s="14">
        <v>3650600</v>
      </c>
      <c r="J116" s="14">
        <v>4680364.7709088502</v>
      </c>
      <c r="K116" s="10">
        <v>1.4553608520000001</v>
      </c>
      <c r="L116" s="14">
        <v>5767000</v>
      </c>
      <c r="M116" s="14">
        <v>5610000</v>
      </c>
      <c r="N116" s="10">
        <v>0.71690939200000003</v>
      </c>
      <c r="O116" s="10">
        <v>9.2899999999999996E-2</v>
      </c>
      <c r="P116" s="10">
        <v>9.4799999999999995E-2</v>
      </c>
      <c r="Q116" s="10">
        <v>2.06</v>
      </c>
      <c r="R116" s="10">
        <v>44.9</v>
      </c>
      <c r="S116" s="10">
        <v>43.9</v>
      </c>
    </row>
    <row r="117" spans="1:19" ht="13.8" x14ac:dyDescent="0.2">
      <c r="A117" s="10" t="s">
        <v>195</v>
      </c>
      <c r="B117" s="10" t="s">
        <v>170</v>
      </c>
      <c r="C117" s="10" t="s">
        <v>180</v>
      </c>
      <c r="D117" s="10" t="s">
        <v>189</v>
      </c>
      <c r="E117" s="10" t="s">
        <v>191</v>
      </c>
      <c r="F117" s="51" t="s">
        <v>11</v>
      </c>
      <c r="G117" s="14">
        <f>AVERAGE(G114:G116)</f>
        <v>88.633333333333326</v>
      </c>
      <c r="H117" s="14">
        <f>AVERAGE(H114:H116)</f>
        <v>-14.35</v>
      </c>
      <c r="I117" s="14">
        <f t="shared" ref="I117:R117" si="56">AVERAGE(I114:I116)</f>
        <v>4119266.6666666665</v>
      </c>
      <c r="J117" s="14">
        <f t="shared" si="56"/>
        <v>5290979.9604774006</v>
      </c>
      <c r="K117" s="10">
        <f t="shared" si="56"/>
        <v>1.4500162733333333</v>
      </c>
      <c r="L117" s="14">
        <f t="shared" si="56"/>
        <v>6290500</v>
      </c>
      <c r="M117" s="14">
        <f t="shared" si="56"/>
        <v>3739048.556357523</v>
      </c>
      <c r="N117" s="10">
        <f t="shared" si="56"/>
        <v>0.51516725772000005</v>
      </c>
      <c r="O117" s="10">
        <f t="shared" si="56"/>
        <v>9.4166666666666662E-2</v>
      </c>
      <c r="P117" s="10">
        <f t="shared" si="56"/>
        <v>9.5899999999999999E-2</v>
      </c>
      <c r="Q117" s="10">
        <f t="shared" si="56"/>
        <v>1.8266666666666669</v>
      </c>
      <c r="R117" s="10">
        <f t="shared" si="56"/>
        <v>44.633333333333333</v>
      </c>
      <c r="S117" s="10">
        <f t="shared" ref="S117" si="57">AVERAGE(S114:S116)</f>
        <v>43.633333333333333</v>
      </c>
    </row>
    <row r="118" spans="1:19" ht="13.8" x14ac:dyDescent="0.2">
      <c r="A118" s="10" t="s">
        <v>198</v>
      </c>
      <c r="B118" s="10" t="s">
        <v>171</v>
      </c>
      <c r="C118" s="10" t="s">
        <v>180</v>
      </c>
      <c r="D118" s="10" t="s">
        <v>173</v>
      </c>
      <c r="E118" s="10" t="s">
        <v>173</v>
      </c>
      <c r="F118" s="61">
        <v>1</v>
      </c>
      <c r="G118" s="24">
        <v>61.2</v>
      </c>
      <c r="H118" s="24">
        <v>-27.2</v>
      </c>
      <c r="I118" s="14">
        <v>353140</v>
      </c>
      <c r="J118" s="14">
        <v>585359.53187626007</v>
      </c>
      <c r="K118" s="10">
        <v>1.9890113489999999</v>
      </c>
      <c r="L118" s="14">
        <v>687780</v>
      </c>
      <c r="M118" s="14">
        <v>3062737.8089601067</v>
      </c>
      <c r="N118" s="10">
        <v>1.8609069885</v>
      </c>
      <c r="O118" s="10">
        <v>0.39500000000000002</v>
      </c>
      <c r="P118" s="10">
        <v>0.41199999999999998</v>
      </c>
      <c r="Q118" s="10">
        <v>4.25</v>
      </c>
      <c r="R118" s="10">
        <v>14.1</v>
      </c>
      <c r="S118" s="10">
        <v>11.5</v>
      </c>
    </row>
    <row r="119" spans="1:19" ht="13.8" x14ac:dyDescent="0.2">
      <c r="A119" s="10" t="s">
        <v>198</v>
      </c>
      <c r="B119" s="10" t="s">
        <v>171</v>
      </c>
      <c r="C119" s="10" t="s">
        <v>180</v>
      </c>
      <c r="D119" s="10" t="s">
        <v>173</v>
      </c>
      <c r="E119" s="10" t="s">
        <v>173</v>
      </c>
      <c r="F119" s="61">
        <v>2</v>
      </c>
      <c r="G119" s="24">
        <v>60.9</v>
      </c>
      <c r="H119" s="24">
        <v>-27.8</v>
      </c>
      <c r="I119" s="14">
        <v>306990</v>
      </c>
      <c r="J119" s="14">
        <v>658287.83767778496</v>
      </c>
      <c r="K119" s="10">
        <v>2.514527003</v>
      </c>
      <c r="L119" s="14">
        <v>857450</v>
      </c>
      <c r="M119" s="14">
        <v>1596176.6341491335</v>
      </c>
      <c r="N119" s="10">
        <v>1.2542702129600001</v>
      </c>
      <c r="O119" s="10">
        <v>0.41399999999999998</v>
      </c>
      <c r="P119" s="10">
        <v>0.43</v>
      </c>
      <c r="Q119" s="10">
        <v>4.0199999999999996</v>
      </c>
      <c r="R119" s="10">
        <v>14.1</v>
      </c>
      <c r="S119" s="10">
        <v>11.5</v>
      </c>
    </row>
    <row r="120" spans="1:19" ht="13.8" x14ac:dyDescent="0.2">
      <c r="A120" s="10" t="s">
        <v>198</v>
      </c>
      <c r="B120" s="10" t="s">
        <v>171</v>
      </c>
      <c r="C120" s="10" t="s">
        <v>180</v>
      </c>
      <c r="D120" s="10" t="s">
        <v>173</v>
      </c>
      <c r="E120" s="10" t="s">
        <v>173</v>
      </c>
      <c r="F120" s="62">
        <v>3</v>
      </c>
      <c r="G120" s="24">
        <v>61</v>
      </c>
      <c r="H120" s="24"/>
      <c r="I120" s="14">
        <v>355620</v>
      </c>
      <c r="J120" s="14">
        <v>510505.07023558003</v>
      </c>
      <c r="K120" s="10">
        <v>1.6034283000000003</v>
      </c>
      <c r="L120" s="14">
        <v>739210</v>
      </c>
      <c r="M120" s="14">
        <v>1001138.7639260978</v>
      </c>
      <c r="N120" s="10">
        <v>0.96007858239999999</v>
      </c>
      <c r="O120" s="10">
        <v>0.40400000000000003</v>
      </c>
      <c r="P120" s="10">
        <v>0.42299999999999999</v>
      </c>
      <c r="Q120" s="10">
        <v>4.78</v>
      </c>
      <c r="R120" s="10">
        <v>14.1</v>
      </c>
      <c r="S120" s="10">
        <v>11.4</v>
      </c>
    </row>
    <row r="121" spans="1:19" ht="13.8" x14ac:dyDescent="0.2">
      <c r="A121" s="10" t="s">
        <v>198</v>
      </c>
      <c r="B121" s="10" t="s">
        <v>171</v>
      </c>
      <c r="C121" s="10" t="s">
        <v>180</v>
      </c>
      <c r="D121" s="10" t="s">
        <v>173</v>
      </c>
      <c r="E121" s="10" t="s">
        <v>173</v>
      </c>
      <c r="F121" s="51" t="s">
        <v>11</v>
      </c>
      <c r="G121" s="14">
        <f>AVERAGE(G118:G120)</f>
        <v>61.033333333333331</v>
      </c>
      <c r="H121" s="14">
        <f>AVERAGE(H118:H120)</f>
        <v>-27.5</v>
      </c>
      <c r="I121" s="14">
        <f t="shared" ref="I121:R121" si="58">AVERAGE(I118:I120)</f>
        <v>338583.33333333331</v>
      </c>
      <c r="J121" s="14">
        <f t="shared" si="58"/>
        <v>584717.479929875</v>
      </c>
      <c r="K121" s="10">
        <f t="shared" si="58"/>
        <v>2.0356555506666667</v>
      </c>
      <c r="L121" s="14">
        <f t="shared" si="58"/>
        <v>761480</v>
      </c>
      <c r="M121" s="14">
        <f t="shared" si="58"/>
        <v>1886684.4023451128</v>
      </c>
      <c r="N121" s="10">
        <f t="shared" si="58"/>
        <v>1.3584185946199998</v>
      </c>
      <c r="O121" s="10">
        <f t="shared" si="58"/>
        <v>0.40433333333333338</v>
      </c>
      <c r="P121" s="10">
        <f t="shared" si="58"/>
        <v>0.42166666666666663</v>
      </c>
      <c r="Q121" s="10">
        <f t="shared" si="58"/>
        <v>4.3500000000000005</v>
      </c>
      <c r="R121" s="10">
        <f t="shared" si="58"/>
        <v>14.1</v>
      </c>
      <c r="S121" s="10">
        <f t="shared" ref="S121" si="59">AVERAGE(S118:S120)</f>
        <v>11.466666666666667</v>
      </c>
    </row>
    <row r="122" spans="1:19" ht="13.8" x14ac:dyDescent="0.2">
      <c r="A122" s="10" t="s">
        <v>198</v>
      </c>
      <c r="B122" s="10" t="s">
        <v>171</v>
      </c>
      <c r="C122" s="10" t="s">
        <v>180</v>
      </c>
      <c r="D122" s="10" t="s">
        <v>181</v>
      </c>
      <c r="E122" s="10" t="s">
        <v>182</v>
      </c>
      <c r="F122" s="61">
        <v>1</v>
      </c>
      <c r="G122" s="24">
        <v>63.4</v>
      </c>
      <c r="H122" s="24">
        <v>-26.8</v>
      </c>
      <c r="I122" s="14">
        <v>287760</v>
      </c>
      <c r="J122" s="14">
        <v>492908.09461239504</v>
      </c>
      <c r="K122" s="10">
        <v>1.999675938</v>
      </c>
      <c r="L122" s="14">
        <v>1115900</v>
      </c>
      <c r="M122" s="14">
        <v>2113770.1901857508</v>
      </c>
      <c r="N122" s="10">
        <v>1.4229694602</v>
      </c>
      <c r="O122" s="10">
        <v>0.23400000000000001</v>
      </c>
      <c r="P122" s="10">
        <v>0.26100000000000001</v>
      </c>
      <c r="Q122" s="10">
        <v>11.3</v>
      </c>
      <c r="R122" s="10">
        <v>25.7</v>
      </c>
      <c r="S122" s="10">
        <v>19.8</v>
      </c>
    </row>
    <row r="123" spans="1:19" ht="13.8" x14ac:dyDescent="0.2">
      <c r="A123" s="10" t="s">
        <v>198</v>
      </c>
      <c r="B123" s="10" t="s">
        <v>171</v>
      </c>
      <c r="C123" s="10" t="s">
        <v>180</v>
      </c>
      <c r="D123" s="10" t="s">
        <v>181</v>
      </c>
      <c r="E123" s="10" t="s">
        <v>182</v>
      </c>
      <c r="F123" s="61">
        <v>2</v>
      </c>
      <c r="G123" s="24">
        <v>63.8</v>
      </c>
      <c r="H123" s="24">
        <v>-27.1</v>
      </c>
      <c r="I123" s="14">
        <v>373810</v>
      </c>
      <c r="J123" s="14">
        <v>538853.48528312508</v>
      </c>
      <c r="K123" s="10">
        <v>1.7123477120000001</v>
      </c>
      <c r="L123" s="14">
        <v>1059700</v>
      </c>
      <c r="M123" s="14">
        <v>890313.17714189517</v>
      </c>
      <c r="N123" s="10">
        <v>0.85345123312000004</v>
      </c>
      <c r="O123" s="10">
        <v>0.254</v>
      </c>
      <c r="P123" s="10">
        <v>0.27100000000000002</v>
      </c>
      <c r="Q123" s="10">
        <v>6.64</v>
      </c>
      <c r="R123" s="10">
        <v>22.9</v>
      </c>
      <c r="S123" s="10">
        <v>18.8</v>
      </c>
    </row>
    <row r="124" spans="1:19" ht="13.8" x14ac:dyDescent="0.2">
      <c r="A124" s="10" t="s">
        <v>198</v>
      </c>
      <c r="B124" s="10" t="s">
        <v>171</v>
      </c>
      <c r="C124" s="10" t="s">
        <v>180</v>
      </c>
      <c r="D124" s="10" t="s">
        <v>181</v>
      </c>
      <c r="E124" s="10" t="s">
        <v>182</v>
      </c>
      <c r="F124" s="62">
        <v>3</v>
      </c>
      <c r="G124" s="24">
        <v>64.2</v>
      </c>
      <c r="H124" s="24"/>
      <c r="I124" s="14">
        <v>378560</v>
      </c>
      <c r="J124" s="14">
        <v>556636.69119601499</v>
      </c>
      <c r="K124" s="10">
        <v>1.7145403379999999</v>
      </c>
      <c r="L124" s="14">
        <v>921420</v>
      </c>
      <c r="M124" s="14">
        <v>1519743.8811495348</v>
      </c>
      <c r="N124" s="10">
        <v>1.1975771518500002</v>
      </c>
      <c r="O124" s="10">
        <v>0.23100000000000001</v>
      </c>
      <c r="P124" s="10">
        <v>0.26100000000000001</v>
      </c>
      <c r="Q124" s="10">
        <v>12.6</v>
      </c>
      <c r="R124" s="10">
        <v>24.8</v>
      </c>
      <c r="S124" s="10">
        <v>18.899999999999999</v>
      </c>
    </row>
    <row r="125" spans="1:19" ht="13.8" x14ac:dyDescent="0.2">
      <c r="A125" s="10" t="s">
        <v>198</v>
      </c>
      <c r="B125" s="10" t="s">
        <v>171</v>
      </c>
      <c r="C125" s="10" t="s">
        <v>180</v>
      </c>
      <c r="D125" s="10" t="s">
        <v>181</v>
      </c>
      <c r="E125" s="10" t="s">
        <v>182</v>
      </c>
      <c r="F125" s="51" t="s">
        <v>11</v>
      </c>
      <c r="G125" s="14">
        <f>AVERAGE(G122:G124)</f>
        <v>63.79999999999999</v>
      </c>
      <c r="H125" s="14">
        <f>AVERAGE(H122:H124)</f>
        <v>-26.950000000000003</v>
      </c>
      <c r="I125" s="14">
        <f t="shared" ref="I125:R125" si="60">AVERAGE(I122:I124)</f>
        <v>346710</v>
      </c>
      <c r="J125" s="14">
        <f t="shared" si="60"/>
        <v>529466.09036384511</v>
      </c>
      <c r="K125" s="10">
        <f t="shared" si="60"/>
        <v>1.8088546626666666</v>
      </c>
      <c r="L125" s="14">
        <f t="shared" si="60"/>
        <v>1032340</v>
      </c>
      <c r="M125" s="14">
        <f t="shared" si="60"/>
        <v>1507942.4161590601</v>
      </c>
      <c r="N125" s="10">
        <f t="shared" si="60"/>
        <v>1.1579992817233336</v>
      </c>
      <c r="O125" s="10">
        <f t="shared" si="60"/>
        <v>0.23966666666666667</v>
      </c>
      <c r="P125" s="10">
        <f t="shared" si="60"/>
        <v>0.26433333333333336</v>
      </c>
      <c r="Q125" s="10">
        <f t="shared" si="60"/>
        <v>10.18</v>
      </c>
      <c r="R125" s="10">
        <f t="shared" si="60"/>
        <v>24.466666666666665</v>
      </c>
      <c r="S125" s="10">
        <f t="shared" ref="S125" si="61">AVERAGE(S122:S124)</f>
        <v>19.166666666666668</v>
      </c>
    </row>
    <row r="126" spans="1:19" ht="13.8" x14ac:dyDescent="0.2">
      <c r="A126" s="10" t="s">
        <v>198</v>
      </c>
      <c r="B126" s="10" t="s">
        <v>171</v>
      </c>
      <c r="C126" s="10" t="s">
        <v>180</v>
      </c>
      <c r="D126" s="10" t="s">
        <v>183</v>
      </c>
      <c r="E126" s="10" t="s">
        <v>184</v>
      </c>
      <c r="F126" s="61">
        <v>1</v>
      </c>
      <c r="G126" s="24">
        <v>61.1</v>
      </c>
      <c r="H126" s="24">
        <v>-28.2</v>
      </c>
      <c r="I126" s="14">
        <v>391010</v>
      </c>
      <c r="J126" s="14">
        <v>515620.31188464497</v>
      </c>
      <c r="K126" s="10">
        <v>1.5813151019999998</v>
      </c>
      <c r="L126" s="14">
        <v>942960</v>
      </c>
      <c r="M126" s="14">
        <v>2601390.295904431</v>
      </c>
      <c r="N126" s="10">
        <v>1.6650910380000001</v>
      </c>
      <c r="O126" s="10">
        <v>0.39700000000000002</v>
      </c>
      <c r="P126" s="10">
        <v>0.40699999999999997</v>
      </c>
      <c r="Q126" s="10">
        <v>2.58</v>
      </c>
      <c r="R126" s="10">
        <v>13.7</v>
      </c>
      <c r="S126" s="10">
        <v>11.7</v>
      </c>
    </row>
    <row r="127" spans="1:19" ht="13.8" x14ac:dyDescent="0.2">
      <c r="A127" s="10" t="s">
        <v>198</v>
      </c>
      <c r="B127" s="10" t="s">
        <v>171</v>
      </c>
      <c r="C127" s="10" t="s">
        <v>180</v>
      </c>
      <c r="D127" s="10" t="s">
        <v>183</v>
      </c>
      <c r="E127" s="10" t="s">
        <v>184</v>
      </c>
      <c r="F127" s="61">
        <v>2</v>
      </c>
      <c r="G127" s="24">
        <v>61.2</v>
      </c>
      <c r="H127" s="24">
        <v>-27.1</v>
      </c>
      <c r="I127" s="14">
        <v>324070</v>
      </c>
      <c r="J127" s="14">
        <v>489337.16891289997</v>
      </c>
      <c r="K127" s="10">
        <v>1.84256927</v>
      </c>
      <c r="L127" s="14">
        <v>814950</v>
      </c>
      <c r="M127" s="14">
        <v>2301674.064726071</v>
      </c>
      <c r="N127" s="10">
        <v>1.5876811434800002</v>
      </c>
      <c r="O127" s="10">
        <v>0.39300000000000002</v>
      </c>
      <c r="P127" s="10">
        <v>0.41199999999999998</v>
      </c>
      <c r="Q127" s="10">
        <v>4.67</v>
      </c>
      <c r="R127" s="10">
        <v>13.9</v>
      </c>
      <c r="S127" s="10">
        <v>11.4</v>
      </c>
    </row>
    <row r="128" spans="1:19" ht="13.8" x14ac:dyDescent="0.2">
      <c r="A128" s="10" t="s">
        <v>198</v>
      </c>
      <c r="B128" s="10" t="s">
        <v>171</v>
      </c>
      <c r="C128" s="10" t="s">
        <v>180</v>
      </c>
      <c r="D128" s="10" t="s">
        <v>183</v>
      </c>
      <c r="E128" s="10" t="s">
        <v>184</v>
      </c>
      <c r="F128" s="62">
        <v>3</v>
      </c>
      <c r="G128" s="24">
        <v>61.3</v>
      </c>
      <c r="H128" s="24"/>
      <c r="I128" s="14"/>
      <c r="J128" s="14"/>
      <c r="K128" s="10"/>
      <c r="L128" s="14">
        <v>885770</v>
      </c>
      <c r="M128" s="14">
        <v>2022120.8339274505</v>
      </c>
      <c r="N128" s="10">
        <v>1.45615332708</v>
      </c>
      <c r="O128" s="10">
        <v>0.38800000000000001</v>
      </c>
      <c r="P128" s="10">
        <v>0.40699999999999997</v>
      </c>
      <c r="Q128" s="10">
        <v>4.96</v>
      </c>
      <c r="R128" s="10">
        <v>14.6</v>
      </c>
      <c r="S128" s="10">
        <v>11.7</v>
      </c>
    </row>
    <row r="129" spans="1:19" ht="13.8" x14ac:dyDescent="0.2">
      <c r="A129" s="10" t="s">
        <v>198</v>
      </c>
      <c r="B129" s="10" t="s">
        <v>171</v>
      </c>
      <c r="C129" s="10" t="s">
        <v>180</v>
      </c>
      <c r="D129" s="10" t="s">
        <v>183</v>
      </c>
      <c r="E129" s="10" t="s">
        <v>184</v>
      </c>
      <c r="F129" s="51" t="s">
        <v>11</v>
      </c>
      <c r="G129" s="14">
        <f>AVERAGE(G126:G128)</f>
        <v>61.20000000000001</v>
      </c>
      <c r="H129" s="14">
        <f>AVERAGE(H126:H128)</f>
        <v>-27.65</v>
      </c>
      <c r="I129" s="14">
        <f t="shared" ref="I129:R129" si="62">AVERAGE(I126:I128)</f>
        <v>357540</v>
      </c>
      <c r="J129" s="14">
        <f t="shared" si="62"/>
        <v>502478.74039877247</v>
      </c>
      <c r="K129" s="10">
        <f t="shared" si="62"/>
        <v>1.7119421859999999</v>
      </c>
      <c r="L129" s="14">
        <f t="shared" si="62"/>
        <v>881226.66666666663</v>
      </c>
      <c r="M129" s="14">
        <f t="shared" si="62"/>
        <v>2308395.0648526507</v>
      </c>
      <c r="N129" s="10">
        <f t="shared" si="62"/>
        <v>1.5696418361866666</v>
      </c>
      <c r="O129" s="10">
        <f t="shared" si="62"/>
        <v>0.39266666666666666</v>
      </c>
      <c r="P129" s="10">
        <f t="shared" si="62"/>
        <v>0.40866666666666668</v>
      </c>
      <c r="Q129" s="10">
        <f t="shared" si="62"/>
        <v>4.07</v>
      </c>
      <c r="R129" s="10">
        <f t="shared" si="62"/>
        <v>14.066666666666668</v>
      </c>
      <c r="S129" s="10">
        <f t="shared" ref="S129" si="63">AVERAGE(S126:S128)</f>
        <v>11.6</v>
      </c>
    </row>
    <row r="130" spans="1:19" ht="13.8" x14ac:dyDescent="0.2">
      <c r="A130" s="10" t="s">
        <v>198</v>
      </c>
      <c r="B130" s="10" t="s">
        <v>171</v>
      </c>
      <c r="C130" s="10" t="s">
        <v>180</v>
      </c>
      <c r="D130" s="10" t="s">
        <v>186</v>
      </c>
      <c r="E130" s="10" t="s">
        <v>197</v>
      </c>
      <c r="F130" s="61">
        <v>1</v>
      </c>
      <c r="G130" s="24">
        <v>60.5</v>
      </c>
      <c r="H130" s="24">
        <v>-28.8</v>
      </c>
      <c r="I130" s="14">
        <v>272780</v>
      </c>
      <c r="J130" s="14">
        <v>557915.94187847502</v>
      </c>
      <c r="K130" s="10">
        <v>2.3833469279999999</v>
      </c>
      <c r="L130" s="14">
        <v>688620</v>
      </c>
      <c r="M130" s="14">
        <v>3121433.2094920734</v>
      </c>
      <c r="N130" s="10">
        <v>1.76235010323</v>
      </c>
      <c r="O130" s="10">
        <v>0.45</v>
      </c>
      <c r="P130" s="10">
        <v>0.48</v>
      </c>
      <c r="Q130" s="10">
        <v>5.76</v>
      </c>
      <c r="R130" s="10">
        <v>13.2</v>
      </c>
      <c r="S130" s="10">
        <v>9.86</v>
      </c>
    </row>
    <row r="131" spans="1:19" ht="13.8" x14ac:dyDescent="0.2">
      <c r="A131" s="10" t="s">
        <v>198</v>
      </c>
      <c r="B131" s="10" t="s">
        <v>171</v>
      </c>
      <c r="C131" s="10" t="s">
        <v>180</v>
      </c>
      <c r="D131" s="10" t="s">
        <v>186</v>
      </c>
      <c r="E131" s="10" t="s">
        <v>197</v>
      </c>
      <c r="F131" s="61">
        <v>2</v>
      </c>
      <c r="G131" s="24">
        <v>60.3</v>
      </c>
      <c r="H131" s="24">
        <v>-27.9</v>
      </c>
      <c r="I131" s="14">
        <v>266030</v>
      </c>
      <c r="J131" s="14">
        <v>513082.57825798</v>
      </c>
      <c r="K131" s="10">
        <v>1.584535225</v>
      </c>
      <c r="L131" s="14">
        <v>592270</v>
      </c>
      <c r="M131" s="14">
        <v>2125451.9010146782</v>
      </c>
      <c r="N131" s="10">
        <v>1.4965481785999999</v>
      </c>
      <c r="O131" s="10">
        <v>0.46</v>
      </c>
      <c r="P131" s="10">
        <v>0.48</v>
      </c>
      <c r="Q131" s="10">
        <v>4.3899999999999997</v>
      </c>
      <c r="R131" s="10">
        <v>12.9</v>
      </c>
      <c r="S131" s="10">
        <v>9.86</v>
      </c>
    </row>
    <row r="132" spans="1:19" ht="13.8" x14ac:dyDescent="0.2">
      <c r="A132" s="10" t="s">
        <v>198</v>
      </c>
      <c r="B132" s="10" t="s">
        <v>171</v>
      </c>
      <c r="C132" s="10" t="s">
        <v>180</v>
      </c>
      <c r="D132" s="10" t="s">
        <v>186</v>
      </c>
      <c r="E132" s="10" t="s">
        <v>197</v>
      </c>
      <c r="F132" s="62">
        <v>3</v>
      </c>
      <c r="G132" s="24">
        <v>60.2</v>
      </c>
      <c r="H132" s="24"/>
      <c r="I132" s="14">
        <v>253970</v>
      </c>
      <c r="J132" s="14">
        <v>487608.06425791507</v>
      </c>
      <c r="K132" s="10">
        <v>2.2548313480000002</v>
      </c>
      <c r="L132" s="14">
        <v>637540</v>
      </c>
      <c r="M132" s="14">
        <v>2648179.6554559018</v>
      </c>
      <c r="N132" s="10">
        <v>1.8629184238000001</v>
      </c>
      <c r="O132" s="10">
        <v>0.47</v>
      </c>
      <c r="P132" s="10">
        <v>0.49</v>
      </c>
      <c r="Q132" s="10">
        <v>4.95</v>
      </c>
      <c r="R132" s="10">
        <v>12.6</v>
      </c>
      <c r="S132" s="10">
        <v>9.74</v>
      </c>
    </row>
    <row r="133" spans="1:19" ht="13.8" x14ac:dyDescent="0.2">
      <c r="A133" s="10" t="s">
        <v>198</v>
      </c>
      <c r="B133" s="10" t="s">
        <v>171</v>
      </c>
      <c r="C133" s="10" t="s">
        <v>180</v>
      </c>
      <c r="D133" s="10" t="s">
        <v>186</v>
      </c>
      <c r="E133" s="10" t="s">
        <v>197</v>
      </c>
      <c r="F133" s="51" t="s">
        <v>11</v>
      </c>
      <c r="G133" s="14">
        <f>AVERAGE(G130:G132)</f>
        <v>60.333333333333336</v>
      </c>
      <c r="H133" s="14">
        <f>AVERAGE(H130:H132)</f>
        <v>-28.35</v>
      </c>
      <c r="I133" s="14">
        <f t="shared" ref="I133:R133" si="64">AVERAGE(I130:I132)</f>
        <v>264260</v>
      </c>
      <c r="J133" s="14">
        <f t="shared" si="64"/>
        <v>519535.52813145675</v>
      </c>
      <c r="K133" s="10">
        <f t="shared" si="64"/>
        <v>2.0742378336666665</v>
      </c>
      <c r="L133" s="14">
        <f t="shared" si="64"/>
        <v>639476.66666666663</v>
      </c>
      <c r="M133" s="14">
        <f t="shared" si="64"/>
        <v>2631688.2553208843</v>
      </c>
      <c r="N133" s="10">
        <f t="shared" si="64"/>
        <v>1.7072722352099998</v>
      </c>
      <c r="O133" s="10">
        <f t="shared" si="64"/>
        <v>0.45999999999999996</v>
      </c>
      <c r="P133" s="10">
        <f t="shared" si="64"/>
        <v>0.48333333333333334</v>
      </c>
      <c r="Q133" s="10">
        <f t="shared" si="64"/>
        <v>5.0333333333333323</v>
      </c>
      <c r="R133" s="10">
        <f t="shared" si="64"/>
        <v>12.9</v>
      </c>
      <c r="S133" s="10">
        <f t="shared" ref="S133" si="65">AVERAGE(S130:S132)</f>
        <v>9.82</v>
      </c>
    </row>
    <row r="134" spans="1:19" ht="13.8" x14ac:dyDescent="0.2">
      <c r="A134" s="10" t="s">
        <v>199</v>
      </c>
      <c r="B134" s="10" t="s">
        <v>170</v>
      </c>
      <c r="C134" s="10" t="s">
        <v>180</v>
      </c>
      <c r="D134" s="10" t="s">
        <v>173</v>
      </c>
      <c r="E134" s="10" t="s">
        <v>173</v>
      </c>
      <c r="F134" s="61">
        <v>1</v>
      </c>
      <c r="G134" s="24">
        <v>90.2</v>
      </c>
      <c r="H134" s="24">
        <v>-16.5</v>
      </c>
      <c r="I134" s="14">
        <v>3415500</v>
      </c>
      <c r="J134" s="14">
        <v>3045855.3424604503</v>
      </c>
      <c r="K134" s="10">
        <v>1.0570086000000001</v>
      </c>
      <c r="L134" s="14">
        <v>5001800</v>
      </c>
      <c r="M134" s="14">
        <v>759217.22238409717</v>
      </c>
      <c r="N134" s="10">
        <v>0.19396434509999999</v>
      </c>
      <c r="O134" s="10">
        <v>7.9000000000000001E-2</v>
      </c>
      <c r="P134" s="10">
        <v>8.09E-2</v>
      </c>
      <c r="Q134" s="10">
        <v>2.31</v>
      </c>
      <c r="R134" s="10">
        <v>38.700000000000003</v>
      </c>
      <c r="S134" s="10">
        <v>36.9</v>
      </c>
    </row>
    <row r="135" spans="1:19" ht="13.8" x14ac:dyDescent="0.2">
      <c r="A135" s="10" t="s">
        <v>199</v>
      </c>
      <c r="B135" s="10" t="s">
        <v>170</v>
      </c>
      <c r="C135" s="10" t="s">
        <v>180</v>
      </c>
      <c r="D135" s="10" t="s">
        <v>173</v>
      </c>
      <c r="E135" s="10" t="s">
        <v>173</v>
      </c>
      <c r="F135" s="61">
        <v>2</v>
      </c>
      <c r="G135" s="24">
        <v>89.1</v>
      </c>
      <c r="H135" s="24">
        <v>-15.9</v>
      </c>
      <c r="I135" s="14">
        <v>2947000</v>
      </c>
      <c r="J135" s="14">
        <v>2581986.1741275503</v>
      </c>
      <c r="K135" s="10">
        <v>1.0496352900000001</v>
      </c>
      <c r="L135" s="14">
        <v>4185900</v>
      </c>
      <c r="M135" s="14">
        <v>829860.54229590902</v>
      </c>
      <c r="N135" s="10">
        <v>0.24447946247999999</v>
      </c>
      <c r="O135" s="10">
        <v>9.0200000000000002E-2</v>
      </c>
      <c r="P135" s="10">
        <v>9.0700000000000003E-2</v>
      </c>
      <c r="Q135" s="10">
        <v>0.55000000000000004</v>
      </c>
      <c r="R135" s="10">
        <v>37.200000000000003</v>
      </c>
      <c r="S135" s="10">
        <v>36</v>
      </c>
    </row>
    <row r="136" spans="1:19" ht="13.8" x14ac:dyDescent="0.2">
      <c r="A136" s="10" t="s">
        <v>199</v>
      </c>
      <c r="B136" s="10" t="s">
        <v>170</v>
      </c>
      <c r="C136" s="10" t="s">
        <v>180</v>
      </c>
      <c r="D136" s="10" t="s">
        <v>173</v>
      </c>
      <c r="E136" s="10" t="s">
        <v>173</v>
      </c>
      <c r="F136" s="62">
        <v>3</v>
      </c>
      <c r="G136" s="24">
        <v>90</v>
      </c>
      <c r="H136" s="24"/>
      <c r="I136" s="14">
        <v>3318000</v>
      </c>
      <c r="J136" s="14">
        <v>2663703.4720351999</v>
      </c>
      <c r="K136" s="10">
        <v>1.0496352900000001</v>
      </c>
      <c r="L136" s="14">
        <v>4450400</v>
      </c>
      <c r="M136" s="14">
        <v>844056.36151480349</v>
      </c>
      <c r="N136" s="10">
        <v>0.23127412509999998</v>
      </c>
      <c r="O136" s="10">
        <v>8.5999999999999993E-2</v>
      </c>
      <c r="P136" s="10">
        <v>8.7999999999999995E-2</v>
      </c>
      <c r="Q136" s="10">
        <v>2.27</v>
      </c>
      <c r="R136" s="10">
        <v>37.700000000000003</v>
      </c>
      <c r="S136" s="10">
        <v>36.5</v>
      </c>
    </row>
    <row r="137" spans="1:19" ht="13.8" x14ac:dyDescent="0.2">
      <c r="A137" s="10" t="s">
        <v>199</v>
      </c>
      <c r="B137" s="10" t="s">
        <v>170</v>
      </c>
      <c r="C137" s="10" t="s">
        <v>180</v>
      </c>
      <c r="D137" s="10" t="s">
        <v>173</v>
      </c>
      <c r="E137" s="10" t="s">
        <v>173</v>
      </c>
      <c r="F137" s="51" t="s">
        <v>11</v>
      </c>
      <c r="G137" s="14">
        <f>AVERAGE(G134:G136)</f>
        <v>89.766666666666666</v>
      </c>
      <c r="H137" s="14">
        <f>AVERAGE(H134:H136)</f>
        <v>-16.2</v>
      </c>
      <c r="I137" s="14">
        <f t="shared" ref="I137:R137" si="66">AVERAGE(I134:I136)</f>
        <v>3226833.3333333335</v>
      </c>
      <c r="J137" s="14">
        <f t="shared" si="66"/>
        <v>2763848.3295410667</v>
      </c>
      <c r="K137" s="10">
        <f t="shared" si="66"/>
        <v>1.05209306</v>
      </c>
      <c r="L137" s="14">
        <f t="shared" si="66"/>
        <v>4546033.333333333</v>
      </c>
      <c r="M137" s="14">
        <f t="shared" si="66"/>
        <v>811044.70873160323</v>
      </c>
      <c r="N137" s="10">
        <f t="shared" si="66"/>
        <v>0.22323931089333335</v>
      </c>
      <c r="O137" s="10">
        <f t="shared" si="66"/>
        <v>8.5066666666666665E-2</v>
      </c>
      <c r="P137" s="10">
        <f t="shared" si="66"/>
        <v>8.6533333333333337E-2</v>
      </c>
      <c r="Q137" s="10">
        <f t="shared" si="66"/>
        <v>1.7100000000000002</v>
      </c>
      <c r="R137" s="10">
        <f t="shared" si="66"/>
        <v>37.866666666666667</v>
      </c>
      <c r="S137" s="10">
        <f t="shared" ref="S137" si="67">AVERAGE(S134:S136)</f>
        <v>36.466666666666669</v>
      </c>
    </row>
    <row r="138" spans="1:19" ht="13.8" x14ac:dyDescent="0.2">
      <c r="A138" s="10" t="s">
        <v>199</v>
      </c>
      <c r="B138" s="10" t="s">
        <v>170</v>
      </c>
      <c r="C138" s="10" t="s">
        <v>180</v>
      </c>
      <c r="D138" s="10" t="s">
        <v>183</v>
      </c>
      <c r="E138" s="10" t="s">
        <v>184</v>
      </c>
      <c r="F138" s="61">
        <v>1</v>
      </c>
      <c r="G138" s="24">
        <v>88.4</v>
      </c>
      <c r="H138" s="24">
        <v>-14.2</v>
      </c>
      <c r="I138" s="14">
        <v>2659100</v>
      </c>
      <c r="J138" s="14">
        <v>2372933.8550988999</v>
      </c>
      <c r="K138" s="10">
        <v>1.0600321770000001</v>
      </c>
      <c r="L138" s="14">
        <v>3414600</v>
      </c>
      <c r="M138" s="14">
        <v>833910.73714644532</v>
      </c>
      <c r="N138" s="10">
        <v>0.2582796456</v>
      </c>
      <c r="O138" s="10">
        <v>9.1999999999999998E-2</v>
      </c>
      <c r="P138" s="10">
        <v>9.4E-2</v>
      </c>
      <c r="Q138" s="10">
        <v>2.73</v>
      </c>
      <c r="R138" s="10">
        <v>37.1</v>
      </c>
      <c r="S138" s="10">
        <v>35.700000000000003</v>
      </c>
    </row>
    <row r="139" spans="1:19" ht="13.8" x14ac:dyDescent="0.2">
      <c r="A139" s="10" t="s">
        <v>199</v>
      </c>
      <c r="B139" s="10" t="s">
        <v>170</v>
      </c>
      <c r="C139" s="10" t="s">
        <v>180</v>
      </c>
      <c r="D139" s="10" t="s">
        <v>183</v>
      </c>
      <c r="E139" s="10" t="s">
        <v>184</v>
      </c>
      <c r="F139" s="61">
        <v>2</v>
      </c>
      <c r="G139" s="24">
        <v>88.5</v>
      </c>
      <c r="H139" s="24">
        <v>-15</v>
      </c>
      <c r="I139" s="14">
        <v>2662900</v>
      </c>
      <c r="J139" s="14">
        <v>2367758.8721169</v>
      </c>
      <c r="K139" s="10">
        <v>1.052284709</v>
      </c>
      <c r="L139" s="14">
        <v>3721400</v>
      </c>
      <c r="M139" s="14">
        <v>1412011.9169156929</v>
      </c>
      <c r="N139" s="10">
        <v>0.41094435393000001</v>
      </c>
      <c r="O139" s="10">
        <v>9.9000000000000005E-2</v>
      </c>
      <c r="P139" s="10">
        <v>0.10299999999999999</v>
      </c>
      <c r="Q139" s="10">
        <v>3.78</v>
      </c>
      <c r="R139" s="10">
        <v>36.299999999999997</v>
      </c>
      <c r="S139" s="10">
        <v>34.4</v>
      </c>
    </row>
    <row r="140" spans="1:19" ht="13.8" x14ac:dyDescent="0.2">
      <c r="A140" s="10" t="s">
        <v>199</v>
      </c>
      <c r="B140" s="10" t="s">
        <v>170</v>
      </c>
      <c r="C140" s="10" t="s">
        <v>180</v>
      </c>
      <c r="D140" s="10" t="s">
        <v>183</v>
      </c>
      <c r="E140" s="10" t="s">
        <v>184</v>
      </c>
      <c r="F140" s="62">
        <v>3</v>
      </c>
      <c r="G140" s="24">
        <v>88.7</v>
      </c>
      <c r="H140" s="24"/>
      <c r="I140" s="14">
        <v>2409800</v>
      </c>
      <c r="J140" s="14">
        <v>2163383.6972140502</v>
      </c>
      <c r="K140" s="10">
        <v>1.052284709</v>
      </c>
      <c r="L140" s="14">
        <v>4376800</v>
      </c>
      <c r="M140" s="14">
        <v>2945285.4722394925</v>
      </c>
      <c r="N140" s="10">
        <v>0.60647904261999996</v>
      </c>
      <c r="O140" s="10">
        <v>9.4399999999999998E-2</v>
      </c>
      <c r="P140" s="10">
        <v>9.6600000000000005E-2</v>
      </c>
      <c r="Q140" s="10">
        <v>2.41</v>
      </c>
      <c r="R140" s="10">
        <v>36.1</v>
      </c>
      <c r="S140" s="10">
        <v>34.6</v>
      </c>
    </row>
    <row r="141" spans="1:19" ht="13.8" x14ac:dyDescent="0.2">
      <c r="A141" s="10" t="s">
        <v>199</v>
      </c>
      <c r="B141" s="10" t="s">
        <v>170</v>
      </c>
      <c r="C141" s="10" t="s">
        <v>180</v>
      </c>
      <c r="D141" s="10" t="s">
        <v>183</v>
      </c>
      <c r="E141" s="10" t="s">
        <v>184</v>
      </c>
      <c r="F141" s="51" t="s">
        <v>11</v>
      </c>
      <c r="G141" s="14">
        <f>AVERAGE(G138:G140)</f>
        <v>88.533333333333346</v>
      </c>
      <c r="H141" s="14">
        <f>AVERAGE(H138:H140)</f>
        <v>-14.6</v>
      </c>
      <c r="I141" s="14">
        <f t="shared" ref="I141:R141" si="68">AVERAGE(I138:I140)</f>
        <v>2577266.6666666665</v>
      </c>
      <c r="J141" s="14">
        <f t="shared" si="68"/>
        <v>2301358.8081432837</v>
      </c>
      <c r="K141" s="10">
        <f t="shared" si="68"/>
        <v>1.0548671983333335</v>
      </c>
      <c r="L141" s="14">
        <f t="shared" si="68"/>
        <v>3837600</v>
      </c>
      <c r="M141" s="14">
        <f t="shared" si="68"/>
        <v>1730402.7087672101</v>
      </c>
      <c r="N141" s="10">
        <f t="shared" si="68"/>
        <v>0.42523434738333332</v>
      </c>
      <c r="O141" s="10">
        <f t="shared" si="68"/>
        <v>9.5133333333333334E-2</v>
      </c>
      <c r="P141" s="10">
        <f t="shared" si="68"/>
        <v>9.7866666666666671E-2</v>
      </c>
      <c r="Q141" s="10">
        <f t="shared" si="68"/>
        <v>2.9733333333333332</v>
      </c>
      <c r="R141" s="10">
        <f t="shared" si="68"/>
        <v>36.5</v>
      </c>
      <c r="S141" s="10">
        <f t="shared" ref="S141" si="69">AVERAGE(S138:S140)</f>
        <v>34.9</v>
      </c>
    </row>
    <row r="142" spans="1:19" ht="13.8" x14ac:dyDescent="0.2">
      <c r="A142" s="10" t="s">
        <v>200</v>
      </c>
      <c r="B142" s="10" t="s">
        <v>172</v>
      </c>
      <c r="C142" s="10" t="s">
        <v>180</v>
      </c>
      <c r="D142" s="10" t="s">
        <v>173</v>
      </c>
      <c r="E142" s="10" t="s">
        <v>173</v>
      </c>
      <c r="F142" s="61">
        <v>1</v>
      </c>
      <c r="G142" s="24">
        <v>84.7</v>
      </c>
      <c r="H142" s="24">
        <v>-10.4</v>
      </c>
      <c r="I142" s="14">
        <v>2568900</v>
      </c>
      <c r="J142" s="14">
        <v>3821833.8276969497</v>
      </c>
      <c r="K142" s="10">
        <v>1.7130178559999998</v>
      </c>
      <c r="L142" s="14">
        <v>3156700</v>
      </c>
      <c r="M142" s="14">
        <v>1157732.5626182482</v>
      </c>
      <c r="N142" s="10">
        <v>0.31502425520999999</v>
      </c>
      <c r="O142" s="10">
        <v>0.43</v>
      </c>
      <c r="P142" s="10">
        <v>0.51</v>
      </c>
      <c r="Q142" s="10">
        <v>17.5</v>
      </c>
      <c r="R142" s="10">
        <v>37</v>
      </c>
      <c r="S142" s="10">
        <v>28</v>
      </c>
    </row>
    <row r="143" spans="1:19" ht="13.8" x14ac:dyDescent="0.2">
      <c r="A143" s="10" t="s">
        <v>200</v>
      </c>
      <c r="B143" s="10" t="s">
        <v>172</v>
      </c>
      <c r="C143" s="10" t="s">
        <v>180</v>
      </c>
      <c r="D143" s="10" t="s">
        <v>173</v>
      </c>
      <c r="E143" s="10" t="s">
        <v>173</v>
      </c>
      <c r="F143" s="61">
        <v>2</v>
      </c>
      <c r="G143" s="24">
        <v>84.8</v>
      </c>
      <c r="H143" s="24">
        <v>-13.5</v>
      </c>
      <c r="I143" s="14">
        <v>2728000</v>
      </c>
      <c r="J143" s="14">
        <v>4743902.6056414992</v>
      </c>
      <c r="K143" s="10">
        <v>1.9788824300000001</v>
      </c>
      <c r="L143" s="14">
        <v>3478400</v>
      </c>
      <c r="M143" s="14">
        <v>1966454.5573582847</v>
      </c>
      <c r="N143" s="10">
        <v>0.60725893200000003</v>
      </c>
      <c r="O143" s="10">
        <v>0.43</v>
      </c>
      <c r="P143" s="10">
        <v>0.5</v>
      </c>
      <c r="Q143" s="10">
        <v>16.7</v>
      </c>
      <c r="R143" s="10">
        <v>36.700000000000003</v>
      </c>
      <c r="S143" s="10">
        <v>28.4</v>
      </c>
    </row>
    <row r="144" spans="1:19" ht="13.8" x14ac:dyDescent="0.2">
      <c r="A144" s="10" t="s">
        <v>200</v>
      </c>
      <c r="B144" s="10" t="s">
        <v>172</v>
      </c>
      <c r="C144" s="10" t="s">
        <v>180</v>
      </c>
      <c r="D144" s="10" t="s">
        <v>173</v>
      </c>
      <c r="E144" s="10" t="s">
        <v>173</v>
      </c>
      <c r="F144" s="62">
        <v>3</v>
      </c>
      <c r="G144" s="24">
        <v>85.1</v>
      </c>
      <c r="H144" s="24"/>
      <c r="I144" s="14">
        <v>2091900</v>
      </c>
      <c r="J144" s="14">
        <v>2352302.8570647999</v>
      </c>
      <c r="K144" s="10">
        <v>1.319736096</v>
      </c>
      <c r="L144" s="14">
        <v>3627400</v>
      </c>
      <c r="M144" s="14">
        <v>1417360.1450777976</v>
      </c>
      <c r="N144" s="10">
        <v>0.44694638580000001</v>
      </c>
      <c r="O144" s="10">
        <v>0.42</v>
      </c>
      <c r="P144" s="10">
        <v>0.48</v>
      </c>
      <c r="Q144" s="10">
        <v>13.2</v>
      </c>
      <c r="R144" s="10">
        <v>37</v>
      </c>
      <c r="S144" s="10">
        <v>29.4</v>
      </c>
    </row>
    <row r="145" spans="1:19" ht="13.8" x14ac:dyDescent="0.2">
      <c r="A145" s="10" t="s">
        <v>200</v>
      </c>
      <c r="B145" s="10" t="s">
        <v>172</v>
      </c>
      <c r="C145" s="10" t="s">
        <v>180</v>
      </c>
      <c r="D145" s="10" t="s">
        <v>173</v>
      </c>
      <c r="E145" s="10" t="s">
        <v>173</v>
      </c>
      <c r="F145" s="51" t="s">
        <v>11</v>
      </c>
      <c r="G145" s="14">
        <f>AVERAGE(G142:G144)</f>
        <v>84.86666666666666</v>
      </c>
      <c r="H145" s="14">
        <f>AVERAGE(H142:H144)</f>
        <v>-11.95</v>
      </c>
      <c r="I145" s="14">
        <f t="shared" ref="I145:R145" si="70">AVERAGE(I142:I144)</f>
        <v>2462933.3333333335</v>
      </c>
      <c r="J145" s="14">
        <f t="shared" si="70"/>
        <v>3639346.4301344161</v>
      </c>
      <c r="K145" s="10">
        <f t="shared" si="70"/>
        <v>1.6705454606666665</v>
      </c>
      <c r="L145" s="14">
        <f t="shared" si="70"/>
        <v>3420833.3333333335</v>
      </c>
      <c r="M145" s="14">
        <f t="shared" si="70"/>
        <v>1513849.0883514434</v>
      </c>
      <c r="N145" s="10">
        <f t="shared" si="70"/>
        <v>0.45640985767000003</v>
      </c>
      <c r="O145" s="10">
        <f t="shared" si="70"/>
        <v>0.42666666666666669</v>
      </c>
      <c r="P145" s="10">
        <f t="shared" si="70"/>
        <v>0.49666666666666665</v>
      </c>
      <c r="Q145" s="10">
        <f t="shared" si="70"/>
        <v>15.800000000000002</v>
      </c>
      <c r="R145" s="10">
        <f t="shared" si="70"/>
        <v>36.9</v>
      </c>
      <c r="S145" s="10">
        <f t="shared" ref="S145" si="71">AVERAGE(S142:S144)</f>
        <v>28.599999999999998</v>
      </c>
    </row>
    <row r="146" spans="1:19" ht="13.8" x14ac:dyDescent="0.2">
      <c r="A146" s="10" t="s">
        <v>200</v>
      </c>
      <c r="B146" s="10" t="s">
        <v>172</v>
      </c>
      <c r="C146" s="10" t="s">
        <v>180</v>
      </c>
      <c r="D146" s="10" t="s">
        <v>183</v>
      </c>
      <c r="E146" s="10" t="s">
        <v>184</v>
      </c>
      <c r="F146" s="61">
        <v>1</v>
      </c>
      <c r="G146" s="24">
        <v>82.6</v>
      </c>
      <c r="H146" s="24">
        <v>-15.4</v>
      </c>
      <c r="I146" s="14">
        <v>2431300</v>
      </c>
      <c r="J146" s="14">
        <v>8035658.5596197974</v>
      </c>
      <c r="K146" s="10">
        <v>3.573193941</v>
      </c>
      <c r="L146" s="14">
        <v>4078100</v>
      </c>
      <c r="M146" s="14">
        <v>7501312.4426945578</v>
      </c>
      <c r="N146" s="10">
        <v>1.3135424497999999</v>
      </c>
      <c r="O146" s="10">
        <v>0.56000000000000005</v>
      </c>
      <c r="P146" s="10">
        <v>0.66</v>
      </c>
      <c r="Q146" s="10">
        <v>18.600000000000001</v>
      </c>
      <c r="R146" s="10">
        <v>34.9</v>
      </c>
      <c r="S146" s="10">
        <v>25.1</v>
      </c>
    </row>
    <row r="147" spans="1:19" ht="13.8" x14ac:dyDescent="0.2">
      <c r="A147" s="10" t="s">
        <v>200</v>
      </c>
      <c r="B147" s="10" t="s">
        <v>172</v>
      </c>
      <c r="C147" s="10" t="s">
        <v>180</v>
      </c>
      <c r="D147" s="10" t="s">
        <v>183</v>
      </c>
      <c r="E147" s="10" t="s">
        <v>184</v>
      </c>
      <c r="F147" s="61">
        <v>2</v>
      </c>
      <c r="G147" s="24">
        <v>83.1</v>
      </c>
      <c r="H147" s="24">
        <v>-14.1</v>
      </c>
      <c r="I147" s="14">
        <v>2654600</v>
      </c>
      <c r="J147" s="14">
        <v>8104234.5076876003</v>
      </c>
      <c r="K147" s="10">
        <v>3.3072911369999995</v>
      </c>
      <c r="L147" s="14">
        <v>3606800</v>
      </c>
      <c r="M147" s="14">
        <v>4448656.9303356772</v>
      </c>
      <c r="N147" s="10">
        <v>1.0456781821200001</v>
      </c>
      <c r="O147" s="10">
        <v>0.55000000000000004</v>
      </c>
      <c r="P147" s="10">
        <v>0.65</v>
      </c>
      <c r="Q147" s="10">
        <v>17.7</v>
      </c>
      <c r="R147" s="10">
        <v>34.200000000000003</v>
      </c>
      <c r="S147" s="10">
        <v>24.7</v>
      </c>
    </row>
    <row r="148" spans="1:19" ht="13.8" x14ac:dyDescent="0.2">
      <c r="A148" s="10" t="s">
        <v>200</v>
      </c>
      <c r="B148" s="10" t="s">
        <v>172</v>
      </c>
      <c r="C148" s="10" t="s">
        <v>180</v>
      </c>
      <c r="D148" s="10" t="s">
        <v>183</v>
      </c>
      <c r="E148" s="10" t="s">
        <v>184</v>
      </c>
      <c r="F148" s="62">
        <v>3</v>
      </c>
      <c r="G148" s="24">
        <v>82.6</v>
      </c>
      <c r="H148" s="24"/>
      <c r="I148" s="14">
        <v>2510300</v>
      </c>
      <c r="J148" s="14">
        <v>8581376.4228635021</v>
      </c>
      <c r="K148" s="10">
        <v>3.7312219039999999</v>
      </c>
      <c r="L148" s="14">
        <v>3237600</v>
      </c>
      <c r="M148" s="14">
        <v>4016520.3511967612</v>
      </c>
      <c r="N148" s="10">
        <v>1.0415687543000001</v>
      </c>
      <c r="O148" s="10">
        <v>0.56000000000000005</v>
      </c>
      <c r="P148" s="10">
        <v>0.67</v>
      </c>
      <c r="Q148" s="10">
        <v>19.5</v>
      </c>
      <c r="R148" s="10">
        <v>34.200000000000003</v>
      </c>
      <c r="S148" s="10">
        <v>24.2</v>
      </c>
    </row>
    <row r="149" spans="1:19" ht="13.8" x14ac:dyDescent="0.2">
      <c r="A149" s="10" t="s">
        <v>200</v>
      </c>
      <c r="B149" s="10" t="s">
        <v>172</v>
      </c>
      <c r="C149" s="10" t="s">
        <v>180</v>
      </c>
      <c r="D149" s="10" t="s">
        <v>183</v>
      </c>
      <c r="E149" s="10" t="s">
        <v>184</v>
      </c>
      <c r="F149" s="51" t="s">
        <v>11</v>
      </c>
      <c r="G149" s="14">
        <f>AVERAGE(G146:G148)</f>
        <v>82.766666666666666</v>
      </c>
      <c r="H149" s="14">
        <f>AVERAGE(H146:H148)</f>
        <v>-14.75</v>
      </c>
      <c r="I149" s="14">
        <f t="shared" ref="I149:R149" si="72">AVERAGE(I146:I148)</f>
        <v>2532066.6666666665</v>
      </c>
      <c r="J149" s="14">
        <f t="shared" si="72"/>
        <v>8240423.1633903002</v>
      </c>
      <c r="K149" s="10">
        <f t="shared" si="72"/>
        <v>3.5372356606666666</v>
      </c>
      <c r="L149" s="14">
        <f t="shared" si="72"/>
        <v>3640833.3333333335</v>
      </c>
      <c r="M149" s="14">
        <f t="shared" si="72"/>
        <v>5322163.2414089991</v>
      </c>
      <c r="N149" s="10">
        <f t="shared" si="72"/>
        <v>1.1335964620733334</v>
      </c>
      <c r="O149" s="10">
        <f t="shared" si="72"/>
        <v>0.55666666666666675</v>
      </c>
      <c r="P149" s="10">
        <f t="shared" si="72"/>
        <v>0.66</v>
      </c>
      <c r="Q149" s="10">
        <f t="shared" si="72"/>
        <v>18.599999999999998</v>
      </c>
      <c r="R149" s="10">
        <f t="shared" si="72"/>
        <v>34.43333333333333</v>
      </c>
      <c r="S149" s="10">
        <f t="shared" ref="S149" si="73">AVERAGE(S146:S148)</f>
        <v>24.666666666666668</v>
      </c>
    </row>
    <row r="150" spans="1:19" ht="13.8" x14ac:dyDescent="0.2">
      <c r="A150" s="10" t="s">
        <v>201</v>
      </c>
      <c r="B150" s="10" t="s">
        <v>171</v>
      </c>
      <c r="C150" s="10" t="s">
        <v>180</v>
      </c>
      <c r="D150" s="10" t="s">
        <v>173</v>
      </c>
      <c r="E150" s="10" t="s">
        <v>173</v>
      </c>
      <c r="F150" s="61">
        <v>1</v>
      </c>
      <c r="G150" s="24">
        <v>74.3</v>
      </c>
      <c r="H150" s="24">
        <v>-19</v>
      </c>
      <c r="I150" s="14">
        <v>1109900</v>
      </c>
      <c r="J150" s="14">
        <v>1749588.6473438498</v>
      </c>
      <c r="K150" s="10">
        <v>1.8450639750000002</v>
      </c>
      <c r="L150" s="14">
        <v>1563700</v>
      </c>
      <c r="M150" s="14">
        <v>2066988.5593833923</v>
      </c>
      <c r="N150" s="10">
        <v>1.2949458299299998</v>
      </c>
      <c r="O150" s="10">
        <v>0.74</v>
      </c>
      <c r="P150" s="10">
        <v>0.87</v>
      </c>
      <c r="Q150" s="10">
        <v>18.3</v>
      </c>
      <c r="R150" s="10">
        <v>27.8</v>
      </c>
      <c r="S150" s="10">
        <v>17.7</v>
      </c>
    </row>
    <row r="151" spans="1:19" ht="13.8" x14ac:dyDescent="0.2">
      <c r="A151" s="10" t="s">
        <v>201</v>
      </c>
      <c r="B151" s="10" t="s">
        <v>171</v>
      </c>
      <c r="C151" s="10" t="s">
        <v>180</v>
      </c>
      <c r="D151" s="10" t="s">
        <v>173</v>
      </c>
      <c r="E151" s="10" t="s">
        <v>173</v>
      </c>
      <c r="F151" s="61">
        <v>2</v>
      </c>
      <c r="G151" s="24">
        <v>74.099999999999994</v>
      </c>
      <c r="H151" s="24">
        <v>-20.9</v>
      </c>
      <c r="I151" s="14">
        <v>1080400</v>
      </c>
      <c r="J151" s="14">
        <v>1700741.4873853498</v>
      </c>
      <c r="K151" s="10">
        <v>1.8496742399999999</v>
      </c>
      <c r="L151" s="14">
        <v>1715700</v>
      </c>
      <c r="M151" s="14">
        <v>3638331.4563124171</v>
      </c>
      <c r="N151" s="10">
        <v>1.7167331300999999</v>
      </c>
      <c r="O151" s="10">
        <v>0.76</v>
      </c>
      <c r="P151" s="10">
        <v>0.91</v>
      </c>
      <c r="Q151" s="10">
        <v>19.100000000000001</v>
      </c>
      <c r="R151" s="10">
        <v>27.8</v>
      </c>
      <c r="S151" s="10">
        <v>17.600000000000001</v>
      </c>
    </row>
    <row r="152" spans="1:19" ht="13.8" x14ac:dyDescent="0.2">
      <c r="A152" s="10" t="s">
        <v>201</v>
      </c>
      <c r="B152" s="10" t="s">
        <v>171</v>
      </c>
      <c r="C152" s="10" t="s">
        <v>180</v>
      </c>
      <c r="D152" s="10" t="s">
        <v>173</v>
      </c>
      <c r="E152" s="10" t="s">
        <v>173</v>
      </c>
      <c r="F152" s="62">
        <v>3</v>
      </c>
      <c r="G152" s="24">
        <v>73.900000000000006</v>
      </c>
      <c r="H152" s="24"/>
      <c r="I152" s="14">
        <v>1001200</v>
      </c>
      <c r="J152" s="14">
        <v>1638365.61762923</v>
      </c>
      <c r="K152" s="10">
        <v>1.582464884</v>
      </c>
      <c r="L152" s="14">
        <v>1974600</v>
      </c>
      <c r="M152" s="14">
        <v>2646197.3947831043</v>
      </c>
      <c r="N152" s="10">
        <v>1.2642943659399999</v>
      </c>
      <c r="O152" s="10">
        <v>0.78</v>
      </c>
      <c r="P152" s="10">
        <v>0.94</v>
      </c>
      <c r="Q152" s="10">
        <v>21.3</v>
      </c>
      <c r="R152" s="10">
        <v>27.8</v>
      </c>
      <c r="S152" s="10">
        <v>16.899999999999999</v>
      </c>
    </row>
    <row r="153" spans="1:19" ht="13.8" x14ac:dyDescent="0.2">
      <c r="A153" s="10" t="s">
        <v>201</v>
      </c>
      <c r="B153" s="10" t="s">
        <v>171</v>
      </c>
      <c r="C153" s="10" t="s">
        <v>180</v>
      </c>
      <c r="D153" s="10" t="s">
        <v>173</v>
      </c>
      <c r="E153" s="10" t="s">
        <v>173</v>
      </c>
      <c r="F153" s="51" t="s">
        <v>11</v>
      </c>
      <c r="G153" s="14">
        <f>AVERAGE(G150:G152)</f>
        <v>74.099999999999994</v>
      </c>
      <c r="H153" s="14">
        <f>AVERAGE(H150:H152)</f>
        <v>-19.95</v>
      </c>
      <c r="I153" s="14">
        <f t="shared" ref="I153:R153" si="74">AVERAGE(I150:I152)</f>
        <v>1063833.3333333333</v>
      </c>
      <c r="J153" s="14">
        <f t="shared" si="74"/>
        <v>1696231.9174528096</v>
      </c>
      <c r="K153" s="10">
        <f t="shared" si="74"/>
        <v>1.7590676996666668</v>
      </c>
      <c r="L153" s="14">
        <f t="shared" si="74"/>
        <v>1751333.3333333333</v>
      </c>
      <c r="M153" s="14">
        <f t="shared" si="74"/>
        <v>2783839.1368263047</v>
      </c>
      <c r="N153" s="10">
        <f t="shared" si="74"/>
        <v>1.42532444199</v>
      </c>
      <c r="O153" s="10">
        <f t="shared" si="74"/>
        <v>0.76000000000000012</v>
      </c>
      <c r="P153" s="10">
        <f t="shared" si="74"/>
        <v>0.90666666666666662</v>
      </c>
      <c r="Q153" s="10">
        <f t="shared" si="74"/>
        <v>19.566666666666666</v>
      </c>
      <c r="R153" s="10">
        <f t="shared" si="74"/>
        <v>27.8</v>
      </c>
      <c r="S153" s="10">
        <f t="shared" ref="S153" si="75">AVERAGE(S150:S152)</f>
        <v>17.399999999999999</v>
      </c>
    </row>
    <row r="154" spans="1:19" ht="13.8" x14ac:dyDescent="0.2">
      <c r="A154" s="10" t="s">
        <v>201</v>
      </c>
      <c r="B154" s="10" t="s">
        <v>171</v>
      </c>
      <c r="C154" s="10" t="s">
        <v>180</v>
      </c>
      <c r="D154" s="10" t="s">
        <v>186</v>
      </c>
      <c r="E154" s="10" t="s">
        <v>197</v>
      </c>
      <c r="F154" s="61">
        <v>1</v>
      </c>
      <c r="G154" s="24">
        <v>74</v>
      </c>
      <c r="H154" s="24">
        <v>-20.399999999999999</v>
      </c>
      <c r="I154" s="14">
        <v>862150</v>
      </c>
      <c r="J154" s="14">
        <v>1468617.8812794301</v>
      </c>
      <c r="K154" s="10">
        <v>1.99234494</v>
      </c>
      <c r="L154" s="14">
        <v>1718900</v>
      </c>
      <c r="M154" s="14">
        <v>2746697.5468659997</v>
      </c>
      <c r="N154" s="10">
        <v>1.3899807630599998</v>
      </c>
      <c r="O154" s="10">
        <v>0.73</v>
      </c>
      <c r="P154" s="10">
        <v>0.89</v>
      </c>
      <c r="Q154" s="10">
        <v>21.2</v>
      </c>
      <c r="R154" s="10">
        <v>29</v>
      </c>
      <c r="S154" s="10">
        <v>18.7</v>
      </c>
    </row>
    <row r="155" spans="1:19" ht="13.8" x14ac:dyDescent="0.2">
      <c r="A155" s="10" t="s">
        <v>201</v>
      </c>
      <c r="B155" s="10" t="s">
        <v>171</v>
      </c>
      <c r="C155" s="10" t="s">
        <v>180</v>
      </c>
      <c r="D155" s="10" t="s">
        <v>186</v>
      </c>
      <c r="E155" s="10" t="s">
        <v>197</v>
      </c>
      <c r="F155" s="61">
        <v>2</v>
      </c>
      <c r="G155" s="24">
        <v>74.3</v>
      </c>
      <c r="H155" s="24">
        <v>-21.2</v>
      </c>
      <c r="I155" s="14">
        <v>925230</v>
      </c>
      <c r="J155" s="14">
        <v>1565907.5394186049</v>
      </c>
      <c r="K155" s="10">
        <v>1.9844792099999999</v>
      </c>
      <c r="L155" s="14">
        <v>1832200</v>
      </c>
      <c r="M155" s="14">
        <v>3778517.4332315638</v>
      </c>
      <c r="N155" s="10">
        <v>1.6610661242399998</v>
      </c>
      <c r="O155" s="10">
        <v>0.76</v>
      </c>
      <c r="P155" s="10">
        <v>0.91</v>
      </c>
      <c r="Q155" s="10">
        <v>19</v>
      </c>
      <c r="R155" s="10">
        <v>28.2</v>
      </c>
      <c r="S155" s="10">
        <v>18.100000000000001</v>
      </c>
    </row>
    <row r="156" spans="1:19" ht="13.8" x14ac:dyDescent="0.2">
      <c r="A156" s="10" t="s">
        <v>201</v>
      </c>
      <c r="B156" s="10" t="s">
        <v>171</v>
      </c>
      <c r="C156" s="10" t="s">
        <v>180</v>
      </c>
      <c r="D156" s="10" t="s">
        <v>186</v>
      </c>
      <c r="E156" s="10" t="s">
        <v>197</v>
      </c>
      <c r="F156" s="62">
        <v>3</v>
      </c>
      <c r="G156" s="24">
        <v>74.099999999999994</v>
      </c>
      <c r="H156" s="24"/>
      <c r="I156" s="14">
        <v>975520</v>
      </c>
      <c r="J156" s="14">
        <v>1526848.9281618104</v>
      </c>
      <c r="K156" s="10">
        <v>1.8523168950000002</v>
      </c>
      <c r="L156" s="14">
        <v>1722800</v>
      </c>
      <c r="M156" s="14">
        <v>3009355.3205383564</v>
      </c>
      <c r="N156" s="10">
        <v>1.49266382284</v>
      </c>
      <c r="O156" s="10">
        <v>0.78</v>
      </c>
      <c r="P156" s="10">
        <v>0.92</v>
      </c>
      <c r="Q156" s="10">
        <v>18.600000000000001</v>
      </c>
      <c r="R156" s="10">
        <v>28.2</v>
      </c>
      <c r="S156" s="10">
        <v>18.2</v>
      </c>
    </row>
    <row r="157" spans="1:19" ht="13.8" x14ac:dyDescent="0.2">
      <c r="A157" s="10" t="s">
        <v>201</v>
      </c>
      <c r="B157" s="10" t="s">
        <v>171</v>
      </c>
      <c r="C157" s="10" t="s">
        <v>180</v>
      </c>
      <c r="D157" s="10" t="s">
        <v>186</v>
      </c>
      <c r="E157" s="10" t="s">
        <v>197</v>
      </c>
      <c r="F157" s="51" t="s">
        <v>11</v>
      </c>
      <c r="G157" s="14">
        <f>AVERAGE(G154:G156)</f>
        <v>74.13333333333334</v>
      </c>
      <c r="H157" s="14">
        <f>AVERAGE(H154:H156)</f>
        <v>-20.799999999999997</v>
      </c>
      <c r="I157" s="14">
        <f t="shared" ref="I157:R157" si="76">AVERAGE(I154:I156)</f>
        <v>920966.66666666663</v>
      </c>
      <c r="J157" s="14">
        <f t="shared" si="76"/>
        <v>1520458.1162866151</v>
      </c>
      <c r="K157" s="10">
        <f t="shared" si="76"/>
        <v>1.9430470150000001</v>
      </c>
      <c r="L157" s="14">
        <f t="shared" si="76"/>
        <v>1757966.6666666667</v>
      </c>
      <c r="M157" s="14">
        <f t="shared" si="76"/>
        <v>3178190.1002119738</v>
      </c>
      <c r="N157" s="10">
        <f t="shared" si="76"/>
        <v>1.5145702367133331</v>
      </c>
      <c r="O157" s="10">
        <f t="shared" si="76"/>
        <v>0.75666666666666671</v>
      </c>
      <c r="P157" s="10">
        <f t="shared" si="76"/>
        <v>0.90666666666666673</v>
      </c>
      <c r="Q157" s="10">
        <f t="shared" si="76"/>
        <v>19.600000000000001</v>
      </c>
      <c r="R157" s="10">
        <f t="shared" si="76"/>
        <v>28.466666666666669</v>
      </c>
      <c r="S157" s="10">
        <f t="shared" ref="S157" si="77">AVERAGE(S154:S156)</f>
        <v>18.333333333333332</v>
      </c>
    </row>
    <row r="158" spans="1:19" ht="13.8" x14ac:dyDescent="0.2">
      <c r="A158" s="10" t="s">
        <v>202</v>
      </c>
      <c r="B158" s="10" t="s">
        <v>171</v>
      </c>
      <c r="C158" s="10" t="s">
        <v>180</v>
      </c>
      <c r="D158" s="10" t="s">
        <v>173</v>
      </c>
      <c r="E158" s="10" t="s">
        <v>173</v>
      </c>
      <c r="F158" s="61">
        <v>1</v>
      </c>
      <c r="G158" s="24">
        <v>76.599999999999994</v>
      </c>
      <c r="H158" s="24">
        <v>-19.8</v>
      </c>
      <c r="I158" s="14">
        <v>1038400</v>
      </c>
      <c r="J158" s="14">
        <v>1407066.7759337148</v>
      </c>
      <c r="K158" s="10">
        <v>1.6029558239999999</v>
      </c>
      <c r="L158" s="14">
        <v>1811600</v>
      </c>
      <c r="M158" s="14">
        <v>2896698.0833650231</v>
      </c>
      <c r="N158" s="10">
        <v>1.3839591264800002</v>
      </c>
      <c r="O158" s="10">
        <v>0.56000000000000005</v>
      </c>
      <c r="P158" s="10">
        <v>0.65</v>
      </c>
      <c r="Q158" s="10">
        <v>16</v>
      </c>
      <c r="R158" s="10">
        <v>28.2</v>
      </c>
      <c r="S158" s="10">
        <v>19.600000000000001</v>
      </c>
    </row>
    <row r="159" spans="1:19" ht="13.8" x14ac:dyDescent="0.2">
      <c r="A159" s="10" t="s">
        <v>202</v>
      </c>
      <c r="B159" s="10" t="s">
        <v>171</v>
      </c>
      <c r="C159" s="10" t="s">
        <v>180</v>
      </c>
      <c r="D159" s="10" t="s">
        <v>173</v>
      </c>
      <c r="E159" s="10" t="s">
        <v>173</v>
      </c>
      <c r="F159" s="61">
        <v>2</v>
      </c>
      <c r="G159" s="24">
        <v>76.7</v>
      </c>
      <c r="H159" s="24">
        <v>-17.5</v>
      </c>
      <c r="I159" s="14">
        <v>1273800</v>
      </c>
      <c r="J159" s="14">
        <v>1868300.0305406752</v>
      </c>
      <c r="K159" s="10">
        <v>1.7111126650000001</v>
      </c>
      <c r="L159" s="14">
        <v>2015700</v>
      </c>
      <c r="M159" s="14">
        <v>3641302.7952927756</v>
      </c>
      <c r="N159" s="10">
        <v>1.5105730542</v>
      </c>
      <c r="O159" s="10">
        <v>0.56000000000000005</v>
      </c>
      <c r="P159" s="10">
        <v>0.64</v>
      </c>
      <c r="Q159" s="10">
        <v>15</v>
      </c>
      <c r="R159" s="10">
        <v>27.6</v>
      </c>
      <c r="S159" s="10">
        <v>19.399999999999999</v>
      </c>
    </row>
    <row r="160" spans="1:19" ht="13.8" x14ac:dyDescent="0.2">
      <c r="A160" s="10" t="s">
        <v>202</v>
      </c>
      <c r="B160" s="10" t="s">
        <v>171</v>
      </c>
      <c r="C160" s="10" t="s">
        <v>180</v>
      </c>
      <c r="D160" s="10" t="s">
        <v>173</v>
      </c>
      <c r="E160" s="10" t="s">
        <v>173</v>
      </c>
      <c r="F160" s="62">
        <v>3</v>
      </c>
      <c r="G160" s="24">
        <v>76.400000000000006</v>
      </c>
      <c r="H160" s="24"/>
      <c r="I160" s="14">
        <v>1173800</v>
      </c>
      <c r="J160" s="14">
        <v>1768300.03054068</v>
      </c>
      <c r="K160" s="10">
        <v>1.6611112665000001</v>
      </c>
      <c r="L160" s="14">
        <v>1855800</v>
      </c>
      <c r="M160" s="14">
        <v>3367048.8555749534</v>
      </c>
      <c r="N160" s="10">
        <v>1.5395696354699999</v>
      </c>
      <c r="O160" s="10">
        <v>0.56999999999999995</v>
      </c>
      <c r="P160" s="10">
        <v>0.66</v>
      </c>
      <c r="Q160" s="10">
        <v>16.3</v>
      </c>
      <c r="R160" s="10">
        <v>28.3</v>
      </c>
      <c r="S160" s="10">
        <v>19.7</v>
      </c>
    </row>
    <row r="161" spans="1:19" ht="13.8" x14ac:dyDescent="0.2">
      <c r="A161" s="10" t="s">
        <v>202</v>
      </c>
      <c r="B161" s="10" t="s">
        <v>171</v>
      </c>
      <c r="C161" s="10" t="s">
        <v>180</v>
      </c>
      <c r="D161" s="10" t="s">
        <v>173</v>
      </c>
      <c r="E161" s="10" t="s">
        <v>173</v>
      </c>
      <c r="F161" s="51" t="s">
        <v>11</v>
      </c>
      <c r="G161" s="14">
        <f>AVERAGE(G158:G160)</f>
        <v>76.566666666666677</v>
      </c>
      <c r="H161" s="14">
        <f>AVERAGE(H158:H160)</f>
        <v>-18.649999999999999</v>
      </c>
      <c r="I161" s="14">
        <f t="shared" ref="I161:R161" si="78">AVERAGE(I158:I160)</f>
        <v>1162000</v>
      </c>
      <c r="J161" s="14">
        <f t="shared" si="78"/>
        <v>1681222.2790050234</v>
      </c>
      <c r="K161" s="10">
        <f t="shared" si="78"/>
        <v>1.6583932518333333</v>
      </c>
      <c r="L161" s="14">
        <f t="shared" si="78"/>
        <v>1894366.6666666667</v>
      </c>
      <c r="M161" s="14">
        <f t="shared" si="78"/>
        <v>3301683.244744251</v>
      </c>
      <c r="N161" s="10">
        <f t="shared" si="78"/>
        <v>1.4780339387166668</v>
      </c>
      <c r="O161" s="10">
        <f t="shared" si="78"/>
        <v>0.56333333333333335</v>
      </c>
      <c r="P161" s="10">
        <f t="shared" si="78"/>
        <v>0.65</v>
      </c>
      <c r="Q161" s="10">
        <f t="shared" si="78"/>
        <v>15.766666666666666</v>
      </c>
      <c r="R161" s="10">
        <f t="shared" si="78"/>
        <v>28.033333333333331</v>
      </c>
      <c r="S161" s="10">
        <f t="shared" ref="S161" si="79">AVERAGE(S158:S160)</f>
        <v>19.566666666666666</v>
      </c>
    </row>
    <row r="162" spans="1:19" ht="13.8" x14ac:dyDescent="0.2">
      <c r="A162" s="10" t="s">
        <v>202</v>
      </c>
      <c r="B162" s="10" t="s">
        <v>171</v>
      </c>
      <c r="C162" s="10" t="s">
        <v>180</v>
      </c>
      <c r="D162" s="10" t="s">
        <v>183</v>
      </c>
      <c r="E162" s="10" t="s">
        <v>184</v>
      </c>
      <c r="F162" s="61">
        <v>1</v>
      </c>
      <c r="G162" s="24">
        <v>73.5</v>
      </c>
      <c r="H162" s="24">
        <v>-21.2</v>
      </c>
      <c r="I162" s="14">
        <v>862890</v>
      </c>
      <c r="J162" s="14">
        <v>1349682.0250480953</v>
      </c>
      <c r="K162" s="10">
        <v>1.8472461960000002</v>
      </c>
      <c r="L162" s="14">
        <v>1802500</v>
      </c>
      <c r="M162" s="14">
        <v>4549574.5037033409</v>
      </c>
      <c r="N162" s="10">
        <v>1.8391683423399998</v>
      </c>
      <c r="O162" s="10">
        <v>0.82</v>
      </c>
      <c r="P162" s="10">
        <v>0.98</v>
      </c>
      <c r="Q162" s="10">
        <v>19.100000000000001</v>
      </c>
      <c r="R162" s="10">
        <v>25.4</v>
      </c>
      <c r="S162" s="10">
        <v>15.1</v>
      </c>
    </row>
    <row r="163" spans="1:19" ht="13.8" x14ac:dyDescent="0.2">
      <c r="A163" s="10" t="s">
        <v>202</v>
      </c>
      <c r="B163" s="10" t="s">
        <v>171</v>
      </c>
      <c r="C163" s="10" t="s">
        <v>180</v>
      </c>
      <c r="D163" s="10" t="s">
        <v>183</v>
      </c>
      <c r="E163" s="10" t="s">
        <v>184</v>
      </c>
      <c r="F163" s="61">
        <v>2</v>
      </c>
      <c r="G163" s="24">
        <v>73.8</v>
      </c>
      <c r="H163" s="24">
        <v>-20.8</v>
      </c>
      <c r="I163" s="14">
        <v>819890</v>
      </c>
      <c r="J163" s="14">
        <v>1285718.391833795</v>
      </c>
      <c r="K163" s="10">
        <v>1.8536808440000001</v>
      </c>
      <c r="L163" s="14">
        <v>1722800</v>
      </c>
      <c r="M163" s="14">
        <v>3320078.2931266194</v>
      </c>
      <c r="N163" s="10">
        <v>1.5941227544000001</v>
      </c>
      <c r="O163" s="10">
        <v>0.81</v>
      </c>
      <c r="P163" s="10">
        <v>0.97</v>
      </c>
      <c r="Q163" s="10">
        <v>19.399999999999999</v>
      </c>
      <c r="R163" s="10">
        <v>25.4</v>
      </c>
      <c r="S163" s="10">
        <v>15.2</v>
      </c>
    </row>
    <row r="164" spans="1:19" ht="13.8" x14ac:dyDescent="0.2">
      <c r="A164" s="10" t="s">
        <v>202</v>
      </c>
      <c r="B164" s="10" t="s">
        <v>171</v>
      </c>
      <c r="C164" s="10" t="s">
        <v>180</v>
      </c>
      <c r="D164" s="10" t="s">
        <v>183</v>
      </c>
      <c r="E164" s="10" t="s">
        <v>184</v>
      </c>
      <c r="F164" s="62">
        <v>3</v>
      </c>
      <c r="G164" s="24">
        <v>73.900000000000006</v>
      </c>
      <c r="H164" s="24"/>
      <c r="I164" s="14">
        <v>900580</v>
      </c>
      <c r="J164" s="14">
        <v>1295780.3243445503</v>
      </c>
      <c r="K164" s="10">
        <v>1.7103250300000001</v>
      </c>
      <c r="L164" s="14">
        <v>1820800</v>
      </c>
      <c r="M164" s="14">
        <v>2853437.8642759812</v>
      </c>
      <c r="N164" s="10">
        <v>1.3899557386800001</v>
      </c>
      <c r="O164" s="10">
        <v>0.78</v>
      </c>
      <c r="P164" s="10">
        <v>0.97</v>
      </c>
      <c r="Q164" s="10">
        <v>24.2</v>
      </c>
      <c r="R164" s="10">
        <v>27.7</v>
      </c>
      <c r="S164" s="10">
        <v>15.3</v>
      </c>
    </row>
    <row r="165" spans="1:19" ht="13.8" x14ac:dyDescent="0.2">
      <c r="A165" s="10" t="s">
        <v>202</v>
      </c>
      <c r="B165" s="10" t="s">
        <v>171</v>
      </c>
      <c r="C165" s="10" t="s">
        <v>180</v>
      </c>
      <c r="D165" s="10" t="s">
        <v>183</v>
      </c>
      <c r="E165" s="10" t="s">
        <v>184</v>
      </c>
      <c r="F165" s="51" t="s">
        <v>11</v>
      </c>
      <c r="G165" s="14">
        <f>AVERAGE(G162:G164)</f>
        <v>73.733333333333334</v>
      </c>
      <c r="H165" s="14">
        <f>AVERAGE(H162:H164)</f>
        <v>-21</v>
      </c>
      <c r="I165" s="14">
        <f t="shared" ref="I165:R165" si="80">AVERAGE(I162:I164)</f>
        <v>861120</v>
      </c>
      <c r="J165" s="14">
        <f t="shared" si="80"/>
        <v>1310393.5804088134</v>
      </c>
      <c r="K165" s="10">
        <f t="shared" si="80"/>
        <v>1.8037506900000002</v>
      </c>
      <c r="L165" s="14">
        <f t="shared" si="80"/>
        <v>1782033.3333333333</v>
      </c>
      <c r="M165" s="14">
        <f t="shared" si="80"/>
        <v>3574363.5537019805</v>
      </c>
      <c r="N165" s="10">
        <f t="shared" si="80"/>
        <v>1.60774894514</v>
      </c>
      <c r="O165" s="10">
        <f t="shared" si="80"/>
        <v>0.80333333333333334</v>
      </c>
      <c r="P165" s="10">
        <f t="shared" si="80"/>
        <v>0.97333333333333327</v>
      </c>
      <c r="Q165" s="10">
        <f t="shared" si="80"/>
        <v>20.900000000000002</v>
      </c>
      <c r="R165" s="10">
        <f t="shared" si="80"/>
        <v>26.166666666666668</v>
      </c>
      <c r="S165" s="10">
        <f t="shared" ref="S165" si="81">AVERAGE(S162:S164)</f>
        <v>15.199999999999998</v>
      </c>
    </row>
    <row r="166" spans="1:19" ht="13.8" x14ac:dyDescent="0.2">
      <c r="A166" s="10" t="s">
        <v>203</v>
      </c>
      <c r="B166" s="10" t="s">
        <v>170</v>
      </c>
      <c r="C166" s="10" t="s">
        <v>180</v>
      </c>
      <c r="D166" s="10" t="s">
        <v>173</v>
      </c>
      <c r="E166" s="10" t="s">
        <v>173</v>
      </c>
      <c r="F166" s="61">
        <v>1</v>
      </c>
      <c r="G166" s="24">
        <v>83.7</v>
      </c>
      <c r="H166" s="24">
        <v>-11.220338983050848</v>
      </c>
      <c r="I166" s="14">
        <v>2975500</v>
      </c>
      <c r="J166" s="14">
        <v>3041505.0778873996</v>
      </c>
      <c r="K166" s="10">
        <v>1.1923178539999999</v>
      </c>
      <c r="L166" s="14">
        <v>3659300</v>
      </c>
      <c r="M166" s="14">
        <v>1759969.9969979012</v>
      </c>
      <c r="N166" s="10">
        <v>0.54085134569999993</v>
      </c>
      <c r="O166" s="10">
        <v>0.56000000000000005</v>
      </c>
      <c r="P166" s="10">
        <v>0.6</v>
      </c>
      <c r="Q166" s="10">
        <v>6</v>
      </c>
      <c r="R166" s="10">
        <v>14.7</v>
      </c>
      <c r="S166" s="10">
        <v>11</v>
      </c>
    </row>
    <row r="167" spans="1:19" ht="13.8" x14ac:dyDescent="0.2">
      <c r="A167" s="10" t="s">
        <v>203</v>
      </c>
      <c r="B167" s="10" t="s">
        <v>170</v>
      </c>
      <c r="C167" s="10" t="s">
        <v>180</v>
      </c>
      <c r="D167" s="10" t="s">
        <v>173</v>
      </c>
      <c r="E167" s="10" t="s">
        <v>173</v>
      </c>
      <c r="F167" s="61">
        <v>2</v>
      </c>
      <c r="G167" s="24">
        <v>84.2</v>
      </c>
      <c r="H167" s="24">
        <v>-12.857142857142859</v>
      </c>
      <c r="I167" s="14">
        <v>2765700</v>
      </c>
      <c r="J167" s="14">
        <v>2797104.2344551501</v>
      </c>
      <c r="K167" s="10">
        <v>1.1860302390000002</v>
      </c>
      <c r="L167" s="14">
        <v>3648800</v>
      </c>
      <c r="M167" s="14">
        <v>1913356.8054222371</v>
      </c>
      <c r="N167" s="10">
        <v>0.570267258</v>
      </c>
      <c r="O167" s="10">
        <v>0.61</v>
      </c>
      <c r="P167" s="10">
        <v>0.65</v>
      </c>
      <c r="Q167" s="10">
        <v>6.69</v>
      </c>
      <c r="R167" s="10">
        <v>13.7</v>
      </c>
      <c r="S167" s="10">
        <v>10</v>
      </c>
    </row>
    <row r="168" spans="1:19" ht="13.8" x14ac:dyDescent="0.2">
      <c r="A168" s="10" t="s">
        <v>203</v>
      </c>
      <c r="B168" s="10" t="s">
        <v>170</v>
      </c>
      <c r="C168" s="10" t="s">
        <v>180</v>
      </c>
      <c r="D168" s="10" t="s">
        <v>173</v>
      </c>
      <c r="E168" s="10" t="s">
        <v>173</v>
      </c>
      <c r="F168" s="62">
        <v>3</v>
      </c>
      <c r="G168" s="24">
        <v>84</v>
      </c>
      <c r="H168" s="24"/>
      <c r="I168" s="14">
        <v>2803700</v>
      </c>
      <c r="J168" s="14">
        <v>2503428.4240731508</v>
      </c>
      <c r="K168" s="10">
        <v>1.0548558510000001</v>
      </c>
      <c r="L168" s="14">
        <v>3794100</v>
      </c>
      <c r="M168" s="14">
        <v>1527103.9936226455</v>
      </c>
      <c r="N168" s="10">
        <v>0.46022912649999997</v>
      </c>
      <c r="O168" s="10">
        <v>0.6</v>
      </c>
      <c r="P168" s="10">
        <v>0.67</v>
      </c>
      <c r="Q168" s="10">
        <v>10.4</v>
      </c>
      <c r="R168" s="10">
        <v>13.5</v>
      </c>
      <c r="S168" s="10">
        <v>9.6999999999999993</v>
      </c>
    </row>
    <row r="169" spans="1:19" ht="13.8" x14ac:dyDescent="0.2">
      <c r="A169" s="10" t="s">
        <v>203</v>
      </c>
      <c r="B169" s="10" t="s">
        <v>170</v>
      </c>
      <c r="C169" s="10" t="s">
        <v>180</v>
      </c>
      <c r="D169" s="10" t="s">
        <v>173</v>
      </c>
      <c r="E169" s="10" t="s">
        <v>173</v>
      </c>
      <c r="F169" s="51" t="s">
        <v>11</v>
      </c>
      <c r="G169" s="14">
        <f>AVERAGE(G166:G168)</f>
        <v>83.966666666666669</v>
      </c>
      <c r="H169" s="14">
        <f>AVERAGE(H166:H168)</f>
        <v>-12.038740920096853</v>
      </c>
      <c r="I169" s="14">
        <f t="shared" ref="I169:R169" si="82">AVERAGE(I166:I168)</f>
        <v>2848300</v>
      </c>
      <c r="J169" s="14">
        <f t="shared" si="82"/>
        <v>2780679.2454719003</v>
      </c>
      <c r="K169" s="10">
        <f t="shared" si="82"/>
        <v>1.1444013146666667</v>
      </c>
      <c r="L169" s="14">
        <f t="shared" si="82"/>
        <v>3700733.3333333335</v>
      </c>
      <c r="M169" s="14">
        <f t="shared" si="82"/>
        <v>1733476.9320142614</v>
      </c>
      <c r="N169" s="10">
        <f t="shared" si="82"/>
        <v>0.52378257673333339</v>
      </c>
      <c r="O169" s="10">
        <f t="shared" si="82"/>
        <v>0.59</v>
      </c>
      <c r="P169" s="10">
        <f t="shared" si="82"/>
        <v>0.64</v>
      </c>
      <c r="Q169" s="10">
        <f t="shared" si="82"/>
        <v>7.6966666666666681</v>
      </c>
      <c r="R169" s="10">
        <f t="shared" si="82"/>
        <v>13.966666666666667</v>
      </c>
      <c r="S169" s="10">
        <f t="shared" ref="S169" si="83">AVERAGE(S166:S168)</f>
        <v>10.233333333333333</v>
      </c>
    </row>
    <row r="170" spans="1:19" ht="13.8" x14ac:dyDescent="0.2">
      <c r="A170" s="10" t="s">
        <v>203</v>
      </c>
      <c r="B170" s="10" t="s">
        <v>170</v>
      </c>
      <c r="C170" s="10" t="s">
        <v>180</v>
      </c>
      <c r="D170" s="10" t="s">
        <v>181</v>
      </c>
      <c r="E170" s="10" t="s">
        <v>182</v>
      </c>
      <c r="F170" s="61">
        <v>1</v>
      </c>
      <c r="G170" s="24">
        <v>79.5</v>
      </c>
      <c r="H170" s="24">
        <v>-14.86206896551724</v>
      </c>
      <c r="I170" s="14">
        <v>2161500</v>
      </c>
      <c r="J170" s="14">
        <v>2700696.2781943507</v>
      </c>
      <c r="K170" s="10">
        <v>1.4444504880000002</v>
      </c>
      <c r="L170" s="14">
        <v>3224500</v>
      </c>
      <c r="M170" s="14">
        <v>2837398.6753932582</v>
      </c>
      <c r="N170" s="10">
        <v>0.84073762080000003</v>
      </c>
      <c r="O170" s="10">
        <v>1.1204854818059</v>
      </c>
      <c r="P170" s="10">
        <v>1.2880608439445</v>
      </c>
      <c r="Q170" s="10">
        <v>14.955603161275842</v>
      </c>
      <c r="R170" s="10">
        <v>11.471128566440481</v>
      </c>
      <c r="S170" s="10">
        <v>5.2199257490409927</v>
      </c>
    </row>
    <row r="171" spans="1:19" ht="13.8" x14ac:dyDescent="0.2">
      <c r="A171" s="10" t="s">
        <v>203</v>
      </c>
      <c r="B171" s="10" t="s">
        <v>170</v>
      </c>
      <c r="C171" s="10" t="s">
        <v>180</v>
      </c>
      <c r="D171" s="10" t="s">
        <v>181</v>
      </c>
      <c r="E171" s="10" t="s">
        <v>182</v>
      </c>
      <c r="F171" s="61">
        <v>2</v>
      </c>
      <c r="G171" s="24">
        <v>79.900000000000006</v>
      </c>
      <c r="H171" s="24">
        <v>-15.130434782608695</v>
      </c>
      <c r="I171" s="14">
        <v>2069800</v>
      </c>
      <c r="J171" s="14">
        <v>2609116.6139303502</v>
      </c>
      <c r="K171" s="10">
        <v>1.4512241880000001</v>
      </c>
      <c r="L171" s="14">
        <v>3152700</v>
      </c>
      <c r="M171" s="14">
        <v>3099517.2136256774</v>
      </c>
      <c r="N171" s="10">
        <v>0.85637820239999995</v>
      </c>
      <c r="O171" s="10">
        <v>1.0568595258519</v>
      </c>
      <c r="P171" s="10">
        <v>1.2020792928524</v>
      </c>
      <c r="Q171" s="10">
        <v>13.740687711873825</v>
      </c>
      <c r="R171" s="10">
        <v>11.027029041723937</v>
      </c>
      <c r="S171" s="10">
        <v>5.4263277676709798</v>
      </c>
    </row>
    <row r="172" spans="1:19" ht="13.8" x14ac:dyDescent="0.2">
      <c r="A172" s="10" t="s">
        <v>203</v>
      </c>
      <c r="B172" s="10" t="s">
        <v>170</v>
      </c>
      <c r="C172" s="10" t="s">
        <v>180</v>
      </c>
      <c r="D172" s="10" t="s">
        <v>181</v>
      </c>
      <c r="E172" s="10" t="s">
        <v>182</v>
      </c>
      <c r="F172" s="62">
        <v>3</v>
      </c>
      <c r="G172" s="24">
        <v>80.2</v>
      </c>
      <c r="H172" s="24"/>
      <c r="I172" s="14">
        <v>1937700</v>
      </c>
      <c r="J172" s="14">
        <v>1935862.1118097501</v>
      </c>
      <c r="K172" s="10">
        <v>1.1869543200000001</v>
      </c>
      <c r="L172" s="14">
        <v>3438600</v>
      </c>
      <c r="M172" s="14">
        <v>2994034.2834618818</v>
      </c>
      <c r="N172" s="10">
        <v>0.82297067303999993</v>
      </c>
      <c r="O172" s="10">
        <v>0.98890176741408009</v>
      </c>
      <c r="P172" s="10">
        <v>1.1122036608869001</v>
      </c>
      <c r="Q172" s="10">
        <v>12.468568419616362</v>
      </c>
      <c r="R172" s="10">
        <v>10.722096681141805</v>
      </c>
      <c r="S172" s="10">
        <v>5.300426443470494</v>
      </c>
    </row>
    <row r="173" spans="1:19" ht="13.8" x14ac:dyDescent="0.2">
      <c r="A173" s="10" t="s">
        <v>203</v>
      </c>
      <c r="B173" s="10" t="s">
        <v>170</v>
      </c>
      <c r="C173" s="10" t="s">
        <v>180</v>
      </c>
      <c r="D173" s="10" t="s">
        <v>181</v>
      </c>
      <c r="E173" s="10" t="s">
        <v>182</v>
      </c>
      <c r="F173" s="51" t="s">
        <v>11</v>
      </c>
      <c r="G173" s="14">
        <f>AVERAGE(G170:G172)</f>
        <v>79.866666666666674</v>
      </c>
      <c r="H173" s="14">
        <f>AVERAGE(H170:H172)</f>
        <v>-14.996251874062967</v>
      </c>
      <c r="I173" s="14">
        <f t="shared" ref="I173:R173" si="84">AVERAGE(I170:I172)</f>
        <v>2056333.3333333333</v>
      </c>
      <c r="J173" s="14">
        <f t="shared" si="84"/>
        <v>2415225.0013114838</v>
      </c>
      <c r="K173" s="10">
        <f t="shared" si="84"/>
        <v>1.3608763320000001</v>
      </c>
      <c r="L173" s="14">
        <f t="shared" si="84"/>
        <v>3271933.3333333335</v>
      </c>
      <c r="M173" s="14">
        <f t="shared" si="84"/>
        <v>2976983.3908269391</v>
      </c>
      <c r="N173" s="10">
        <f t="shared" si="84"/>
        <v>0.8400288320799999</v>
      </c>
      <c r="O173" s="10">
        <f t="shared" si="84"/>
        <v>1.0554155916906267</v>
      </c>
      <c r="P173" s="10">
        <f t="shared" si="84"/>
        <v>1.2007812658946</v>
      </c>
      <c r="Q173" s="10">
        <f t="shared" si="84"/>
        <v>13.721619764255344</v>
      </c>
      <c r="R173" s="10">
        <f t="shared" si="84"/>
        <v>11.073418096435409</v>
      </c>
      <c r="S173" s="10">
        <f t="shared" ref="S173" si="85">AVERAGE(S170:S172)</f>
        <v>5.3155599867274885</v>
      </c>
    </row>
    <row r="174" spans="1:19" ht="13.8" x14ac:dyDescent="0.2">
      <c r="A174" s="10" t="s">
        <v>203</v>
      </c>
      <c r="B174" s="10" t="s">
        <v>170</v>
      </c>
      <c r="C174" s="10" t="s">
        <v>180</v>
      </c>
      <c r="D174" s="10" t="s">
        <v>183</v>
      </c>
      <c r="E174" s="10" t="s">
        <v>184</v>
      </c>
      <c r="F174" s="61">
        <v>1</v>
      </c>
      <c r="G174" s="24">
        <v>77</v>
      </c>
      <c r="H174" s="24">
        <v>-14.736842105263159</v>
      </c>
      <c r="I174" s="14">
        <v>2429300</v>
      </c>
      <c r="J174" s="14">
        <v>2172180.9111520005</v>
      </c>
      <c r="K174" s="10">
        <v>1.0595957040000001</v>
      </c>
      <c r="L174" s="14">
        <v>4268100</v>
      </c>
      <c r="M174" s="14">
        <v>2268960.588470656</v>
      </c>
      <c r="N174" s="10">
        <v>0.57767868060000005</v>
      </c>
      <c r="O174" s="10">
        <v>1.6325732343829</v>
      </c>
      <c r="P174" s="10">
        <v>1.8129252130164997</v>
      </c>
      <c r="Q174" s="10">
        <v>11.047098827500458</v>
      </c>
      <c r="R174" s="10">
        <v>8.7246016027209858</v>
      </c>
      <c r="S174" s="10">
        <v>3.4167480828806034</v>
      </c>
    </row>
    <row r="175" spans="1:19" ht="13.8" x14ac:dyDescent="0.2">
      <c r="A175" s="10" t="s">
        <v>203</v>
      </c>
      <c r="B175" s="10" t="s">
        <v>170</v>
      </c>
      <c r="C175" s="10" t="s">
        <v>180</v>
      </c>
      <c r="D175" s="10" t="s">
        <v>183</v>
      </c>
      <c r="E175" s="10" t="s">
        <v>184</v>
      </c>
      <c r="F175" s="61">
        <v>2</v>
      </c>
      <c r="G175" s="24">
        <v>77.2</v>
      </c>
      <c r="H175" s="24">
        <v>-14.181818181818183</v>
      </c>
      <c r="I175" s="14">
        <v>2415300</v>
      </c>
      <c r="J175" s="14">
        <v>2731503.87718075</v>
      </c>
      <c r="K175" s="10">
        <v>1.31783582</v>
      </c>
      <c r="L175" s="14">
        <v>3738500</v>
      </c>
      <c r="M175" s="14">
        <v>19045829.582034349</v>
      </c>
      <c r="N175" s="10">
        <v>0.49452962094000003</v>
      </c>
      <c r="O175" s="10">
        <v>1.5042539569547999</v>
      </c>
      <c r="P175" s="10">
        <v>1.683889585547</v>
      </c>
      <c r="Q175" s="10">
        <v>11.941841852013674</v>
      </c>
      <c r="R175" s="10">
        <v>10.348828168859974</v>
      </c>
      <c r="S175" s="10">
        <v>3.2699254645285762</v>
      </c>
    </row>
    <row r="176" spans="1:19" ht="13.8" x14ac:dyDescent="0.2">
      <c r="A176" s="10" t="s">
        <v>203</v>
      </c>
      <c r="B176" s="10" t="s">
        <v>170</v>
      </c>
      <c r="C176" s="10" t="s">
        <v>180</v>
      </c>
      <c r="D176" s="10" t="s">
        <v>183</v>
      </c>
      <c r="E176" s="10" t="s">
        <v>184</v>
      </c>
      <c r="F176" s="62">
        <v>3</v>
      </c>
      <c r="G176" s="24">
        <v>76.900000000000006</v>
      </c>
      <c r="H176" s="24"/>
      <c r="I176" s="14">
        <v>2779800</v>
      </c>
      <c r="J176" s="14">
        <v>2805164.8255404001</v>
      </c>
      <c r="K176" s="10">
        <v>1.1833357760000001</v>
      </c>
      <c r="L176" s="14">
        <v>4669700</v>
      </c>
      <c r="M176" s="14">
        <v>3252485.1667265147</v>
      </c>
      <c r="N176" s="10">
        <v>0.68906754344999999</v>
      </c>
      <c r="O176" s="10">
        <v>1.6361337970011001</v>
      </c>
      <c r="P176" s="10">
        <v>1.8224605242722003</v>
      </c>
      <c r="Q176" s="10">
        <v>11.388232894682693</v>
      </c>
      <c r="R176" s="10">
        <v>9.2260610996560786</v>
      </c>
      <c r="S176" s="10">
        <v>3.2559123472730476</v>
      </c>
    </row>
    <row r="177" spans="1:19" ht="13.8" x14ac:dyDescent="0.2">
      <c r="A177" s="10" t="s">
        <v>203</v>
      </c>
      <c r="B177" s="10" t="s">
        <v>170</v>
      </c>
      <c r="C177" s="10" t="s">
        <v>180</v>
      </c>
      <c r="D177" s="10" t="s">
        <v>183</v>
      </c>
      <c r="E177" s="10" t="s">
        <v>184</v>
      </c>
      <c r="F177" s="51" t="s">
        <v>11</v>
      </c>
      <c r="G177" s="14">
        <f>AVERAGE(G174:G176)</f>
        <v>77.033333333333331</v>
      </c>
      <c r="H177" s="14">
        <f>AVERAGE(H174:H176)</f>
        <v>-14.459330143540672</v>
      </c>
      <c r="I177" s="14">
        <f t="shared" ref="I177:R177" si="86">AVERAGE(I174:I176)</f>
        <v>2541466.6666666665</v>
      </c>
      <c r="J177" s="14">
        <f t="shared" si="86"/>
        <v>2569616.5379577172</v>
      </c>
      <c r="K177" s="10">
        <f t="shared" si="86"/>
        <v>1.1869224333333335</v>
      </c>
      <c r="L177" s="14">
        <f t="shared" si="86"/>
        <v>4225433.333333333</v>
      </c>
      <c r="M177" s="14">
        <f t="shared" si="86"/>
        <v>8189091.7790771732</v>
      </c>
      <c r="N177" s="10">
        <f t="shared" si="86"/>
        <v>0.58709194833</v>
      </c>
      <c r="O177" s="10">
        <f t="shared" si="86"/>
        <v>1.5909869961129333</v>
      </c>
      <c r="P177" s="10">
        <f t="shared" si="86"/>
        <v>1.7730917742785666</v>
      </c>
      <c r="Q177" s="10">
        <f t="shared" si="86"/>
        <v>11.459057858065608</v>
      </c>
      <c r="R177" s="10">
        <f t="shared" si="86"/>
        <v>9.4331636237456795</v>
      </c>
      <c r="S177" s="10">
        <f t="shared" ref="S177" si="87">AVERAGE(S174:S176)</f>
        <v>3.3141952982274092</v>
      </c>
    </row>
    <row r="178" spans="1:19" ht="13.8" x14ac:dyDescent="0.2">
      <c r="A178" s="10" t="s">
        <v>203</v>
      </c>
      <c r="B178" s="10" t="s">
        <v>170</v>
      </c>
      <c r="C178" s="10" t="s">
        <v>180</v>
      </c>
      <c r="D178" s="10" t="s">
        <v>186</v>
      </c>
      <c r="E178" s="10" t="s">
        <v>197</v>
      </c>
      <c r="F178" s="61">
        <v>1</v>
      </c>
      <c r="G178" s="24">
        <v>82.6</v>
      </c>
      <c r="H178" s="24">
        <v>-14.86206896551724</v>
      </c>
      <c r="I178" s="14">
        <v>2578300</v>
      </c>
      <c r="J178" s="14">
        <v>2906122.0145367505</v>
      </c>
      <c r="K178" s="10">
        <v>1.3211597430000002</v>
      </c>
      <c r="L178" s="14">
        <v>4207500</v>
      </c>
      <c r="M178" s="14">
        <v>3055053.8803801732</v>
      </c>
      <c r="N178" s="10">
        <v>0.70075422839000001</v>
      </c>
      <c r="O178" s="10">
        <v>0.81874380121007007</v>
      </c>
      <c r="P178" s="10">
        <v>0.87750884122214978</v>
      </c>
      <c r="Q178" s="10">
        <v>7.1774638079979809</v>
      </c>
      <c r="R178" s="10">
        <v>10.998900916828829</v>
      </c>
      <c r="S178" s="10">
        <v>7.101461417728844</v>
      </c>
    </row>
    <row r="179" spans="1:19" ht="13.8" x14ac:dyDescent="0.2">
      <c r="A179" s="10" t="s">
        <v>203</v>
      </c>
      <c r="B179" s="10" t="s">
        <v>170</v>
      </c>
      <c r="C179" s="10" t="s">
        <v>180</v>
      </c>
      <c r="D179" s="10" t="s">
        <v>186</v>
      </c>
      <c r="E179" s="10" t="s">
        <v>197</v>
      </c>
      <c r="F179" s="61">
        <v>2</v>
      </c>
      <c r="G179" s="24">
        <v>83.6</v>
      </c>
      <c r="H179" s="24">
        <v>-15.803278688524589</v>
      </c>
      <c r="I179" s="14">
        <v>2196300</v>
      </c>
      <c r="J179" s="14">
        <v>2467476.3177923509</v>
      </c>
      <c r="K179" s="10">
        <v>1.3169184980000002</v>
      </c>
      <c r="L179" s="14">
        <v>4111200</v>
      </c>
      <c r="M179" s="14">
        <v>2928262.9401516216</v>
      </c>
      <c r="N179" s="10">
        <v>0.69404262280000006</v>
      </c>
      <c r="O179" s="10">
        <v>0.7176948711276</v>
      </c>
      <c r="P179" s="10">
        <v>0.77078629401510002</v>
      </c>
      <c r="Q179" s="10">
        <v>7.3974923081289257</v>
      </c>
      <c r="R179" s="10">
        <v>12.282670299356486</v>
      </c>
      <c r="S179" s="10">
        <v>7.8189933853212237</v>
      </c>
    </row>
    <row r="180" spans="1:19" ht="13.8" x14ac:dyDescent="0.2">
      <c r="A180" s="10" t="s">
        <v>203</v>
      </c>
      <c r="B180" s="10" t="s">
        <v>170</v>
      </c>
      <c r="C180" s="10" t="s">
        <v>180</v>
      </c>
      <c r="D180" s="10" t="s">
        <v>186</v>
      </c>
      <c r="E180" s="10" t="s">
        <v>197</v>
      </c>
      <c r="F180" s="62">
        <v>3</v>
      </c>
      <c r="G180" s="24">
        <v>83.6</v>
      </c>
      <c r="H180" s="24"/>
      <c r="I180" s="14">
        <v>2509200</v>
      </c>
      <c r="J180" s="14">
        <v>2511523.4243375501</v>
      </c>
      <c r="K180" s="10">
        <v>1.1849834700000001</v>
      </c>
      <c r="L180" s="14">
        <v>2931000</v>
      </c>
      <c r="M180" s="14">
        <v>2721215.6437701927</v>
      </c>
      <c r="N180" s="10">
        <v>0.86364222599999996</v>
      </c>
      <c r="O180" s="10" t="s">
        <v>222</v>
      </c>
      <c r="P180" s="10" t="s">
        <v>222</v>
      </c>
      <c r="Q180" s="10"/>
      <c r="R180" s="10"/>
      <c r="S180" s="10"/>
    </row>
    <row r="181" spans="1:19" ht="13.8" x14ac:dyDescent="0.2">
      <c r="A181" s="10" t="s">
        <v>203</v>
      </c>
      <c r="B181" s="10" t="s">
        <v>170</v>
      </c>
      <c r="C181" s="10" t="s">
        <v>180</v>
      </c>
      <c r="D181" s="10" t="s">
        <v>186</v>
      </c>
      <c r="E181" s="10" t="s">
        <v>197</v>
      </c>
      <c r="F181" s="51" t="s">
        <v>11</v>
      </c>
      <c r="G181" s="14">
        <f>AVERAGE(G178:G180)</f>
        <v>83.266666666666666</v>
      </c>
      <c r="H181" s="14">
        <f>AVERAGE(H178:H180)</f>
        <v>-15.332673827020916</v>
      </c>
      <c r="I181" s="14">
        <f t="shared" ref="I181:R181" si="88">AVERAGE(I178:I180)</f>
        <v>2427933.3333333335</v>
      </c>
      <c r="J181" s="14">
        <f t="shared" si="88"/>
        <v>2628373.9188888841</v>
      </c>
      <c r="K181" s="10">
        <f t="shared" si="88"/>
        <v>1.2743539036666669</v>
      </c>
      <c r="L181" s="14">
        <f t="shared" si="88"/>
        <v>3749900</v>
      </c>
      <c r="M181" s="14">
        <f t="shared" si="88"/>
        <v>2901510.8214339963</v>
      </c>
      <c r="N181" s="10">
        <f t="shared" si="88"/>
        <v>0.75281302573000008</v>
      </c>
      <c r="O181" s="10">
        <f t="shared" si="88"/>
        <v>0.76821933616883498</v>
      </c>
      <c r="P181" s="10">
        <f t="shared" si="88"/>
        <v>0.82414756761862495</v>
      </c>
      <c r="Q181" s="10">
        <f t="shared" si="88"/>
        <v>7.2874780580634528</v>
      </c>
      <c r="R181" s="10">
        <f t="shared" si="88"/>
        <v>11.640785608092656</v>
      </c>
      <c r="S181" s="10">
        <f t="shared" ref="S181" si="89">AVERAGE(S178:S180)</f>
        <v>7.4602274015250334</v>
      </c>
    </row>
    <row r="182" spans="1:19" ht="13.8" x14ac:dyDescent="0.2">
      <c r="A182" s="10" t="s">
        <v>203</v>
      </c>
      <c r="B182" s="10" t="s">
        <v>170</v>
      </c>
      <c r="C182" s="10" t="s">
        <v>180</v>
      </c>
      <c r="D182" s="10" t="s">
        <v>183</v>
      </c>
      <c r="E182" s="10" t="s">
        <v>204</v>
      </c>
      <c r="F182" s="61">
        <v>1</v>
      </c>
      <c r="G182" s="24">
        <v>79.5</v>
      </c>
      <c r="H182" s="24">
        <v>-14.323529411764708</v>
      </c>
      <c r="I182" s="14">
        <v>2426300</v>
      </c>
      <c r="J182" s="14">
        <v>2702765.9912612499</v>
      </c>
      <c r="K182" s="10">
        <v>1.3163694239999999</v>
      </c>
      <c r="L182" s="14">
        <v>3216300</v>
      </c>
      <c r="M182" s="14">
        <v>4438545.0773225687</v>
      </c>
      <c r="N182" s="10">
        <v>1.0806905200000001</v>
      </c>
      <c r="O182" s="10">
        <v>1.1397851048968</v>
      </c>
      <c r="P182" s="10">
        <v>1.2979031889699997</v>
      </c>
      <c r="Q182" s="10">
        <v>13.872622426270107</v>
      </c>
      <c r="R182" s="10">
        <v>12.071619071329707</v>
      </c>
      <c r="S182" s="10">
        <v>4.7943845446008995</v>
      </c>
    </row>
    <row r="183" spans="1:19" ht="13.8" x14ac:dyDescent="0.2">
      <c r="A183" s="10" t="s">
        <v>203</v>
      </c>
      <c r="B183" s="10" t="s">
        <v>170</v>
      </c>
      <c r="C183" s="10" t="s">
        <v>180</v>
      </c>
      <c r="D183" s="10" t="s">
        <v>183</v>
      </c>
      <c r="E183" s="10" t="s">
        <v>204</v>
      </c>
      <c r="F183" s="61">
        <v>2</v>
      </c>
      <c r="G183" s="24">
        <v>79.8</v>
      </c>
      <c r="H183" s="24">
        <v>-12.33898305084746</v>
      </c>
      <c r="I183" s="14">
        <v>1939200</v>
      </c>
      <c r="J183" s="14">
        <v>2162405.6801764998</v>
      </c>
      <c r="K183" s="10">
        <v>1.3161665199999999</v>
      </c>
      <c r="L183" s="14">
        <v>3109900</v>
      </c>
      <c r="M183" s="14">
        <v>4545323.873405505</v>
      </c>
      <c r="N183" s="10">
        <v>1.1264457078000001</v>
      </c>
      <c r="O183" s="10">
        <v>1.0665384470484001</v>
      </c>
      <c r="P183" s="10">
        <v>1.1701713316142999</v>
      </c>
      <c r="Q183" s="10">
        <v>9.7167509387682571</v>
      </c>
      <c r="R183" s="10">
        <v>10.272391234175622</v>
      </c>
      <c r="S183" s="10">
        <v>5.0302295256209328</v>
      </c>
    </row>
    <row r="184" spans="1:19" ht="13.8" x14ac:dyDescent="0.2">
      <c r="A184" s="10" t="s">
        <v>203</v>
      </c>
      <c r="B184" s="10" t="s">
        <v>170</v>
      </c>
      <c r="C184" s="10" t="s">
        <v>180</v>
      </c>
      <c r="D184" s="10" t="s">
        <v>183</v>
      </c>
      <c r="E184" s="10" t="s">
        <v>204</v>
      </c>
      <c r="F184" s="62">
        <v>3</v>
      </c>
      <c r="G184" s="24">
        <v>79.8</v>
      </c>
      <c r="H184" s="24"/>
      <c r="I184" s="14">
        <v>1894900</v>
      </c>
      <c r="J184" s="14">
        <v>2119370.6112568006</v>
      </c>
      <c r="K184" s="10">
        <v>1.3214543000000001</v>
      </c>
      <c r="L184" s="14">
        <v>2651800</v>
      </c>
      <c r="M184" s="14">
        <v>3623835.96971132</v>
      </c>
      <c r="N184" s="10">
        <v>1.0882744555799999</v>
      </c>
      <c r="O184" s="10">
        <v>1.1302843922749999</v>
      </c>
      <c r="P184" s="10">
        <v>1.3227145071141997</v>
      </c>
      <c r="Q184" s="10">
        <v>17.024928960744354</v>
      </c>
      <c r="R184" s="10">
        <v>12.73962495896556</v>
      </c>
      <c r="S184" s="10">
        <v>4.6952838592695034</v>
      </c>
    </row>
    <row r="185" spans="1:19" ht="13.8" x14ac:dyDescent="0.2">
      <c r="A185" s="10" t="s">
        <v>203</v>
      </c>
      <c r="B185" s="10" t="s">
        <v>170</v>
      </c>
      <c r="C185" s="10" t="s">
        <v>180</v>
      </c>
      <c r="D185" s="10" t="s">
        <v>183</v>
      </c>
      <c r="E185" s="10" t="s">
        <v>204</v>
      </c>
      <c r="F185" s="51" t="s">
        <v>11</v>
      </c>
      <c r="G185" s="14">
        <f>AVERAGE(G182:G184)</f>
        <v>79.7</v>
      </c>
      <c r="H185" s="14">
        <f>AVERAGE(H182:H184)</f>
        <v>-13.331256231306085</v>
      </c>
      <c r="I185" s="14">
        <f t="shared" ref="I185:R185" si="90">AVERAGE(I182:I184)</f>
        <v>2086800</v>
      </c>
      <c r="J185" s="14">
        <f t="shared" si="90"/>
        <v>2328180.7608981836</v>
      </c>
      <c r="K185" s="10">
        <f t="shared" si="90"/>
        <v>1.3179967479999999</v>
      </c>
      <c r="L185" s="14">
        <f t="shared" si="90"/>
        <v>2992666.6666666665</v>
      </c>
      <c r="M185" s="14">
        <f t="shared" si="90"/>
        <v>4202568.3068131311</v>
      </c>
      <c r="N185" s="10">
        <f t="shared" si="90"/>
        <v>1.0984702277933334</v>
      </c>
      <c r="O185" s="10">
        <f t="shared" si="90"/>
        <v>1.1122026480734</v>
      </c>
      <c r="P185" s="10">
        <f t="shared" si="90"/>
        <v>1.2635963425661665</v>
      </c>
      <c r="Q185" s="10">
        <f t="shared" si="90"/>
        <v>13.538100775260906</v>
      </c>
      <c r="R185" s="10">
        <f t="shared" si="90"/>
        <v>11.694545088156962</v>
      </c>
      <c r="S185" s="10">
        <f t="shared" ref="S185" si="91">AVERAGE(S182:S184)</f>
        <v>4.8399659764971119</v>
      </c>
    </row>
    <row r="186" spans="1:19" ht="13.8" x14ac:dyDescent="0.2">
      <c r="A186" s="10" t="s">
        <v>205</v>
      </c>
      <c r="B186" s="10" t="s">
        <v>170</v>
      </c>
      <c r="C186" s="10" t="s">
        <v>180</v>
      </c>
      <c r="D186" s="10" t="s">
        <v>173</v>
      </c>
      <c r="E186" s="10" t="s">
        <v>173</v>
      </c>
      <c r="F186" s="61">
        <v>1</v>
      </c>
      <c r="G186" s="24">
        <v>83.8</v>
      </c>
      <c r="H186" s="24">
        <v>-18.030769230769231</v>
      </c>
      <c r="I186" s="14">
        <v>1098800</v>
      </c>
      <c r="J186" s="14">
        <v>4104986.2799408901</v>
      </c>
      <c r="K186" s="10" t="s">
        <v>222</v>
      </c>
      <c r="L186" s="14">
        <v>2427400</v>
      </c>
      <c r="M186" s="14">
        <v>48300295.058511108</v>
      </c>
      <c r="N186" s="10">
        <v>5.5017183454999996</v>
      </c>
      <c r="O186" s="10">
        <v>0.17276911094087999</v>
      </c>
      <c r="P186" s="10">
        <v>0.1913020038046</v>
      </c>
      <c r="Q186" s="10">
        <v>10.726971252437476</v>
      </c>
      <c r="R186" s="10">
        <v>54.356205188844669</v>
      </c>
      <c r="S186" s="10">
        <v>49.718742581073123</v>
      </c>
    </row>
    <row r="187" spans="1:19" ht="13.8" x14ac:dyDescent="0.2">
      <c r="A187" s="10" t="s">
        <v>205</v>
      </c>
      <c r="B187" s="10" t="s">
        <v>170</v>
      </c>
      <c r="C187" s="10" t="s">
        <v>180</v>
      </c>
      <c r="D187" s="10" t="s">
        <v>173</v>
      </c>
      <c r="E187" s="10" t="s">
        <v>173</v>
      </c>
      <c r="F187" s="61">
        <v>2</v>
      </c>
      <c r="G187" s="24">
        <v>83</v>
      </c>
      <c r="H187" s="24">
        <v>-19.085714285714289</v>
      </c>
      <c r="I187" s="14">
        <v>1436100</v>
      </c>
      <c r="J187" s="14">
        <v>5391807.878153393</v>
      </c>
      <c r="K187" s="10">
        <v>4.1121168640000008</v>
      </c>
      <c r="L187" s="14">
        <v>2600100</v>
      </c>
      <c r="M187" s="14">
        <v>53170746.610563241</v>
      </c>
      <c r="N187" s="10">
        <v>5.4907806995700001</v>
      </c>
      <c r="O187" s="10">
        <v>0.18821543926607998</v>
      </c>
      <c r="P187" s="10">
        <v>0.20654398831538998</v>
      </c>
      <c r="Q187" s="10">
        <v>9.7380688432254221</v>
      </c>
      <c r="R187" s="10">
        <v>53.159693926143838</v>
      </c>
      <c r="S187" s="10">
        <v>48.383602066418369</v>
      </c>
    </row>
    <row r="188" spans="1:19" ht="13.8" x14ac:dyDescent="0.2">
      <c r="A188" s="10" t="s">
        <v>205</v>
      </c>
      <c r="B188" s="10" t="s">
        <v>170</v>
      </c>
      <c r="C188" s="10" t="s">
        <v>180</v>
      </c>
      <c r="D188" s="10" t="s">
        <v>173</v>
      </c>
      <c r="E188" s="10" t="s">
        <v>173</v>
      </c>
      <c r="F188" s="62">
        <v>3</v>
      </c>
      <c r="G188" s="24">
        <v>82.6</v>
      </c>
      <c r="H188" s="24"/>
      <c r="I188" s="14">
        <v>1162900</v>
      </c>
      <c r="J188" s="14">
        <v>5469004.0511028282</v>
      </c>
      <c r="K188" s="10">
        <v>5.0403711539999998</v>
      </c>
      <c r="L188" s="14">
        <v>2325500</v>
      </c>
      <c r="M188" s="14" t="s">
        <v>222</v>
      </c>
      <c r="N188" s="10">
        <v>6</v>
      </c>
      <c r="O188" s="10">
        <v>0.19901234336429</v>
      </c>
      <c r="P188" s="10">
        <v>0.21906565380051002</v>
      </c>
      <c r="Q188" s="10">
        <v>10.076415410833413</v>
      </c>
      <c r="R188" s="10">
        <v>53.033818642126974</v>
      </c>
      <c r="S188" s="10">
        <v>48.466353110349537</v>
      </c>
    </row>
    <row r="189" spans="1:19" ht="13.8" x14ac:dyDescent="0.2">
      <c r="A189" s="10" t="s">
        <v>205</v>
      </c>
      <c r="B189" s="10" t="s">
        <v>170</v>
      </c>
      <c r="C189" s="10" t="s">
        <v>180</v>
      </c>
      <c r="D189" s="10" t="s">
        <v>173</v>
      </c>
      <c r="E189" s="10" t="s">
        <v>173</v>
      </c>
      <c r="F189" s="51" t="s">
        <v>11</v>
      </c>
      <c r="G189" s="14">
        <f>AVERAGE(G186:G188)</f>
        <v>83.13333333333334</v>
      </c>
      <c r="H189" s="14">
        <f>AVERAGE(H186:H188)</f>
        <v>-18.55824175824176</v>
      </c>
      <c r="I189" s="14">
        <f t="shared" ref="I189:R189" si="92">AVERAGE(I186:I188)</f>
        <v>1232600</v>
      </c>
      <c r="J189" s="14">
        <f t="shared" si="92"/>
        <v>4988599.4030657038</v>
      </c>
      <c r="K189" s="10">
        <f t="shared" si="92"/>
        <v>4.5762440089999998</v>
      </c>
      <c r="L189" s="14">
        <f t="shared" si="92"/>
        <v>2451000</v>
      </c>
      <c r="M189" s="14">
        <f t="shared" si="92"/>
        <v>50735520.834537178</v>
      </c>
      <c r="N189" s="10">
        <f t="shared" si="92"/>
        <v>5.664166348356666</v>
      </c>
      <c r="O189" s="10">
        <f t="shared" si="92"/>
        <v>0.18666563119041665</v>
      </c>
      <c r="P189" s="10">
        <f t="shared" si="92"/>
        <v>0.20563721530683332</v>
      </c>
      <c r="Q189" s="10">
        <f t="shared" si="92"/>
        <v>10.180485168832105</v>
      </c>
      <c r="R189" s="10">
        <f t="shared" si="92"/>
        <v>53.51657258570517</v>
      </c>
      <c r="S189" s="10">
        <f t="shared" ref="S189" si="93">AVERAGE(S186:S188)</f>
        <v>48.856232585947005</v>
      </c>
    </row>
    <row r="190" spans="1:19" ht="13.8" x14ac:dyDescent="0.2">
      <c r="A190" s="10" t="s">
        <v>205</v>
      </c>
      <c r="B190" s="10" t="s">
        <v>170</v>
      </c>
      <c r="C190" s="10" t="s">
        <v>180</v>
      </c>
      <c r="D190" s="10" t="s">
        <v>183</v>
      </c>
      <c r="E190" s="10" t="s">
        <v>184</v>
      </c>
      <c r="F190" s="61">
        <v>1</v>
      </c>
      <c r="G190" s="24">
        <v>78.400000000000006</v>
      </c>
      <c r="H190" s="24">
        <v>-18.299342105263158</v>
      </c>
      <c r="I190" s="14">
        <v>1424000</v>
      </c>
      <c r="J190" s="14">
        <v>13257762.56544653</v>
      </c>
      <c r="K190" s="10">
        <v>10.603021267999999</v>
      </c>
      <c r="L190" s="14">
        <v>1996900</v>
      </c>
      <c r="M190" s="14">
        <v>9162335.0588072278</v>
      </c>
      <c r="N190" s="10">
        <v>2.1199624152000003</v>
      </c>
      <c r="O190" s="10">
        <v>0.34651540627237998</v>
      </c>
      <c r="P190" s="10">
        <v>0.38100000000000001</v>
      </c>
      <c r="Q190" s="10">
        <v>10.01</v>
      </c>
      <c r="R190" s="10">
        <v>44.679058620663895</v>
      </c>
      <c r="S190" s="10">
        <v>40.299010196855498</v>
      </c>
    </row>
    <row r="191" spans="1:19" ht="13.8" x14ac:dyDescent="0.2">
      <c r="A191" s="10" t="s">
        <v>205</v>
      </c>
      <c r="B191" s="10" t="s">
        <v>170</v>
      </c>
      <c r="C191" s="10" t="s">
        <v>180</v>
      </c>
      <c r="D191" s="10" t="s">
        <v>183</v>
      </c>
      <c r="E191" s="10" t="s">
        <v>184</v>
      </c>
      <c r="F191" s="61">
        <v>2</v>
      </c>
      <c r="G191" s="24">
        <v>78.8</v>
      </c>
      <c r="H191" s="24">
        <v>-18.484031643715209</v>
      </c>
      <c r="I191" s="14">
        <v>1299200</v>
      </c>
      <c r="J191" s="14">
        <v>10499839.576620843</v>
      </c>
      <c r="K191" s="10">
        <v>9.0860770350000006</v>
      </c>
      <c r="L191" s="14">
        <v>2572300</v>
      </c>
      <c r="M191" s="14">
        <v>23754329.980474636</v>
      </c>
      <c r="N191" s="10">
        <v>3.53822166</v>
      </c>
      <c r="O191" s="10">
        <v>0.34518659522290995</v>
      </c>
      <c r="P191" s="10">
        <v>0.38047417474445999</v>
      </c>
      <c r="Q191" s="10">
        <v>10.222754883851298</v>
      </c>
      <c r="R191" s="10">
        <v>45.095308706944266</v>
      </c>
      <c r="S191" s="10">
        <v>41.299010196855548</v>
      </c>
    </row>
    <row r="192" spans="1:19" ht="13.8" x14ac:dyDescent="0.2">
      <c r="A192" s="10" t="s">
        <v>205</v>
      </c>
      <c r="B192" s="10" t="s">
        <v>170</v>
      </c>
      <c r="C192" s="10" t="s">
        <v>180</v>
      </c>
      <c r="D192" s="10" t="s">
        <v>183</v>
      </c>
      <c r="E192" s="10" t="s">
        <v>184</v>
      </c>
      <c r="F192" s="62">
        <v>3</v>
      </c>
      <c r="G192" s="24">
        <v>78.5</v>
      </c>
      <c r="H192" s="24"/>
      <c r="I192" s="14">
        <v>1448800</v>
      </c>
      <c r="J192" s="14">
        <v>13196858.085762544</v>
      </c>
      <c r="K192" s="10">
        <v>10.374843596000002</v>
      </c>
      <c r="L192" s="14">
        <v>2325500</v>
      </c>
      <c r="M192" s="14">
        <v>15198744.70208871</v>
      </c>
      <c r="N192" s="10">
        <v>2.4172250019999999</v>
      </c>
      <c r="O192" s="10">
        <v>0.32731359533501003</v>
      </c>
      <c r="P192" s="10">
        <v>0.36033587530255001</v>
      </c>
      <c r="Q192" s="10">
        <v>10.088881255830884</v>
      </c>
      <c r="R192" s="10">
        <v>45.859181236560296</v>
      </c>
      <c r="S192" s="10">
        <v>41.967695678100924</v>
      </c>
    </row>
    <row r="193" spans="1:19" ht="13.8" x14ac:dyDescent="0.2">
      <c r="A193" s="10" t="s">
        <v>205</v>
      </c>
      <c r="B193" s="10" t="s">
        <v>170</v>
      </c>
      <c r="C193" s="10" t="s">
        <v>180</v>
      </c>
      <c r="D193" s="10" t="s">
        <v>183</v>
      </c>
      <c r="E193" s="10" t="s">
        <v>184</v>
      </c>
      <c r="F193" s="51" t="s">
        <v>11</v>
      </c>
      <c r="G193" s="14">
        <f>AVERAGE(G190:G192)</f>
        <v>78.566666666666663</v>
      </c>
      <c r="H193" s="14">
        <f>AVERAGE(H190:H192)</f>
        <v>-18.391686874489181</v>
      </c>
      <c r="I193" s="14">
        <f t="shared" ref="I193:R193" si="94">AVERAGE(I190:I192)</f>
        <v>1390666.6666666667</v>
      </c>
      <c r="J193" s="14">
        <f t="shared" si="94"/>
        <v>12318153.40927664</v>
      </c>
      <c r="K193" s="10">
        <f t="shared" si="94"/>
        <v>10.021313966333334</v>
      </c>
      <c r="L193" s="14">
        <f t="shared" si="94"/>
        <v>2298233.3333333335</v>
      </c>
      <c r="M193" s="14">
        <f t="shared" si="94"/>
        <v>16038469.913790191</v>
      </c>
      <c r="N193" s="10">
        <f t="shared" si="94"/>
        <v>2.6918030257333334</v>
      </c>
      <c r="O193" s="10">
        <f t="shared" si="94"/>
        <v>0.33967186561009993</v>
      </c>
      <c r="P193" s="10">
        <f t="shared" si="94"/>
        <v>0.37393668334900337</v>
      </c>
      <c r="Q193" s="10">
        <f t="shared" si="94"/>
        <v>10.107212046560727</v>
      </c>
      <c r="R193" s="10">
        <f t="shared" si="94"/>
        <v>45.211182854722814</v>
      </c>
      <c r="S193" s="10">
        <f t="shared" ref="S193" si="95">AVERAGE(S190:S192)</f>
        <v>41.188572023937319</v>
      </c>
    </row>
    <row r="194" spans="1:19" ht="13.8" x14ac:dyDescent="0.2">
      <c r="A194" s="10" t="s">
        <v>206</v>
      </c>
      <c r="B194" s="10" t="s">
        <v>170</v>
      </c>
      <c r="C194" s="10" t="s">
        <v>180</v>
      </c>
      <c r="D194" s="10" t="s">
        <v>183</v>
      </c>
      <c r="E194" s="10" t="s">
        <v>184</v>
      </c>
      <c r="F194" s="61">
        <v>1</v>
      </c>
      <c r="G194" s="24">
        <v>79.2</v>
      </c>
      <c r="H194" s="24">
        <v>-19.63636363636364</v>
      </c>
      <c r="I194" s="14">
        <v>1336100</v>
      </c>
      <c r="J194" s="14">
        <v>10238758.734981224</v>
      </c>
      <c r="K194" s="10">
        <v>8.3639475839999999</v>
      </c>
      <c r="L194" s="14">
        <v>2395600</v>
      </c>
      <c r="M194" s="14">
        <v>6692973.5334558645</v>
      </c>
      <c r="N194" s="10">
        <v>1.65700823346</v>
      </c>
      <c r="O194" s="10">
        <v>0.30511110808233</v>
      </c>
      <c r="P194" s="10">
        <v>0.35511110808232998</v>
      </c>
      <c r="Q194" s="10">
        <v>11.893566044935699</v>
      </c>
      <c r="R194" s="10">
        <v>38.048116290376939</v>
      </c>
      <c r="S194" s="10">
        <v>31.375305420194508</v>
      </c>
    </row>
    <row r="195" spans="1:19" ht="13.8" x14ac:dyDescent="0.2">
      <c r="A195" s="10" t="s">
        <v>206</v>
      </c>
      <c r="B195" s="10" t="s">
        <v>170</v>
      </c>
      <c r="C195" s="10" t="s">
        <v>180</v>
      </c>
      <c r="D195" s="10" t="s">
        <v>183</v>
      </c>
      <c r="E195" s="10" t="s">
        <v>184</v>
      </c>
      <c r="F195" s="61">
        <v>2</v>
      </c>
      <c r="G195" s="24">
        <v>80.599999999999994</v>
      </c>
      <c r="H195" s="24">
        <v>-19.043478260869566</v>
      </c>
      <c r="I195" s="14">
        <v>1653500</v>
      </c>
      <c r="J195" s="14">
        <v>11196465.409642899</v>
      </c>
      <c r="K195" s="10">
        <v>7.3092921510000002</v>
      </c>
      <c r="L195" s="14">
        <v>2426300</v>
      </c>
      <c r="M195" s="14">
        <v>7085403.2660914352</v>
      </c>
      <c r="N195" s="10">
        <v>1.6545795668799999</v>
      </c>
      <c r="O195" s="10">
        <v>0.30816379876341998</v>
      </c>
      <c r="P195" s="10">
        <v>0.34311163472013007</v>
      </c>
      <c r="Q195" s="10">
        <v>11.340668857583704</v>
      </c>
      <c r="R195" s="10">
        <v>38.178000337554273</v>
      </c>
      <c r="S195" s="10">
        <v>32.558029246057245</v>
      </c>
    </row>
    <row r="196" spans="1:19" ht="13.8" x14ac:dyDescent="0.2">
      <c r="A196" s="10" t="s">
        <v>206</v>
      </c>
      <c r="B196" s="10" t="s">
        <v>170</v>
      </c>
      <c r="C196" s="10" t="s">
        <v>180</v>
      </c>
      <c r="D196" s="10" t="s">
        <v>183</v>
      </c>
      <c r="E196" s="10" t="s">
        <v>184</v>
      </c>
      <c r="F196" s="62">
        <v>3</v>
      </c>
      <c r="G196" s="24">
        <v>80.3</v>
      </c>
      <c r="H196" s="24"/>
      <c r="I196" s="14">
        <v>1452300</v>
      </c>
      <c r="J196" s="14">
        <v>13812038.900557898</v>
      </c>
      <c r="K196" s="10">
        <v>9.9587603370000011</v>
      </c>
      <c r="L196" s="14">
        <v>2571800</v>
      </c>
      <c r="M196" s="14">
        <v>8776722.5766737144</v>
      </c>
      <c r="N196" s="10">
        <v>1.970380475</v>
      </c>
      <c r="O196" s="10">
        <v>0.30560120649170996</v>
      </c>
      <c r="P196" s="10">
        <v>0.34200000000000003</v>
      </c>
      <c r="Q196" s="10">
        <v>11.36</v>
      </c>
      <c r="R196" s="10">
        <v>38.146294336844093</v>
      </c>
      <c r="S196" s="10">
        <v>32.2377665856513</v>
      </c>
    </row>
    <row r="197" spans="1:19" ht="13.8" x14ac:dyDescent="0.2">
      <c r="A197" s="10" t="s">
        <v>206</v>
      </c>
      <c r="B197" s="10" t="s">
        <v>170</v>
      </c>
      <c r="C197" s="10" t="s">
        <v>180</v>
      </c>
      <c r="D197" s="10" t="s">
        <v>183</v>
      </c>
      <c r="E197" s="10" t="s">
        <v>184</v>
      </c>
      <c r="F197" s="51" t="s">
        <v>11</v>
      </c>
      <c r="G197" s="14">
        <f>AVERAGE(G194:G196)</f>
        <v>80.033333333333346</v>
      </c>
      <c r="H197" s="14">
        <f>AVERAGE(H194:H196)</f>
        <v>-19.339920948616601</v>
      </c>
      <c r="I197" s="14">
        <f t="shared" ref="I197:R197" si="96">AVERAGE(I194:I196)</f>
        <v>1480633.3333333333</v>
      </c>
      <c r="J197" s="14">
        <f t="shared" si="96"/>
        <v>11749087.68172734</v>
      </c>
      <c r="K197" s="10">
        <f t="shared" si="96"/>
        <v>8.5440000240000007</v>
      </c>
      <c r="L197" s="14">
        <f t="shared" si="96"/>
        <v>2464566.6666666665</v>
      </c>
      <c r="M197" s="14">
        <f t="shared" si="96"/>
        <v>7518366.4587403387</v>
      </c>
      <c r="N197" s="10">
        <f t="shared" si="96"/>
        <v>1.7606560917799998</v>
      </c>
      <c r="O197" s="10">
        <f t="shared" si="96"/>
        <v>0.30629203777915331</v>
      </c>
      <c r="P197" s="10">
        <f t="shared" si="96"/>
        <v>0.34674091426748671</v>
      </c>
      <c r="Q197" s="10">
        <f t="shared" si="96"/>
        <v>11.531411634173134</v>
      </c>
      <c r="R197" s="10">
        <f t="shared" si="96"/>
        <v>38.124136988258435</v>
      </c>
      <c r="S197" s="10">
        <f t="shared" ref="S197" si="97">AVERAGE(S194:S196)</f>
        <v>32.057033750634353</v>
      </c>
    </row>
    <row r="198" spans="1:19" ht="13.8" x14ac:dyDescent="0.2">
      <c r="A198" s="10" t="s">
        <v>157</v>
      </c>
      <c r="B198" s="10" t="s">
        <v>170</v>
      </c>
      <c r="C198" s="10" t="s">
        <v>180</v>
      </c>
      <c r="D198" s="10" t="s">
        <v>173</v>
      </c>
      <c r="E198" s="10" t="s">
        <v>173</v>
      </c>
      <c r="F198" s="61">
        <v>1</v>
      </c>
      <c r="G198" s="24">
        <v>83.6</v>
      </c>
      <c r="H198" s="24">
        <v>-16.434860322310954</v>
      </c>
      <c r="I198" s="14">
        <v>1762700</v>
      </c>
      <c r="J198" s="14">
        <v>2642512.1626753001</v>
      </c>
      <c r="K198" s="10">
        <v>1.711389888</v>
      </c>
      <c r="L198" s="14">
        <v>3344100</v>
      </c>
      <c r="M198" s="14">
        <v>5246465.4448689576</v>
      </c>
      <c r="N198" s="10">
        <v>1.2100945404000001</v>
      </c>
      <c r="O198" s="10">
        <v>0.52622190560213999</v>
      </c>
      <c r="P198" s="10">
        <v>0.61435296665877992</v>
      </c>
      <c r="Q198" s="10">
        <v>16.747889078428649</v>
      </c>
      <c r="R198" s="10">
        <v>29.515428606929014</v>
      </c>
      <c r="S198" s="10">
        <v>20.699396690673304</v>
      </c>
    </row>
    <row r="199" spans="1:19" ht="13.8" x14ac:dyDescent="0.2">
      <c r="A199" s="10" t="s">
        <v>157</v>
      </c>
      <c r="B199" s="10" t="s">
        <v>170</v>
      </c>
      <c r="C199" s="10" t="s">
        <v>180</v>
      </c>
      <c r="D199" s="10" t="s">
        <v>173</v>
      </c>
      <c r="E199" s="10" t="s">
        <v>173</v>
      </c>
      <c r="F199" s="61">
        <v>2</v>
      </c>
      <c r="G199" s="24">
        <v>82.9</v>
      </c>
      <c r="H199" s="24">
        <v>-15.804429342879683</v>
      </c>
      <c r="I199" s="14">
        <v>1892800</v>
      </c>
      <c r="J199" s="14">
        <v>2587380.7519752006</v>
      </c>
      <c r="K199" s="10">
        <v>1.5826968690000001</v>
      </c>
      <c r="L199" s="14">
        <v>3234300</v>
      </c>
      <c r="M199" s="14">
        <v>4799024.5657085404</v>
      </c>
      <c r="N199" s="10">
        <v>1.0388846362299999</v>
      </c>
      <c r="O199" s="10">
        <v>0.55688153370283</v>
      </c>
      <c r="P199" s="10">
        <v>0.65813513938339008</v>
      </c>
      <c r="Q199" s="10">
        <v>18.182252337818095</v>
      </c>
      <c r="R199" s="10">
        <v>29.104069629753774</v>
      </c>
      <c r="S199" s="10">
        <v>19.694394925274459</v>
      </c>
    </row>
    <row r="200" spans="1:19" ht="13.8" x14ac:dyDescent="0.2">
      <c r="A200" s="10" t="s">
        <v>157</v>
      </c>
      <c r="B200" s="10" t="s">
        <v>170</v>
      </c>
      <c r="C200" s="10" t="s">
        <v>180</v>
      </c>
      <c r="D200" s="10" t="s">
        <v>173</v>
      </c>
      <c r="E200" s="10" t="s">
        <v>173</v>
      </c>
      <c r="F200" s="62">
        <v>3</v>
      </c>
      <c r="G200" s="24">
        <v>83.2</v>
      </c>
      <c r="H200" s="24"/>
      <c r="I200" s="14">
        <v>1679100</v>
      </c>
      <c r="J200" s="14">
        <v>2518198.1728812801</v>
      </c>
      <c r="K200" s="10">
        <v>1.734652656</v>
      </c>
      <c r="L200" s="14"/>
      <c r="M200" s="14"/>
      <c r="N200" s="10">
        <v>1.1120000000000001</v>
      </c>
      <c r="O200" s="10">
        <v>0.55582599015906997</v>
      </c>
      <c r="P200" s="10">
        <v>0.6313921301625699</v>
      </c>
      <c r="Q200" s="10">
        <v>13.595287255616439</v>
      </c>
      <c r="R200" s="10">
        <v>27.633933484144109</v>
      </c>
      <c r="S200" s="10">
        <v>19.902460625476557</v>
      </c>
    </row>
    <row r="201" spans="1:19" ht="13.8" x14ac:dyDescent="0.2">
      <c r="A201" s="10" t="s">
        <v>157</v>
      </c>
      <c r="B201" s="10" t="s">
        <v>170</v>
      </c>
      <c r="C201" s="10" t="s">
        <v>180</v>
      </c>
      <c r="D201" s="10" t="s">
        <v>173</v>
      </c>
      <c r="E201" s="10" t="s">
        <v>173</v>
      </c>
      <c r="F201" s="51" t="s">
        <v>11</v>
      </c>
      <c r="G201" s="14">
        <f>AVERAGE(G198:G200)</f>
        <v>83.233333333333334</v>
      </c>
      <c r="H201" s="14">
        <f>AVERAGE(H198:H200)</f>
        <v>-16.11964483259532</v>
      </c>
      <c r="I201" s="14">
        <f t="shared" ref="I201:R201" si="98">AVERAGE(I198:I200)</f>
        <v>1778200</v>
      </c>
      <c r="J201" s="14">
        <f t="shared" si="98"/>
        <v>2582697.0291772601</v>
      </c>
      <c r="K201" s="10">
        <f t="shared" si="98"/>
        <v>1.676246471</v>
      </c>
      <c r="L201" s="14">
        <f t="shared" si="98"/>
        <v>3289200</v>
      </c>
      <c r="M201" s="14">
        <f t="shared" si="98"/>
        <v>5022745.005288749</v>
      </c>
      <c r="N201" s="10">
        <f t="shared" si="98"/>
        <v>1.12032639221</v>
      </c>
      <c r="O201" s="10">
        <f t="shared" si="98"/>
        <v>0.54630980982134669</v>
      </c>
      <c r="P201" s="10">
        <f t="shared" si="98"/>
        <v>0.63462674540157993</v>
      </c>
      <c r="Q201" s="10">
        <f t="shared" si="98"/>
        <v>16.175142890621061</v>
      </c>
      <c r="R201" s="10">
        <f t="shared" si="98"/>
        <v>28.7511439069423</v>
      </c>
      <c r="S201" s="10">
        <f t="shared" ref="S201" si="99">AVERAGE(S198:S200)</f>
        <v>20.098750747141441</v>
      </c>
    </row>
    <row r="202" spans="1:19" ht="13.8" x14ac:dyDescent="0.2">
      <c r="A202" s="10" t="s">
        <v>157</v>
      </c>
      <c r="B202" s="10" t="s">
        <v>170</v>
      </c>
      <c r="C202" s="10" t="s">
        <v>180</v>
      </c>
      <c r="D202" s="10" t="s">
        <v>189</v>
      </c>
      <c r="E202" s="10" t="s">
        <v>207</v>
      </c>
      <c r="F202" s="61">
        <v>1</v>
      </c>
      <c r="G202" s="24">
        <v>82</v>
      </c>
      <c r="H202" s="24">
        <v>-14.984615384615385</v>
      </c>
      <c r="I202" s="14">
        <v>1934900</v>
      </c>
      <c r="J202" s="14">
        <v>1489893.9903813004</v>
      </c>
      <c r="K202" s="10">
        <v>0.93142162900000014</v>
      </c>
      <c r="L202" s="14">
        <v>2870300</v>
      </c>
      <c r="M202" s="14">
        <v>3280082.3585683391</v>
      </c>
      <c r="N202" s="10">
        <v>0.94786789270999994</v>
      </c>
      <c r="O202" s="10">
        <v>0.64314090996049</v>
      </c>
      <c r="P202" s="10">
        <v>0.76127485372126003</v>
      </c>
      <c r="Q202" s="10" t="s">
        <v>222</v>
      </c>
      <c r="R202" s="10">
        <v>23.897032743009753</v>
      </c>
      <c r="S202" s="10">
        <v>15.785762014886441</v>
      </c>
    </row>
    <row r="203" spans="1:19" ht="13.8" x14ac:dyDescent="0.2">
      <c r="A203" s="10" t="s">
        <v>157</v>
      </c>
      <c r="B203" s="10" t="s">
        <v>170</v>
      </c>
      <c r="C203" s="10" t="s">
        <v>180</v>
      </c>
      <c r="D203" s="10" t="s">
        <v>189</v>
      </c>
      <c r="E203" s="10" t="s">
        <v>207</v>
      </c>
      <c r="F203" s="61">
        <v>2</v>
      </c>
      <c r="G203" s="24">
        <v>84.4</v>
      </c>
      <c r="H203" s="24">
        <v>-14.499999999999998</v>
      </c>
      <c r="I203" s="14">
        <v>1917700</v>
      </c>
      <c r="J203" s="14">
        <v>1713977.6678180001</v>
      </c>
      <c r="K203" s="10">
        <v>1.0655244770000001</v>
      </c>
      <c r="L203" s="14">
        <v>2668600</v>
      </c>
      <c r="M203" s="14">
        <v>2107423.3368187519</v>
      </c>
      <c r="N203" s="10">
        <v>0.75487280440000004</v>
      </c>
      <c r="O203" s="10">
        <v>0.69382283759769003</v>
      </c>
      <c r="P203" s="10">
        <v>0.76127485372126003</v>
      </c>
      <c r="Q203" s="10">
        <v>54.159507370021473</v>
      </c>
      <c r="R203" s="10">
        <v>20.890019965467751</v>
      </c>
      <c r="S203" s="10">
        <v>15.785762014886441</v>
      </c>
    </row>
    <row r="204" spans="1:19" ht="13.8" x14ac:dyDescent="0.2">
      <c r="A204" s="10" t="s">
        <v>157</v>
      </c>
      <c r="B204" s="10" t="s">
        <v>170</v>
      </c>
      <c r="C204" s="10" t="s">
        <v>180</v>
      </c>
      <c r="D204" s="10" t="s">
        <v>189</v>
      </c>
      <c r="E204" s="10" t="s">
        <v>207</v>
      </c>
      <c r="F204" s="62">
        <v>3</v>
      </c>
      <c r="G204" s="24">
        <v>83.6</v>
      </c>
      <c r="H204" s="24"/>
      <c r="I204" s="14">
        <v>1967900</v>
      </c>
      <c r="J204" s="14">
        <v>1625009.3768</v>
      </c>
      <c r="K204" s="10">
        <v>1.11130000014216</v>
      </c>
      <c r="L204" s="14">
        <v>2581900</v>
      </c>
      <c r="M204" s="14">
        <v>2352065.2882093238</v>
      </c>
      <c r="N204" s="10">
        <v>0.84568504974000003</v>
      </c>
      <c r="O204" s="10">
        <v>0.63682131739339998</v>
      </c>
      <c r="P204" s="10">
        <v>0.75723049717040003</v>
      </c>
      <c r="Q204" s="10">
        <v>41.058201795566376</v>
      </c>
      <c r="R204" s="10">
        <v>24.12</v>
      </c>
      <c r="S204" s="10">
        <v>15.7944182127735</v>
      </c>
    </row>
    <row r="205" spans="1:19" ht="13.8" x14ac:dyDescent="0.2">
      <c r="A205" s="10" t="s">
        <v>157</v>
      </c>
      <c r="B205" s="10" t="s">
        <v>170</v>
      </c>
      <c r="C205" s="10" t="s">
        <v>180</v>
      </c>
      <c r="D205" s="10" t="s">
        <v>189</v>
      </c>
      <c r="E205" s="10" t="s">
        <v>207</v>
      </c>
      <c r="F205" s="51" t="s">
        <v>11</v>
      </c>
      <c r="G205" s="14">
        <f>AVERAGE(G202:G204)</f>
        <v>83.333333333333329</v>
      </c>
      <c r="H205" s="14">
        <f>AVERAGE(H202:H204)</f>
        <v>-14.742307692307691</v>
      </c>
      <c r="I205" s="14">
        <f t="shared" ref="I205:R205" si="100">AVERAGE(I202:I204)</f>
        <v>1940166.6666666667</v>
      </c>
      <c r="J205" s="14">
        <f t="shared" si="100"/>
        <v>1609627.0116664337</v>
      </c>
      <c r="K205" s="10">
        <f t="shared" si="100"/>
        <v>1.0360820353807201</v>
      </c>
      <c r="L205" s="14">
        <f t="shared" si="100"/>
        <v>2706933.3333333335</v>
      </c>
      <c r="M205" s="14">
        <f t="shared" si="100"/>
        <v>2579856.9945321386</v>
      </c>
      <c r="N205" s="10">
        <f t="shared" si="100"/>
        <v>0.84947524895000004</v>
      </c>
      <c r="O205" s="10">
        <f t="shared" si="100"/>
        <v>0.65792835498386004</v>
      </c>
      <c r="P205" s="10">
        <f t="shared" si="100"/>
        <v>0.7599267348709734</v>
      </c>
      <c r="Q205" s="10">
        <f t="shared" si="100"/>
        <v>47.608854582793924</v>
      </c>
      <c r="R205" s="10">
        <f t="shared" si="100"/>
        <v>22.969017569492504</v>
      </c>
      <c r="S205" s="10">
        <f t="shared" ref="S205" si="101">AVERAGE(S202:S204)</f>
        <v>15.788647414182128</v>
      </c>
    </row>
    <row r="206" spans="1:19" ht="13.8" x14ac:dyDescent="0.2">
      <c r="A206" s="10" t="s">
        <v>158</v>
      </c>
      <c r="B206" s="10" t="s">
        <v>170</v>
      </c>
      <c r="C206" s="10" t="s">
        <v>180</v>
      </c>
      <c r="D206" s="10" t="s">
        <v>173</v>
      </c>
      <c r="E206" s="10" t="s">
        <v>173</v>
      </c>
      <c r="F206" s="61">
        <v>1</v>
      </c>
      <c r="G206" s="24">
        <v>81</v>
      </c>
      <c r="H206" s="24">
        <v>-15.110323030581814</v>
      </c>
      <c r="I206" s="14">
        <v>1955800</v>
      </c>
      <c r="J206" s="14">
        <v>2684195.2332069003</v>
      </c>
      <c r="K206" s="10">
        <v>1.585085418</v>
      </c>
      <c r="L206" s="14">
        <v>3119000</v>
      </c>
      <c r="M206" s="14">
        <v>3690045.7295771646</v>
      </c>
      <c r="N206" s="10">
        <v>1.08608543552</v>
      </c>
      <c r="O206" s="10">
        <v>0.90460024075583012</v>
      </c>
      <c r="P206" s="10">
        <v>0.98713900661097009</v>
      </c>
      <c r="Q206" s="10">
        <v>9.1243360477303739</v>
      </c>
      <c r="R206" s="10">
        <v>15.14885612812156</v>
      </c>
      <c r="S206" s="10">
        <v>7.7638437045981945</v>
      </c>
    </row>
    <row r="207" spans="1:19" ht="13.8" x14ac:dyDescent="0.2">
      <c r="A207" s="10" t="s">
        <v>158</v>
      </c>
      <c r="B207" s="10" t="s">
        <v>170</v>
      </c>
      <c r="C207" s="10" t="s">
        <v>180</v>
      </c>
      <c r="D207" s="10" t="s">
        <v>173</v>
      </c>
      <c r="E207" s="10" t="s">
        <v>173</v>
      </c>
      <c r="F207" s="61">
        <v>2</v>
      </c>
      <c r="G207" s="24">
        <v>79.900000000000006</v>
      </c>
      <c r="H207" s="24">
        <v>-15.381579149452477</v>
      </c>
      <c r="I207" s="14">
        <v>1963400</v>
      </c>
      <c r="J207" s="14">
        <v>2444884.6044028001</v>
      </c>
      <c r="K207" s="10">
        <v>1.3136164070000003</v>
      </c>
      <c r="L207" s="14">
        <v>3404200</v>
      </c>
      <c r="M207" s="14" t="s">
        <v>222</v>
      </c>
      <c r="N207" s="10">
        <v>1.5542107759999999</v>
      </c>
      <c r="O207" s="10">
        <v>1.0252525331451998</v>
      </c>
      <c r="P207" s="10">
        <v>1.1489413562230997</v>
      </c>
      <c r="Q207" s="10">
        <v>12.064229941325355</v>
      </c>
      <c r="R207" s="10">
        <v>15.12173967148046</v>
      </c>
      <c r="S207" s="10">
        <v>7.0323746449227613</v>
      </c>
    </row>
    <row r="208" spans="1:19" ht="13.8" x14ac:dyDescent="0.2">
      <c r="A208" s="10" t="s">
        <v>158</v>
      </c>
      <c r="B208" s="10" t="s">
        <v>170</v>
      </c>
      <c r="C208" s="10" t="s">
        <v>180</v>
      </c>
      <c r="D208" s="10" t="s">
        <v>173</v>
      </c>
      <c r="E208" s="10" t="s">
        <v>173</v>
      </c>
      <c r="F208" s="62">
        <v>3</v>
      </c>
      <c r="G208" s="24">
        <v>80.7</v>
      </c>
      <c r="H208" s="24"/>
      <c r="I208" s="14">
        <v>2049100</v>
      </c>
      <c r="J208" s="14">
        <v>2543672.0082495003</v>
      </c>
      <c r="K208" s="10">
        <v>1.452985891</v>
      </c>
      <c r="L208" s="14">
        <v>3205500</v>
      </c>
      <c r="M208" s="14">
        <v>5012088.5049310857</v>
      </c>
      <c r="N208" s="10">
        <v>1.3336063472999999</v>
      </c>
      <c r="O208" s="10">
        <v>0.93827604432590983</v>
      </c>
      <c r="P208" s="10">
        <v>0.98713900661097009</v>
      </c>
      <c r="Q208" s="10">
        <v>5.2077384454768971</v>
      </c>
      <c r="R208" s="10">
        <v>16.48161734210192</v>
      </c>
      <c r="S208" s="10">
        <v>7.7638437045981945</v>
      </c>
    </row>
    <row r="209" spans="1:19" ht="13.8" x14ac:dyDescent="0.2">
      <c r="A209" s="10" t="s">
        <v>158</v>
      </c>
      <c r="B209" s="10" t="s">
        <v>170</v>
      </c>
      <c r="C209" s="10" t="s">
        <v>180</v>
      </c>
      <c r="D209" s="10" t="s">
        <v>173</v>
      </c>
      <c r="E209" s="10" t="s">
        <v>173</v>
      </c>
      <c r="F209" s="51" t="s">
        <v>11</v>
      </c>
      <c r="G209" s="14">
        <f>AVERAGE(G206:G208)</f>
        <v>80.533333333333346</v>
      </c>
      <c r="H209" s="14">
        <f>AVERAGE(H206:H208)</f>
        <v>-15.245951090017146</v>
      </c>
      <c r="I209" s="14">
        <f t="shared" ref="I209:R209" si="102">AVERAGE(I206:I208)</f>
        <v>1989433.3333333333</v>
      </c>
      <c r="J209" s="14">
        <f t="shared" si="102"/>
        <v>2557583.948619734</v>
      </c>
      <c r="K209" s="10">
        <f t="shared" si="102"/>
        <v>1.4505625720000002</v>
      </c>
      <c r="L209" s="14">
        <f t="shared" si="102"/>
        <v>3242900</v>
      </c>
      <c r="M209" s="14">
        <f t="shared" si="102"/>
        <v>4351067.117254125</v>
      </c>
      <c r="N209" s="10">
        <f t="shared" si="102"/>
        <v>1.3246341862733333</v>
      </c>
      <c r="O209" s="10">
        <f t="shared" si="102"/>
        <v>0.95604293940897989</v>
      </c>
      <c r="P209" s="10">
        <f t="shared" si="102"/>
        <v>1.0410731231483465</v>
      </c>
      <c r="Q209" s="10">
        <f t="shared" si="102"/>
        <v>8.7987681448442085</v>
      </c>
      <c r="R209" s="10">
        <f t="shared" si="102"/>
        <v>15.584071047234646</v>
      </c>
      <c r="S209" s="10">
        <f t="shared" ref="S209" si="103">AVERAGE(S206:S208)</f>
        <v>7.5200206847063837</v>
      </c>
    </row>
    <row r="210" spans="1:19" ht="13.8" x14ac:dyDescent="0.2">
      <c r="A210" s="10" t="s">
        <v>158</v>
      </c>
      <c r="B210" s="10" t="s">
        <v>170</v>
      </c>
      <c r="C210" s="10" t="s">
        <v>180</v>
      </c>
      <c r="D210" s="10" t="s">
        <v>189</v>
      </c>
      <c r="E210" s="10" t="s">
        <v>207</v>
      </c>
      <c r="F210" s="61">
        <v>1</v>
      </c>
      <c r="G210" s="24">
        <v>78.3</v>
      </c>
      <c r="H210" s="24">
        <v>-17.480373831775701</v>
      </c>
      <c r="I210" s="14">
        <v>2042900</v>
      </c>
      <c r="J210" s="14">
        <v>2547197.2647779994</v>
      </c>
      <c r="K210" s="10">
        <v>1.4437349959999999</v>
      </c>
      <c r="L210" s="14">
        <v>3153300</v>
      </c>
      <c r="M210" s="14">
        <v>6386710.5064915763</v>
      </c>
      <c r="N210" s="10">
        <v>1.53011779813</v>
      </c>
      <c r="O210" s="10">
        <v>1.2091070646419999</v>
      </c>
      <c r="P210" s="10">
        <v>1.4041686546989003</v>
      </c>
      <c r="Q210" s="10">
        <v>16.132697902534829</v>
      </c>
      <c r="R210" s="10">
        <v>13.372045434302695</v>
      </c>
      <c r="S210" s="10">
        <v>6.3638057154178131</v>
      </c>
    </row>
    <row r="211" spans="1:19" ht="13.8" x14ac:dyDescent="0.2">
      <c r="A211" s="10" t="s">
        <v>158</v>
      </c>
      <c r="B211" s="10" t="s">
        <v>170</v>
      </c>
      <c r="C211" s="10" t="s">
        <v>180</v>
      </c>
      <c r="D211" s="10" t="s">
        <v>189</v>
      </c>
      <c r="E211" s="10" t="s">
        <v>207</v>
      </c>
      <c r="F211" s="61">
        <v>2</v>
      </c>
      <c r="G211" s="24">
        <v>78.8</v>
      </c>
      <c r="H211" s="24">
        <v>-18.056451612903228</v>
      </c>
      <c r="I211" s="14">
        <v>1826300</v>
      </c>
      <c r="J211" s="14">
        <v>2260358.4174812501</v>
      </c>
      <c r="K211" s="10">
        <v>1.4437349959999999</v>
      </c>
      <c r="L211" s="14">
        <v>2725800</v>
      </c>
      <c r="M211" s="14">
        <v>4144827.7495026612</v>
      </c>
      <c r="N211" s="10">
        <v>1.29917011056</v>
      </c>
      <c r="O211" s="10">
        <v>1.2367033632472999</v>
      </c>
      <c r="P211" s="10">
        <v>1.423714426346</v>
      </c>
      <c r="Q211" s="10">
        <v>15.12173967148046</v>
      </c>
      <c r="R211" s="10">
        <v>14.175552085855557</v>
      </c>
      <c r="S211" s="10">
        <v>5.6782286044612258</v>
      </c>
    </row>
    <row r="212" spans="1:19" ht="13.8" x14ac:dyDescent="0.2">
      <c r="A212" s="10" t="s">
        <v>158</v>
      </c>
      <c r="B212" s="10" t="s">
        <v>170</v>
      </c>
      <c r="C212" s="10" t="s">
        <v>180</v>
      </c>
      <c r="D212" s="10" t="s">
        <v>189</v>
      </c>
      <c r="E212" s="10" t="s">
        <v>207</v>
      </c>
      <c r="F212" s="62">
        <v>3</v>
      </c>
      <c r="G212" s="24">
        <v>79.400000000000006</v>
      </c>
      <c r="H212" s="24"/>
      <c r="I212" s="14">
        <v>2093400</v>
      </c>
      <c r="J212" s="14">
        <v>2832986.4403094505</v>
      </c>
      <c r="K212" s="10">
        <v>1.57925418</v>
      </c>
      <c r="L212" s="14">
        <v>3454800</v>
      </c>
      <c r="M212" s="14">
        <v>7339444.3923521126</v>
      </c>
      <c r="N212" s="10">
        <v>1.4954502121599997</v>
      </c>
      <c r="O212" s="10">
        <v>1.1281102080829999</v>
      </c>
      <c r="P212" s="10">
        <v>1.3100700802168999</v>
      </c>
      <c r="Q212" s="10">
        <v>16.129618438885043</v>
      </c>
      <c r="R212" s="10">
        <v>14.236534021418132</v>
      </c>
      <c r="S212" s="10">
        <v>6.4419677573403398</v>
      </c>
    </row>
    <row r="213" spans="1:19" ht="13.8" x14ac:dyDescent="0.2">
      <c r="A213" s="10" t="s">
        <v>158</v>
      </c>
      <c r="B213" s="10" t="s">
        <v>170</v>
      </c>
      <c r="C213" s="10" t="s">
        <v>180</v>
      </c>
      <c r="D213" s="10" t="s">
        <v>189</v>
      </c>
      <c r="E213" s="10" t="s">
        <v>207</v>
      </c>
      <c r="F213" s="51" t="s">
        <v>11</v>
      </c>
      <c r="G213" s="14">
        <f>AVERAGE(G210:G212)</f>
        <v>78.833333333333329</v>
      </c>
      <c r="H213" s="14">
        <f>AVERAGE(H210:H212)</f>
        <v>-17.768412722339463</v>
      </c>
      <c r="I213" s="14">
        <f t="shared" ref="I213:R213" si="104">AVERAGE(I210:I212)</f>
        <v>1987533.3333333333</v>
      </c>
      <c r="J213" s="14">
        <f t="shared" si="104"/>
        <v>2546847.3741895668</v>
      </c>
      <c r="K213" s="10">
        <f t="shared" si="104"/>
        <v>1.4889080573333331</v>
      </c>
      <c r="L213" s="14">
        <f t="shared" si="104"/>
        <v>3111300</v>
      </c>
      <c r="M213" s="14">
        <f t="shared" si="104"/>
        <v>5956994.2161154496</v>
      </c>
      <c r="N213" s="10">
        <f t="shared" si="104"/>
        <v>1.4415793736166667</v>
      </c>
      <c r="O213" s="10">
        <f t="shared" si="104"/>
        <v>1.1913068786574332</v>
      </c>
      <c r="P213" s="10">
        <f t="shared" si="104"/>
        <v>1.3793177204206</v>
      </c>
      <c r="Q213" s="10">
        <f t="shared" si="104"/>
        <v>15.794685337633444</v>
      </c>
      <c r="R213" s="10">
        <f t="shared" si="104"/>
        <v>13.928043847192129</v>
      </c>
      <c r="S213" s="10">
        <f t="shared" ref="S213" si="105">AVERAGE(S210:S212)</f>
        <v>6.1613340257397935</v>
      </c>
    </row>
    <row r="214" spans="1:19" ht="13.8" x14ac:dyDescent="0.2">
      <c r="A214" s="10" t="s">
        <v>164</v>
      </c>
      <c r="B214" s="10" t="s">
        <v>171</v>
      </c>
      <c r="C214" s="10" t="s">
        <v>180</v>
      </c>
      <c r="D214" s="10" t="s">
        <v>173</v>
      </c>
      <c r="E214" s="10" t="s">
        <v>173</v>
      </c>
      <c r="F214" s="61">
        <v>1</v>
      </c>
      <c r="G214" s="24">
        <v>71.8</v>
      </c>
      <c r="H214" s="24">
        <v>-26.893827160493831</v>
      </c>
      <c r="I214" s="14">
        <v>740900</v>
      </c>
      <c r="J214" s="14">
        <v>7557935.551365925</v>
      </c>
      <c r="K214" s="10">
        <v>13.560154482</v>
      </c>
      <c r="L214" s="14">
        <v>981360</v>
      </c>
      <c r="M214" s="14">
        <v>56058028.149747603</v>
      </c>
      <c r="N214" s="10">
        <v>8.7688158466000008</v>
      </c>
      <c r="O214" s="10">
        <v>0.23054236662575001</v>
      </c>
      <c r="P214" s="10">
        <v>0.24907981423895001</v>
      </c>
      <c r="Q214" s="10">
        <v>8.040798697660934</v>
      </c>
      <c r="R214" s="10">
        <v>66.081057262632029</v>
      </c>
      <c r="S214" s="10">
        <v>63.997866976254365</v>
      </c>
    </row>
    <row r="215" spans="1:19" ht="13.8" x14ac:dyDescent="0.2">
      <c r="A215" s="10" t="s">
        <v>164</v>
      </c>
      <c r="B215" s="10" t="s">
        <v>171</v>
      </c>
      <c r="C215" s="10" t="s">
        <v>180</v>
      </c>
      <c r="D215" s="10" t="s">
        <v>173</v>
      </c>
      <c r="E215" s="10" t="s">
        <v>173</v>
      </c>
      <c r="F215" s="61">
        <v>2</v>
      </c>
      <c r="G215" s="24">
        <v>71.599999999999994</v>
      </c>
      <c r="H215" s="24">
        <v>-25.800434184051682</v>
      </c>
      <c r="I215" s="14">
        <v>801160</v>
      </c>
      <c r="J215" s="14">
        <v>6690942.7908350136</v>
      </c>
      <c r="K215" s="10">
        <v>11.023305696</v>
      </c>
      <c r="L215" s="14">
        <v>855370</v>
      </c>
      <c r="M215" s="14">
        <v>56311516.945511132</v>
      </c>
      <c r="N215" s="10">
        <v>9.0284795199999994</v>
      </c>
      <c r="O215" s="10">
        <v>0.25054236662575002</v>
      </c>
      <c r="P215" s="10">
        <v>0.26907981423895</v>
      </c>
      <c r="Q215" s="10">
        <v>7.3989273203004657</v>
      </c>
      <c r="R215" s="10">
        <v>64.121057262631993</v>
      </c>
      <c r="S215" s="10">
        <v>62.787866976254399</v>
      </c>
    </row>
    <row r="216" spans="1:19" ht="13.8" x14ac:dyDescent="0.2">
      <c r="A216" s="10" t="s">
        <v>164</v>
      </c>
      <c r="B216" s="10" t="s">
        <v>171</v>
      </c>
      <c r="C216" s="10" t="s">
        <v>180</v>
      </c>
      <c r="D216" s="10" t="s">
        <v>173</v>
      </c>
      <c r="E216" s="10" t="s">
        <v>173</v>
      </c>
      <c r="F216" s="62">
        <v>3</v>
      </c>
      <c r="G216" s="24">
        <v>71.5</v>
      </c>
      <c r="H216" s="24"/>
      <c r="I216" s="14">
        <v>658580</v>
      </c>
      <c r="J216" s="14">
        <v>6409629.6229178682</v>
      </c>
      <c r="K216" s="10">
        <v>15.158100444</v>
      </c>
      <c r="L216" s="14">
        <v>878410</v>
      </c>
      <c r="M216" s="14">
        <v>38846834.792254776</v>
      </c>
      <c r="N216" s="10">
        <v>7.3405604116400003</v>
      </c>
      <c r="O216" s="10">
        <v>0.24054236662574999</v>
      </c>
      <c r="P216" s="10">
        <v>0.25907981423894999</v>
      </c>
      <c r="Q216" s="10">
        <v>7.7065208400654246</v>
      </c>
      <c r="R216" s="10">
        <v>65.371057262631993</v>
      </c>
      <c r="S216" s="10">
        <v>63.527866976254401</v>
      </c>
    </row>
    <row r="217" spans="1:19" ht="13.8" x14ac:dyDescent="0.2">
      <c r="A217" s="10" t="s">
        <v>164</v>
      </c>
      <c r="B217" s="10" t="s">
        <v>171</v>
      </c>
      <c r="C217" s="10" t="s">
        <v>180</v>
      </c>
      <c r="D217" s="10" t="s">
        <v>173</v>
      </c>
      <c r="E217" s="10" t="s">
        <v>173</v>
      </c>
      <c r="F217" s="51" t="s">
        <v>11</v>
      </c>
      <c r="G217" s="14">
        <f>AVERAGE(G214:G216)</f>
        <v>71.633333333333326</v>
      </c>
      <c r="H217" s="14">
        <f>AVERAGE(H214:H216)</f>
        <v>-26.347130672272755</v>
      </c>
      <c r="I217" s="14">
        <f t="shared" ref="I217:R217" si="106">AVERAGE(I214:I216)</f>
        <v>733546.66666666663</v>
      </c>
      <c r="J217" s="14">
        <f t="shared" si="106"/>
        <v>6886169.3217062689</v>
      </c>
      <c r="K217" s="10">
        <f t="shared" si="106"/>
        <v>13.247186874000001</v>
      </c>
      <c r="L217" s="14">
        <f t="shared" si="106"/>
        <v>905046.66666666663</v>
      </c>
      <c r="M217" s="14">
        <f t="shared" si="106"/>
        <v>50405459.962504506</v>
      </c>
      <c r="N217" s="10">
        <f t="shared" si="106"/>
        <v>8.3792852594133347</v>
      </c>
      <c r="O217" s="10">
        <f t="shared" si="106"/>
        <v>0.24054236662575001</v>
      </c>
      <c r="P217" s="10">
        <f t="shared" si="106"/>
        <v>0.25907981423894999</v>
      </c>
      <c r="Q217" s="10">
        <f t="shared" si="106"/>
        <v>7.7154156193422745</v>
      </c>
      <c r="R217" s="10">
        <f t="shared" si="106"/>
        <v>65.191057262632</v>
      </c>
      <c r="S217" s="10">
        <f t="shared" ref="S217" si="107">AVERAGE(S214:S216)</f>
        <v>63.437866976254384</v>
      </c>
    </row>
    <row r="218" spans="1:19" ht="13.8" x14ac:dyDescent="0.2">
      <c r="A218" s="10" t="s">
        <v>164</v>
      </c>
      <c r="B218" s="10" t="s">
        <v>171</v>
      </c>
      <c r="C218" s="10" t="s">
        <v>180</v>
      </c>
      <c r="D218" s="10" t="s">
        <v>189</v>
      </c>
      <c r="E218" s="10" t="s">
        <v>207</v>
      </c>
      <c r="F218" s="61">
        <v>1</v>
      </c>
      <c r="G218" s="24">
        <v>72.3</v>
      </c>
      <c r="H218" s="24">
        <v>-26.10670731707317</v>
      </c>
      <c r="I218" s="14">
        <v>819310</v>
      </c>
      <c r="J218" s="14">
        <v>7624666.1160635902</v>
      </c>
      <c r="K218" s="10">
        <v>13.541475860000002</v>
      </c>
      <c r="L218" s="14">
        <v>1084600</v>
      </c>
      <c r="M218" s="14">
        <v>45643979.200762935</v>
      </c>
      <c r="N218" s="10">
        <v>8.3270651999100007</v>
      </c>
      <c r="O218" s="10">
        <v>0.17972731293412997</v>
      </c>
      <c r="P218" s="10">
        <v>0.18916059634647003</v>
      </c>
      <c r="Q218" s="10">
        <v>5.2486643562057607</v>
      </c>
      <c r="R218" s="10">
        <v>70.600058485948665</v>
      </c>
      <c r="S218" s="10">
        <v>69.516544762541344</v>
      </c>
    </row>
    <row r="219" spans="1:19" ht="13.8" x14ac:dyDescent="0.2">
      <c r="A219" s="10" t="s">
        <v>164</v>
      </c>
      <c r="B219" s="10" t="s">
        <v>171</v>
      </c>
      <c r="C219" s="10" t="s">
        <v>180</v>
      </c>
      <c r="D219" s="10" t="s">
        <v>189</v>
      </c>
      <c r="E219" s="10" t="s">
        <v>207</v>
      </c>
      <c r="F219" s="61">
        <v>2</v>
      </c>
      <c r="G219" s="24">
        <v>72</v>
      </c>
      <c r="H219" s="24">
        <v>-26.684782608695652</v>
      </c>
      <c r="I219" s="14">
        <v>632420</v>
      </c>
      <c r="J219" s="14">
        <v>6471392.3635081658</v>
      </c>
      <c r="K219" s="10">
        <v>13.279911876000002</v>
      </c>
      <c r="L219" s="14">
        <v>1067300</v>
      </c>
      <c r="M219" s="14">
        <v>40987583.791400336</v>
      </c>
      <c r="N219" s="10">
        <v>7.9816503948400008</v>
      </c>
      <c r="O219" s="10">
        <v>0.18197990139013998</v>
      </c>
      <c r="P219" s="10">
        <v>0.19288790888617999</v>
      </c>
      <c r="Q219" s="10">
        <v>5.9940726490749876</v>
      </c>
      <c r="R219" s="10">
        <v>69.585528617038293</v>
      </c>
      <c r="S219" s="10">
        <v>68.111325811844296</v>
      </c>
    </row>
    <row r="220" spans="1:19" ht="13.8" x14ac:dyDescent="0.2">
      <c r="A220" s="10" t="s">
        <v>164</v>
      </c>
      <c r="B220" s="10" t="s">
        <v>171</v>
      </c>
      <c r="C220" s="10" t="s">
        <v>180</v>
      </c>
      <c r="D220" s="10" t="s">
        <v>189</v>
      </c>
      <c r="E220" s="10" t="s">
        <v>207</v>
      </c>
      <c r="F220" s="62">
        <v>3</v>
      </c>
      <c r="G220" s="24">
        <v>72.8</v>
      </c>
      <c r="H220" s="24"/>
      <c r="I220" s="14">
        <v>749580</v>
      </c>
      <c r="J220" s="14">
        <v>6151076.0116380481</v>
      </c>
      <c r="K220" s="10">
        <v>11.026160405000001</v>
      </c>
      <c r="L220" s="14">
        <v>1231800</v>
      </c>
      <c r="M220" s="14">
        <v>36831634.809005693</v>
      </c>
      <c r="N220" s="10">
        <v>7.9869661047399996</v>
      </c>
      <c r="O220" s="10">
        <v>0.16997990139013999</v>
      </c>
      <c r="P220" s="10">
        <v>0.17988790888618</v>
      </c>
      <c r="Q220" s="10">
        <v>5.8289288410039894</v>
      </c>
      <c r="R220" s="10">
        <v>68.150058485948705</v>
      </c>
      <c r="S220" s="10">
        <v>67.2365447625413</v>
      </c>
    </row>
    <row r="221" spans="1:19" ht="13.8" x14ac:dyDescent="0.2">
      <c r="A221" s="10" t="s">
        <v>164</v>
      </c>
      <c r="B221" s="10" t="s">
        <v>171</v>
      </c>
      <c r="C221" s="10" t="s">
        <v>180</v>
      </c>
      <c r="D221" s="10" t="s">
        <v>189</v>
      </c>
      <c r="E221" s="10" t="s">
        <v>207</v>
      </c>
      <c r="F221" s="51" t="s">
        <v>11</v>
      </c>
      <c r="G221" s="14">
        <f>AVERAGE(G218:G220)</f>
        <v>72.366666666666674</v>
      </c>
      <c r="H221" s="14">
        <f>AVERAGE(H218:H220)</f>
        <v>-26.395744962884411</v>
      </c>
      <c r="I221" s="14">
        <f t="shared" ref="I221:R221" si="108">AVERAGE(I218:I220)</f>
        <v>733770</v>
      </c>
      <c r="J221" s="14">
        <f t="shared" si="108"/>
        <v>6749044.8304032683</v>
      </c>
      <c r="K221" s="10">
        <f t="shared" si="108"/>
        <v>12.615849380333335</v>
      </c>
      <c r="L221" s="14">
        <f t="shared" si="108"/>
        <v>1127900</v>
      </c>
      <c r="M221" s="14">
        <f t="shared" si="108"/>
        <v>41154399.267056324</v>
      </c>
      <c r="N221" s="10">
        <f t="shared" si="108"/>
        <v>8.0985605664966673</v>
      </c>
      <c r="O221" s="10">
        <f t="shared" si="108"/>
        <v>0.17722903857146999</v>
      </c>
      <c r="P221" s="10">
        <f t="shared" si="108"/>
        <v>0.18731213803961</v>
      </c>
      <c r="Q221" s="10">
        <f t="shared" si="108"/>
        <v>5.6905552820949126</v>
      </c>
      <c r="R221" s="10">
        <f t="shared" si="108"/>
        <v>69.445215196311892</v>
      </c>
      <c r="S221" s="10">
        <f t="shared" ref="S221" si="109">AVERAGE(S218:S220)</f>
        <v>68.288138445642304</v>
      </c>
    </row>
    <row r="222" spans="1:19" ht="13.8" x14ac:dyDescent="0.2">
      <c r="A222" s="10" t="s">
        <v>152</v>
      </c>
      <c r="B222" s="10" t="s">
        <v>169</v>
      </c>
      <c r="C222" s="10" t="s">
        <v>180</v>
      </c>
      <c r="D222" s="10" t="s">
        <v>173</v>
      </c>
      <c r="E222" s="10" t="s">
        <v>173</v>
      </c>
      <c r="F222" s="61">
        <v>1</v>
      </c>
      <c r="G222" s="24">
        <v>70</v>
      </c>
      <c r="H222" s="24">
        <v>-16.536523929471034</v>
      </c>
      <c r="I222" s="14">
        <v>1037000</v>
      </c>
      <c r="J222" s="14">
        <v>1156857.1860113803</v>
      </c>
      <c r="K222" s="10">
        <v>1.3181175280000001</v>
      </c>
      <c r="L222" s="14">
        <v>2504300</v>
      </c>
      <c r="M222" s="14">
        <v>4936679.4871222898</v>
      </c>
      <c r="N222" s="10">
        <v>1.19317826467</v>
      </c>
      <c r="O222" s="10">
        <v>1.0652318596839001</v>
      </c>
      <c r="P222" s="10">
        <v>1.1021818383597999</v>
      </c>
      <c r="Q222" s="10">
        <v>3.4687263941640287</v>
      </c>
      <c r="R222" s="10">
        <v>4.5768290037726542</v>
      </c>
      <c r="S222" s="10">
        <v>2.7106647711269587</v>
      </c>
    </row>
    <row r="223" spans="1:19" ht="13.8" x14ac:dyDescent="0.2">
      <c r="A223" s="10" t="s">
        <v>152</v>
      </c>
      <c r="B223" s="10" t="s">
        <v>169</v>
      </c>
      <c r="C223" s="10" t="s">
        <v>180</v>
      </c>
      <c r="D223" s="10" t="s">
        <v>173</v>
      </c>
      <c r="E223" s="10" t="s">
        <v>173</v>
      </c>
      <c r="F223" s="61">
        <v>2</v>
      </c>
      <c r="G223" s="24">
        <v>68.5</v>
      </c>
      <c r="H223" s="24">
        <v>-16.141176470588235</v>
      </c>
      <c r="I223" s="14">
        <v>1241100</v>
      </c>
      <c r="J223" s="14">
        <v>1403701.0479196503</v>
      </c>
      <c r="K223" s="10">
        <v>1.3232325360000001</v>
      </c>
      <c r="L223" s="14">
        <v>2263500</v>
      </c>
      <c r="M223" s="14">
        <v>6677533.5208170004</v>
      </c>
      <c r="N223" s="10">
        <v>1.3827748046399999</v>
      </c>
      <c r="O223" s="10">
        <v>1.0578548966907</v>
      </c>
      <c r="P223" s="10">
        <v>1.09950700022279</v>
      </c>
      <c r="Q223" s="10">
        <v>3.9374118002753313</v>
      </c>
      <c r="R223" s="10">
        <v>4.8965756419392203</v>
      </c>
      <c r="S223" s="10">
        <v>2.87628027904627</v>
      </c>
    </row>
    <row r="224" spans="1:19" ht="13.8" x14ac:dyDescent="0.2">
      <c r="A224" s="10" t="s">
        <v>152</v>
      </c>
      <c r="B224" s="10" t="s">
        <v>169</v>
      </c>
      <c r="C224" s="10" t="s">
        <v>180</v>
      </c>
      <c r="D224" s="10" t="s">
        <v>173</v>
      </c>
      <c r="E224" s="10" t="s">
        <v>173</v>
      </c>
      <c r="F224" s="62">
        <v>3</v>
      </c>
      <c r="G224" s="24">
        <v>69.2</v>
      </c>
      <c r="H224" s="24"/>
      <c r="I224" s="14">
        <v>1040000</v>
      </c>
      <c r="J224" s="14">
        <v>1042406.5877158548</v>
      </c>
      <c r="K224" s="10">
        <v>1.1921980069999998</v>
      </c>
      <c r="L224" s="14">
        <v>2192300</v>
      </c>
      <c r="M224" s="14">
        <v>4779242.6166257001</v>
      </c>
      <c r="N224" s="10">
        <v>1.4138872104000002</v>
      </c>
      <c r="O224" s="10">
        <v>1.04964320590723</v>
      </c>
      <c r="P224" s="10">
        <v>1.0861170405709999</v>
      </c>
      <c r="Q224" s="10">
        <v>3.4748793169431993</v>
      </c>
      <c r="R224" s="10">
        <v>4.3865756419392197</v>
      </c>
      <c r="S224" s="10">
        <v>2.6795238095238099</v>
      </c>
    </row>
    <row r="225" spans="1:19" ht="13.8" x14ac:dyDescent="0.2">
      <c r="A225" s="10" t="s">
        <v>152</v>
      </c>
      <c r="B225" s="10" t="s">
        <v>169</v>
      </c>
      <c r="C225" s="10" t="s">
        <v>180</v>
      </c>
      <c r="D225" s="10" t="s">
        <v>173</v>
      </c>
      <c r="E225" s="10" t="s">
        <v>173</v>
      </c>
      <c r="F225" s="51" t="s">
        <v>11</v>
      </c>
      <c r="G225" s="14">
        <f>AVERAGE(G222:G224)</f>
        <v>69.233333333333334</v>
      </c>
      <c r="H225" s="14">
        <f>AVERAGE(H222:H224)</f>
        <v>-16.338850200029633</v>
      </c>
      <c r="I225" s="14">
        <f t="shared" ref="I225:R225" si="110">AVERAGE(I222:I224)</f>
        <v>1106033.3333333333</v>
      </c>
      <c r="J225" s="14">
        <f t="shared" si="110"/>
        <v>1200988.2738822952</v>
      </c>
      <c r="K225" s="10">
        <f t="shared" si="110"/>
        <v>1.277849357</v>
      </c>
      <c r="L225" s="14">
        <f t="shared" si="110"/>
        <v>2320033.3333333335</v>
      </c>
      <c r="M225" s="14">
        <f t="shared" si="110"/>
        <v>5464485.2081883298</v>
      </c>
      <c r="N225" s="10">
        <f t="shared" si="110"/>
        <v>1.3299467599033334</v>
      </c>
      <c r="O225" s="10">
        <f t="shared" si="110"/>
        <v>1.0575766540939433</v>
      </c>
      <c r="P225" s="10">
        <f t="shared" si="110"/>
        <v>1.0959352930511965</v>
      </c>
      <c r="Q225" s="10">
        <f t="shared" si="110"/>
        <v>3.6270058371275198</v>
      </c>
      <c r="R225" s="10">
        <f t="shared" si="110"/>
        <v>4.6199934292170317</v>
      </c>
      <c r="S225" s="10">
        <f t="shared" ref="S225" si="111">AVERAGE(S222:S224)</f>
        <v>2.7554896198990129</v>
      </c>
    </row>
    <row r="226" spans="1:19" ht="13.8" x14ac:dyDescent="0.2">
      <c r="A226" s="10" t="s">
        <v>152</v>
      </c>
      <c r="B226" s="10" t="s">
        <v>169</v>
      </c>
      <c r="C226" s="10" t="s">
        <v>180</v>
      </c>
      <c r="D226" s="10" t="s">
        <v>189</v>
      </c>
      <c r="E226" s="10" t="s">
        <v>191</v>
      </c>
      <c r="F226" s="61">
        <v>1</v>
      </c>
      <c r="G226" s="24">
        <v>69.8</v>
      </c>
      <c r="H226" s="24">
        <v>-21.608217168011738</v>
      </c>
      <c r="I226" s="14">
        <v>1279500</v>
      </c>
      <c r="J226" s="14">
        <v>1436642.2163023904</v>
      </c>
      <c r="K226" s="10">
        <v>1.3243406110000002</v>
      </c>
      <c r="L226" s="14">
        <v>2010500</v>
      </c>
      <c r="M226" s="14">
        <v>5027929.8711105604</v>
      </c>
      <c r="N226" s="10">
        <v>1.1033665191700002</v>
      </c>
      <c r="O226" s="10">
        <v>0.94501508283428992</v>
      </c>
      <c r="P226" s="10">
        <v>0.90540829114615007</v>
      </c>
      <c r="Q226" s="10">
        <v>4.0397557065958605</v>
      </c>
      <c r="R226" s="10">
        <v>6.172156661286663</v>
      </c>
      <c r="S226" s="10">
        <v>3.7004372743910077</v>
      </c>
    </row>
    <row r="227" spans="1:19" ht="13.8" x14ac:dyDescent="0.2">
      <c r="A227" s="10" t="s">
        <v>152</v>
      </c>
      <c r="B227" s="10" t="s">
        <v>169</v>
      </c>
      <c r="C227" s="10" t="s">
        <v>180</v>
      </c>
      <c r="D227" s="10" t="s">
        <v>189</v>
      </c>
      <c r="E227" s="10" t="s">
        <v>191</v>
      </c>
      <c r="F227" s="61">
        <v>2</v>
      </c>
      <c r="G227" s="24">
        <v>69.599999999999994</v>
      </c>
      <c r="H227" s="24">
        <v>-20.872549019607842</v>
      </c>
      <c r="I227" s="14">
        <v>1532500</v>
      </c>
      <c r="J227" s="14">
        <v>1534488.1651101003</v>
      </c>
      <c r="K227" s="10">
        <v>1.187280747</v>
      </c>
      <c r="L227" s="14">
        <v>2910600</v>
      </c>
      <c r="M227" s="14">
        <v>5258673.7696378855</v>
      </c>
      <c r="N227" s="10">
        <v>1.46048186774</v>
      </c>
      <c r="O227" s="10">
        <v>0.92683486291207995</v>
      </c>
      <c r="P227" s="10">
        <v>0.99348268122413008</v>
      </c>
      <c r="Q227" s="10">
        <v>4.2916635914901278</v>
      </c>
      <c r="R227" s="10">
        <v>6.8826692095506035</v>
      </c>
      <c r="S227" s="10">
        <v>3.81</v>
      </c>
    </row>
    <row r="228" spans="1:19" ht="13.8" x14ac:dyDescent="0.2">
      <c r="A228" s="10" t="s">
        <v>152</v>
      </c>
      <c r="B228" s="10" t="s">
        <v>169</v>
      </c>
      <c r="C228" s="10" t="s">
        <v>180</v>
      </c>
      <c r="D228" s="10" t="s">
        <v>189</v>
      </c>
      <c r="E228" s="10" t="s">
        <v>191</v>
      </c>
      <c r="F228" s="62">
        <v>3</v>
      </c>
      <c r="G228" s="24">
        <v>69.599999999999994</v>
      </c>
      <c r="H228" s="24"/>
      <c r="I228" s="14">
        <v>1306500</v>
      </c>
      <c r="J228" s="14">
        <v>1631720.2778371747</v>
      </c>
      <c r="K228" s="10">
        <v>1.4509572999999998</v>
      </c>
      <c r="L228" s="14">
        <v>2883100</v>
      </c>
      <c r="M228" s="14">
        <v>5995698.603297295</v>
      </c>
      <c r="N228" s="10">
        <v>1.5902647655899997</v>
      </c>
      <c r="O228" s="10">
        <v>0.93753048568032982</v>
      </c>
      <c r="P228" s="10">
        <v>1.0000394890085</v>
      </c>
      <c r="Q228" s="10">
        <v>4.1751448628241441</v>
      </c>
      <c r="R228" s="10">
        <v>6.3765756419392199</v>
      </c>
      <c r="S228" s="10">
        <v>3.7495238095238101</v>
      </c>
    </row>
    <row r="229" spans="1:19" ht="13.8" x14ac:dyDescent="0.2">
      <c r="A229" s="10" t="s">
        <v>152</v>
      </c>
      <c r="B229" s="10" t="s">
        <v>169</v>
      </c>
      <c r="C229" s="10" t="s">
        <v>180</v>
      </c>
      <c r="D229" s="10" t="s">
        <v>189</v>
      </c>
      <c r="E229" s="10" t="s">
        <v>191</v>
      </c>
      <c r="F229" s="51" t="s">
        <v>11</v>
      </c>
      <c r="G229" s="14">
        <f>AVERAGE(G226:G228)</f>
        <v>69.666666666666657</v>
      </c>
      <c r="H229" s="14">
        <f>AVERAGE(H226:H228)</f>
        <v>-21.24038309380979</v>
      </c>
      <c r="I229" s="14">
        <f t="shared" ref="I229:R229" si="112">AVERAGE(I226:I228)</f>
        <v>1372833.3333333333</v>
      </c>
      <c r="J229" s="14">
        <f t="shared" si="112"/>
        <v>1534283.5530832217</v>
      </c>
      <c r="K229" s="10">
        <f t="shared" si="112"/>
        <v>1.3208595526666667</v>
      </c>
      <c r="L229" s="14">
        <f t="shared" si="112"/>
        <v>2601400</v>
      </c>
      <c r="M229" s="14">
        <f t="shared" si="112"/>
        <v>5427434.0813485803</v>
      </c>
      <c r="N229" s="10">
        <f t="shared" si="112"/>
        <v>1.3847043841666666</v>
      </c>
      <c r="O229" s="10">
        <f t="shared" si="112"/>
        <v>0.93646014380889986</v>
      </c>
      <c r="P229" s="10">
        <f t="shared" si="112"/>
        <v>0.96631015379292673</v>
      </c>
      <c r="Q229" s="10">
        <f t="shared" si="112"/>
        <v>4.1688547203033774</v>
      </c>
      <c r="R229" s="10">
        <f t="shared" si="112"/>
        <v>6.4771338375921621</v>
      </c>
      <c r="S229" s="10">
        <f t="shared" ref="S229" si="113">AVERAGE(S226:S228)</f>
        <v>3.7533203613049388</v>
      </c>
    </row>
    <row r="230" spans="1:19" ht="13.8" x14ac:dyDescent="0.2">
      <c r="A230" s="10" t="s">
        <v>153</v>
      </c>
      <c r="B230" s="10" t="s">
        <v>169</v>
      </c>
      <c r="C230" s="10" t="s">
        <v>180</v>
      </c>
      <c r="D230" s="10" t="s">
        <v>173</v>
      </c>
      <c r="E230" s="10" t="s">
        <v>173</v>
      </c>
      <c r="F230" s="61">
        <v>1</v>
      </c>
      <c r="G230" s="24">
        <v>67.2</v>
      </c>
      <c r="H230" s="24">
        <v>-18.868458274398868</v>
      </c>
      <c r="I230" s="14">
        <v>545830</v>
      </c>
      <c r="J230" s="14">
        <v>788169.43505163491</v>
      </c>
      <c r="K230" s="10">
        <v>1.7121738959999999</v>
      </c>
      <c r="L230" s="14">
        <v>1246500</v>
      </c>
      <c r="M230" s="14">
        <v>2162815.6775658443</v>
      </c>
      <c r="N230" s="10">
        <v>1.4380980190500001</v>
      </c>
      <c r="O230" s="10">
        <v>0.421757561527</v>
      </c>
      <c r="P230" s="10">
        <v>0.46170089519580998</v>
      </c>
      <c r="Q230" s="10">
        <v>5.3134155262889999</v>
      </c>
      <c r="R230" s="10">
        <v>9.7488608763517259</v>
      </c>
      <c r="S230" s="10">
        <v>8.2250115601099392</v>
      </c>
    </row>
    <row r="231" spans="1:19" ht="13.8" x14ac:dyDescent="0.2">
      <c r="A231" s="10" t="s">
        <v>153</v>
      </c>
      <c r="B231" s="10" t="s">
        <v>169</v>
      </c>
      <c r="C231" s="10" t="s">
        <v>180</v>
      </c>
      <c r="D231" s="10" t="s">
        <v>173</v>
      </c>
      <c r="E231" s="10" t="s">
        <v>173</v>
      </c>
      <c r="F231" s="61">
        <v>2</v>
      </c>
      <c r="G231" s="24">
        <v>65.400000000000006</v>
      </c>
      <c r="H231" s="24">
        <v>-19.780089153046063</v>
      </c>
      <c r="I231" s="14">
        <v>568820</v>
      </c>
      <c r="J231" s="14">
        <v>812908.73055614007</v>
      </c>
      <c r="K231" s="10">
        <v>1.731002658</v>
      </c>
      <c r="L231" s="14">
        <v>1332000</v>
      </c>
      <c r="M231" s="14">
        <v>2397856.1742662261</v>
      </c>
      <c r="N231" s="10">
        <v>1.5262529507200002</v>
      </c>
      <c r="O231" s="10">
        <v>0.41928488935808994</v>
      </c>
      <c r="P231" s="10">
        <v>0.43567384709603002</v>
      </c>
      <c r="Q231" s="10">
        <v>3.9087880708105134</v>
      </c>
      <c r="R231" s="10">
        <v>10.609775156020939</v>
      </c>
      <c r="S231" s="10">
        <v>8.5115282190624022</v>
      </c>
    </row>
    <row r="232" spans="1:19" ht="13.8" x14ac:dyDescent="0.2">
      <c r="A232" s="10" t="s">
        <v>153</v>
      </c>
      <c r="B232" s="10" t="s">
        <v>169</v>
      </c>
      <c r="C232" s="10" t="s">
        <v>180</v>
      </c>
      <c r="D232" s="10" t="s">
        <v>173</v>
      </c>
      <c r="E232" s="10" t="s">
        <v>173</v>
      </c>
      <c r="F232" s="62">
        <v>3</v>
      </c>
      <c r="G232" s="24">
        <v>66.7</v>
      </c>
      <c r="H232" s="24"/>
      <c r="I232" s="14">
        <v>452830</v>
      </c>
      <c r="J232" s="14">
        <v>707317.91358995507</v>
      </c>
      <c r="K232" s="10">
        <v>1.8700056120000002</v>
      </c>
      <c r="L232" s="14">
        <v>1263600</v>
      </c>
      <c r="M232" s="14">
        <v>2421016.2098099631</v>
      </c>
      <c r="N232" s="10">
        <v>1.6203371350400002</v>
      </c>
      <c r="O232" s="10">
        <v>0.44786671642214004</v>
      </c>
      <c r="P232" s="10">
        <v>0.46908496879039996</v>
      </c>
      <c r="Q232" s="10">
        <v>4.7376265282148129</v>
      </c>
      <c r="R232" s="10">
        <v>11.242485212255527</v>
      </c>
      <c r="S232" s="10">
        <v>8.1519081315184767</v>
      </c>
    </row>
    <row r="233" spans="1:19" ht="13.8" x14ac:dyDescent="0.2">
      <c r="A233" s="10" t="s">
        <v>153</v>
      </c>
      <c r="B233" s="10" t="s">
        <v>169</v>
      </c>
      <c r="C233" s="10" t="s">
        <v>180</v>
      </c>
      <c r="D233" s="10" t="s">
        <v>173</v>
      </c>
      <c r="E233" s="10" t="s">
        <v>173</v>
      </c>
      <c r="F233" s="51" t="s">
        <v>11</v>
      </c>
      <c r="G233" s="14">
        <f>AVERAGE(G230:G232)</f>
        <v>66.433333333333337</v>
      </c>
      <c r="H233" s="14">
        <f>AVERAGE(H230:H232)</f>
        <v>-19.324273713722466</v>
      </c>
      <c r="I233" s="14">
        <f t="shared" ref="I233:R233" si="114">AVERAGE(I230:I232)</f>
        <v>522493.33333333331</v>
      </c>
      <c r="J233" s="14">
        <f t="shared" si="114"/>
        <v>769465.35973257665</v>
      </c>
      <c r="K233" s="10">
        <f t="shared" si="114"/>
        <v>1.7710607219999999</v>
      </c>
      <c r="L233" s="14">
        <f t="shared" si="114"/>
        <v>1280700</v>
      </c>
      <c r="M233" s="14">
        <f t="shared" si="114"/>
        <v>2327229.3538806778</v>
      </c>
      <c r="N233" s="10">
        <f t="shared" si="114"/>
        <v>1.5282293682700001</v>
      </c>
      <c r="O233" s="10">
        <f t="shared" si="114"/>
        <v>0.42963638910241003</v>
      </c>
      <c r="P233" s="10">
        <f t="shared" si="114"/>
        <v>0.45548657036074669</v>
      </c>
      <c r="Q233" s="10">
        <f t="shared" si="114"/>
        <v>4.653276708438109</v>
      </c>
      <c r="R233" s="10">
        <f t="shared" si="114"/>
        <v>10.533707081542731</v>
      </c>
      <c r="S233" s="10">
        <f t="shared" ref="S233" si="115">AVERAGE(S230:S232)</f>
        <v>8.2961493035636042</v>
      </c>
    </row>
    <row r="234" spans="1:19" ht="13.8" x14ac:dyDescent="0.2">
      <c r="A234" s="10" t="s">
        <v>153</v>
      </c>
      <c r="B234" s="10" t="s">
        <v>169</v>
      </c>
      <c r="C234" s="10" t="s">
        <v>180</v>
      </c>
      <c r="D234" s="10" t="s">
        <v>181</v>
      </c>
      <c r="E234" s="10" t="s">
        <v>182</v>
      </c>
      <c r="F234" s="61">
        <v>1</v>
      </c>
      <c r="G234" s="24">
        <v>72.900000000000006</v>
      </c>
      <c r="H234" s="24">
        <v>-17.794594594594596</v>
      </c>
      <c r="I234" s="14">
        <v>1317200</v>
      </c>
      <c r="J234" s="14">
        <v>1598192.9662689054</v>
      </c>
      <c r="K234" s="10">
        <v>1.4515057080000002</v>
      </c>
      <c r="L234" s="14">
        <v>2552200</v>
      </c>
      <c r="M234" s="14">
        <v>3175560.6954724402</v>
      </c>
      <c r="N234" s="10">
        <v>1.3250609885</v>
      </c>
      <c r="O234" s="10">
        <v>0.13768196367891999</v>
      </c>
      <c r="P234" s="10">
        <v>0.14416609046749002</v>
      </c>
      <c r="Q234" s="10">
        <v>4.7094961571664333</v>
      </c>
      <c r="R234" s="10">
        <v>27.903189829461134</v>
      </c>
      <c r="S234" s="10">
        <v>24.810078270067343</v>
      </c>
    </row>
    <row r="235" spans="1:19" ht="13.8" x14ac:dyDescent="0.2">
      <c r="A235" s="10" t="s">
        <v>153</v>
      </c>
      <c r="B235" s="10" t="s">
        <v>169</v>
      </c>
      <c r="C235" s="10" t="s">
        <v>180</v>
      </c>
      <c r="D235" s="10" t="s">
        <v>181</v>
      </c>
      <c r="E235" s="10" t="s">
        <v>182</v>
      </c>
      <c r="F235" s="61">
        <v>2</v>
      </c>
      <c r="G235" s="24">
        <v>72.8</v>
      </c>
      <c r="H235" s="24">
        <v>-17.212903225806453</v>
      </c>
      <c r="I235" s="14">
        <v>1258000</v>
      </c>
      <c r="J235" s="14">
        <v>1523902.3216433404</v>
      </c>
      <c r="K235" s="10">
        <v>1.458180644</v>
      </c>
      <c r="L235" s="14">
        <v>2198500</v>
      </c>
      <c r="M235" s="14">
        <v>4339563.5356014157</v>
      </c>
      <c r="N235" s="10">
        <v>1.5061377680299999</v>
      </c>
      <c r="O235" s="10">
        <v>0.12768196367892001</v>
      </c>
      <c r="P235" s="10">
        <v>0.13416609046749001</v>
      </c>
      <c r="Q235" s="10">
        <v>5.0783420005001911</v>
      </c>
      <c r="R235" s="10">
        <v>25.873189829461101</v>
      </c>
      <c r="S235" s="10">
        <v>22.610078270067302</v>
      </c>
    </row>
    <row r="236" spans="1:19" ht="13.8" x14ac:dyDescent="0.2">
      <c r="A236" s="10" t="s">
        <v>153</v>
      </c>
      <c r="B236" s="10" t="s">
        <v>169</v>
      </c>
      <c r="C236" s="10" t="s">
        <v>180</v>
      </c>
      <c r="D236" s="10" t="s">
        <v>181</v>
      </c>
      <c r="E236" s="10" t="s">
        <v>182</v>
      </c>
      <c r="F236" s="62">
        <v>3</v>
      </c>
      <c r="G236" s="24">
        <v>72</v>
      </c>
      <c r="H236" s="24"/>
      <c r="I236" s="14">
        <v>1384900</v>
      </c>
      <c r="J236" s="14">
        <v>1834652.5844859451</v>
      </c>
      <c r="K236" s="10">
        <v>1.5801807960000001</v>
      </c>
      <c r="L236" s="14">
        <v>2579900</v>
      </c>
      <c r="M236" s="14">
        <v>4542359.0785862496</v>
      </c>
      <c r="N236" s="10">
        <v>1.4141860936200001</v>
      </c>
      <c r="O236" s="10">
        <v>0.14768196367892</v>
      </c>
      <c r="P236" s="10">
        <v>0.15416609046749</v>
      </c>
      <c r="Q236" s="10">
        <v>4.3906016869245708</v>
      </c>
      <c r="R236" s="10">
        <v>27.563189829461098</v>
      </c>
      <c r="S236" s="10">
        <v>25.320078270067299</v>
      </c>
    </row>
    <row r="237" spans="1:19" ht="13.8" x14ac:dyDescent="0.2">
      <c r="A237" s="10" t="s">
        <v>153</v>
      </c>
      <c r="B237" s="10" t="s">
        <v>169</v>
      </c>
      <c r="C237" s="10" t="s">
        <v>180</v>
      </c>
      <c r="D237" s="10" t="s">
        <v>181</v>
      </c>
      <c r="E237" s="10" t="s">
        <v>182</v>
      </c>
      <c r="F237" s="51" t="s">
        <v>11</v>
      </c>
      <c r="G237" s="14">
        <f>AVERAGE(G234:G236)</f>
        <v>72.566666666666663</v>
      </c>
      <c r="H237" s="14">
        <f>AVERAGE(H234:H236)</f>
        <v>-17.503748910200525</v>
      </c>
      <c r="I237" s="14">
        <f t="shared" ref="I237:R237" si="116">AVERAGE(I234:I236)</f>
        <v>1320033.3333333333</v>
      </c>
      <c r="J237" s="14">
        <f t="shared" si="116"/>
        <v>1652249.290799397</v>
      </c>
      <c r="K237" s="10">
        <f t="shared" si="116"/>
        <v>1.4966223826666667</v>
      </c>
      <c r="L237" s="14">
        <f t="shared" si="116"/>
        <v>2443533.3333333335</v>
      </c>
      <c r="M237" s="14">
        <f t="shared" si="116"/>
        <v>4019161.1032200358</v>
      </c>
      <c r="N237" s="10">
        <f t="shared" si="116"/>
        <v>1.4151282833833332</v>
      </c>
      <c r="O237" s="10">
        <f t="shared" si="116"/>
        <v>0.13768196367891999</v>
      </c>
      <c r="P237" s="10">
        <f t="shared" si="116"/>
        <v>0.14416609046748999</v>
      </c>
      <c r="Q237" s="10">
        <f t="shared" si="116"/>
        <v>4.7261466148637314</v>
      </c>
      <c r="R237" s="10">
        <f t="shared" si="116"/>
        <v>27.11318982946111</v>
      </c>
      <c r="S237" s="10">
        <f t="shared" ref="S237" si="117">AVERAGE(S234:S236)</f>
        <v>24.246744936733979</v>
      </c>
    </row>
    <row r="238" spans="1:19" ht="13.8" x14ac:dyDescent="0.2">
      <c r="A238" s="10" t="s">
        <v>153</v>
      </c>
      <c r="B238" s="10" t="s">
        <v>169</v>
      </c>
      <c r="C238" s="10" t="s">
        <v>180</v>
      </c>
      <c r="D238" s="10" t="s">
        <v>186</v>
      </c>
      <c r="E238" s="10" t="s">
        <v>197</v>
      </c>
      <c r="F238" s="61">
        <v>1</v>
      </c>
      <c r="G238" s="24">
        <v>67.3</v>
      </c>
      <c r="H238" s="24">
        <v>-19.059602649006624</v>
      </c>
      <c r="I238" s="14">
        <v>835370</v>
      </c>
      <c r="J238" s="14">
        <v>1257950.727773</v>
      </c>
      <c r="K238" s="10">
        <v>1.8826902000000001</v>
      </c>
      <c r="L238" s="14">
        <v>1623900</v>
      </c>
      <c r="M238" s="14">
        <v>3062275.3284946238</v>
      </c>
      <c r="N238" s="10">
        <v>1.56781773505</v>
      </c>
      <c r="O238" s="10">
        <v>0.47</v>
      </c>
      <c r="P238" s="10">
        <v>0.48</v>
      </c>
      <c r="Q238" s="10">
        <v>2.87</v>
      </c>
      <c r="R238" s="10">
        <v>6.31</v>
      </c>
      <c r="S238" s="10">
        <v>4.8099999999999996</v>
      </c>
    </row>
    <row r="239" spans="1:19" ht="13.8" x14ac:dyDescent="0.2">
      <c r="A239" s="10" t="s">
        <v>153</v>
      </c>
      <c r="B239" s="10" t="s">
        <v>169</v>
      </c>
      <c r="C239" s="10" t="s">
        <v>180</v>
      </c>
      <c r="D239" s="10" t="s">
        <v>186</v>
      </c>
      <c r="E239" s="10" t="s">
        <v>197</v>
      </c>
      <c r="F239" s="61">
        <v>2</v>
      </c>
      <c r="G239" s="24">
        <v>66</v>
      </c>
      <c r="H239" s="24">
        <v>-20.208955223880601</v>
      </c>
      <c r="I239" s="14">
        <v>913290</v>
      </c>
      <c r="J239" s="14">
        <v>1439867.9555014202</v>
      </c>
      <c r="K239" s="10">
        <v>1.7252797600000001</v>
      </c>
      <c r="L239" s="14">
        <v>1237200</v>
      </c>
      <c r="M239" s="14">
        <v>2662351.2785557499</v>
      </c>
      <c r="N239" s="10">
        <v>1.4270770127000001</v>
      </c>
      <c r="O239" s="10">
        <v>0.51597220590338</v>
      </c>
      <c r="P239" s="10">
        <v>0.53258127882142992</v>
      </c>
      <c r="Q239" s="10">
        <v>3.2189859701784211</v>
      </c>
      <c r="R239" s="10">
        <v>6.2186322159310112</v>
      </c>
      <c r="S239" s="10">
        <v>4.6606212062306742</v>
      </c>
    </row>
    <row r="240" spans="1:19" ht="13.8" x14ac:dyDescent="0.2">
      <c r="A240" s="10" t="s">
        <v>153</v>
      </c>
      <c r="B240" s="10" t="s">
        <v>169</v>
      </c>
      <c r="C240" s="10" t="s">
        <v>180</v>
      </c>
      <c r="D240" s="10" t="s">
        <v>186</v>
      </c>
      <c r="E240" s="10" t="s">
        <v>197</v>
      </c>
      <c r="F240" s="62">
        <v>3</v>
      </c>
      <c r="G240" s="24">
        <v>65.599999999999994</v>
      </c>
      <c r="H240" s="24"/>
      <c r="I240" s="14">
        <v>936290</v>
      </c>
      <c r="J240" s="14">
        <v>1396767.220604165</v>
      </c>
      <c r="K240" s="10">
        <v>1.7324624870000001</v>
      </c>
      <c r="L240" s="14">
        <v>1528200</v>
      </c>
      <c r="M240" s="14">
        <v>3172375.2981443852</v>
      </c>
      <c r="N240" s="10">
        <v>1.6546236961500003</v>
      </c>
      <c r="O240" s="10">
        <v>0.49825370714535</v>
      </c>
      <c r="P240" s="10">
        <v>0.51378694083728005</v>
      </c>
      <c r="Q240" s="10">
        <v>3.1175349965632493</v>
      </c>
      <c r="R240" s="10">
        <v>5.7556193120609596</v>
      </c>
      <c r="S240" s="10">
        <v>4.8781614723913496</v>
      </c>
    </row>
    <row r="241" spans="1:19" ht="13.8" x14ac:dyDescent="0.2">
      <c r="A241" s="10" t="s">
        <v>153</v>
      </c>
      <c r="B241" s="10" t="s">
        <v>169</v>
      </c>
      <c r="C241" s="10" t="s">
        <v>180</v>
      </c>
      <c r="D241" s="10" t="s">
        <v>186</v>
      </c>
      <c r="E241" s="10" t="s">
        <v>197</v>
      </c>
      <c r="F241" s="51" t="s">
        <v>11</v>
      </c>
      <c r="G241" s="14">
        <f>AVERAGE(G238:G240)</f>
        <v>66.3</v>
      </c>
      <c r="H241" s="14">
        <f>AVERAGE(H238:H240)</f>
        <v>-19.634278936443614</v>
      </c>
      <c r="I241" s="14">
        <f t="shared" ref="I241:R241" si="118">AVERAGE(I238:I240)</f>
        <v>894983.33333333337</v>
      </c>
      <c r="J241" s="14">
        <f t="shared" si="118"/>
        <v>1364861.9679595283</v>
      </c>
      <c r="K241" s="10">
        <f t="shared" si="118"/>
        <v>1.7801441490000001</v>
      </c>
      <c r="L241" s="14">
        <f t="shared" si="118"/>
        <v>1463100</v>
      </c>
      <c r="M241" s="14">
        <f t="shared" si="118"/>
        <v>2965667.3017315865</v>
      </c>
      <c r="N241" s="10">
        <f t="shared" si="118"/>
        <v>1.5498394813</v>
      </c>
      <c r="O241" s="10">
        <f t="shared" si="118"/>
        <v>0.49474197101624329</v>
      </c>
      <c r="P241" s="10">
        <f t="shared" si="118"/>
        <v>0.50878940655290339</v>
      </c>
      <c r="Q241" s="10">
        <f t="shared" si="118"/>
        <v>3.0688403222472238</v>
      </c>
      <c r="R241" s="10">
        <f t="shared" si="118"/>
        <v>6.0947505093306562</v>
      </c>
      <c r="S241" s="10">
        <f t="shared" ref="S241" si="119">AVERAGE(S238:S240)</f>
        <v>4.7829275595406751</v>
      </c>
    </row>
    <row r="242" spans="1:19" ht="13.8" x14ac:dyDescent="0.2">
      <c r="A242" s="10" t="s">
        <v>168</v>
      </c>
      <c r="B242" s="10" t="s">
        <v>172</v>
      </c>
      <c r="C242" s="10" t="s">
        <v>208</v>
      </c>
      <c r="D242" s="10" t="s">
        <v>173</v>
      </c>
      <c r="E242" s="10" t="s">
        <v>173</v>
      </c>
      <c r="F242" s="61">
        <v>1</v>
      </c>
      <c r="G242" s="24">
        <v>79.400000000000006</v>
      </c>
      <c r="H242" s="24">
        <v>-21.016393442622949</v>
      </c>
      <c r="I242" s="14">
        <v>521030</v>
      </c>
      <c r="J242" s="14">
        <v>723323.52452791494</v>
      </c>
      <c r="K242" s="10">
        <v>1.7144586019999999</v>
      </c>
      <c r="L242" s="14">
        <v>902090</v>
      </c>
      <c r="M242" s="14">
        <v>3796424.5393277821</v>
      </c>
      <c r="N242" s="10">
        <v>1.8057592600000001</v>
      </c>
      <c r="O242" s="10">
        <v>0.35520950332283996</v>
      </c>
      <c r="P242" s="10">
        <v>0.42526320030448</v>
      </c>
      <c r="Q242" s="10">
        <v>19.721796946961245</v>
      </c>
      <c r="R242" s="10">
        <v>39.690407138725803</v>
      </c>
      <c r="S242" s="10">
        <v>31.334686206404733</v>
      </c>
    </row>
    <row r="243" spans="1:19" ht="13.8" x14ac:dyDescent="0.2">
      <c r="A243" s="10" t="s">
        <v>168</v>
      </c>
      <c r="B243" s="10" t="s">
        <v>172</v>
      </c>
      <c r="C243" s="10" t="s">
        <v>208</v>
      </c>
      <c r="D243" s="10" t="s">
        <v>173</v>
      </c>
      <c r="E243" s="10" t="s">
        <v>173</v>
      </c>
      <c r="F243" s="61">
        <v>2</v>
      </c>
      <c r="G243" s="24">
        <v>80</v>
      </c>
      <c r="H243" s="24">
        <v>-20.439999999999998</v>
      </c>
      <c r="I243" s="14">
        <v>547030</v>
      </c>
      <c r="J243" s="14">
        <v>823114.01015667</v>
      </c>
      <c r="K243" s="10">
        <v>1.8416454149999999</v>
      </c>
      <c r="L243" s="14">
        <v>810980</v>
      </c>
      <c r="M243" s="14">
        <v>3201290.9482322973</v>
      </c>
      <c r="N243" s="10">
        <v>1.8716752812999999</v>
      </c>
      <c r="O243" s="10">
        <v>0.32017576741055997</v>
      </c>
      <c r="P243" s="10">
        <v>0.38720365846528992</v>
      </c>
      <c r="Q243" s="10">
        <v>20.934717076442695</v>
      </c>
      <c r="R243" s="10">
        <v>38.719767689940198</v>
      </c>
      <c r="S243" s="10">
        <v>32.532184545595285</v>
      </c>
    </row>
    <row r="244" spans="1:19" ht="13.8" x14ac:dyDescent="0.2">
      <c r="A244" s="10" t="s">
        <v>168</v>
      </c>
      <c r="B244" s="10" t="s">
        <v>172</v>
      </c>
      <c r="C244" s="10" t="s">
        <v>208</v>
      </c>
      <c r="D244" s="10" t="s">
        <v>173</v>
      </c>
      <c r="E244" s="10" t="s">
        <v>173</v>
      </c>
      <c r="F244" s="62">
        <v>3</v>
      </c>
      <c r="G244" s="24">
        <v>78.099999999999994</v>
      </c>
      <c r="H244" s="24"/>
      <c r="I244" s="14">
        <v>552730</v>
      </c>
      <c r="J244" s="14">
        <v>838306.27929367498</v>
      </c>
      <c r="K244" s="10">
        <v>1.8565535520000001</v>
      </c>
      <c r="L244" s="14">
        <v>782990</v>
      </c>
      <c r="M244" s="14">
        <v>1923985.9228210093</v>
      </c>
      <c r="N244" s="10">
        <v>1.3637258207999998</v>
      </c>
      <c r="O244" s="10">
        <v>0.34590193137991998</v>
      </c>
      <c r="P244" s="10">
        <v>0.43904975065961999</v>
      </c>
      <c r="Q244" s="10">
        <v>20.889754612956754</v>
      </c>
      <c r="R244" s="10">
        <v>39.099207405484506</v>
      </c>
      <c r="S244" s="10">
        <v>27.897458986993065</v>
      </c>
    </row>
    <row r="245" spans="1:19" ht="13.8" x14ac:dyDescent="0.2">
      <c r="A245" s="10" t="s">
        <v>168</v>
      </c>
      <c r="B245" s="10" t="s">
        <v>172</v>
      </c>
      <c r="C245" s="10" t="s">
        <v>208</v>
      </c>
      <c r="D245" s="10" t="s">
        <v>173</v>
      </c>
      <c r="E245" s="10" t="s">
        <v>173</v>
      </c>
      <c r="F245" s="51" t="s">
        <v>11</v>
      </c>
      <c r="G245" s="14">
        <f>AVERAGE(G242:G244)</f>
        <v>79.166666666666671</v>
      </c>
      <c r="H245" s="14">
        <f>AVERAGE(H242:H244)</f>
        <v>-20.728196721311473</v>
      </c>
      <c r="I245" s="14">
        <f t="shared" ref="I245:R245" si="120">AVERAGE(I242:I244)</f>
        <v>540263.33333333337</v>
      </c>
      <c r="J245" s="14">
        <f t="shared" si="120"/>
        <v>794914.60465941997</v>
      </c>
      <c r="K245" s="10">
        <f t="shared" si="120"/>
        <v>1.8042191896666668</v>
      </c>
      <c r="L245" s="14">
        <f t="shared" si="120"/>
        <v>832020</v>
      </c>
      <c r="M245" s="14">
        <f t="shared" si="120"/>
        <v>2973900.4701270293</v>
      </c>
      <c r="N245" s="10">
        <f t="shared" si="120"/>
        <v>1.6803867873666667</v>
      </c>
      <c r="O245" s="10">
        <f t="shared" si="120"/>
        <v>0.34042906737110662</v>
      </c>
      <c r="P245" s="10">
        <f t="shared" si="120"/>
        <v>0.41717220314312997</v>
      </c>
      <c r="Q245" s="10">
        <f t="shared" si="120"/>
        <v>20.515422878786897</v>
      </c>
      <c r="R245" s="10">
        <f t="shared" si="120"/>
        <v>39.169794078050167</v>
      </c>
      <c r="S245" s="10">
        <f t="shared" ref="S245" si="121">AVERAGE(S242:S244)</f>
        <v>30.588109912997695</v>
      </c>
    </row>
    <row r="246" spans="1:19" ht="13.8" x14ac:dyDescent="0.2">
      <c r="A246" s="10" t="s">
        <v>168</v>
      </c>
      <c r="B246" s="10" t="s">
        <v>172</v>
      </c>
      <c r="C246" s="10" t="s">
        <v>208</v>
      </c>
      <c r="D246" s="10" t="s">
        <v>186</v>
      </c>
      <c r="E246" s="10" t="s">
        <v>197</v>
      </c>
      <c r="F246" s="61">
        <v>1</v>
      </c>
      <c r="G246" s="24">
        <v>81.2</v>
      </c>
      <c r="H246" s="24">
        <v>-20.071428571428569</v>
      </c>
      <c r="I246" s="14">
        <v>700840</v>
      </c>
      <c r="J246" s="14">
        <v>817080.12988531496</v>
      </c>
      <c r="K246" s="10">
        <v>1.4525627759999999</v>
      </c>
      <c r="L246" s="14">
        <v>1165200</v>
      </c>
      <c r="M246" s="14">
        <v>2047171.4749120011</v>
      </c>
      <c r="N246" s="10">
        <v>1.1376701956799999</v>
      </c>
      <c r="O246" s="10">
        <v>0.29017567576374004</v>
      </c>
      <c r="P246" s="10">
        <v>0.33677621104287991</v>
      </c>
      <c r="Q246" s="10">
        <v>16.059421643970552</v>
      </c>
      <c r="R246" s="10">
        <v>41.048299840526951</v>
      </c>
      <c r="S246" s="10">
        <v>34.32548279089896</v>
      </c>
    </row>
    <row r="247" spans="1:19" ht="13.8" x14ac:dyDescent="0.2">
      <c r="A247" s="10" t="s">
        <v>168</v>
      </c>
      <c r="B247" s="10" t="s">
        <v>172</v>
      </c>
      <c r="C247" s="10" t="s">
        <v>208</v>
      </c>
      <c r="D247" s="10" t="s">
        <v>186</v>
      </c>
      <c r="E247" s="10" t="s">
        <v>197</v>
      </c>
      <c r="F247" s="61">
        <v>2</v>
      </c>
      <c r="G247" s="24">
        <v>81</v>
      </c>
      <c r="H247" s="24">
        <v>-20.615384615384617</v>
      </c>
      <c r="I247" s="14">
        <v>635340</v>
      </c>
      <c r="J247" s="14">
        <v>814858.64594843006</v>
      </c>
      <c r="K247" s="10">
        <v>1.585934341</v>
      </c>
      <c r="L247" s="14">
        <v>1124800</v>
      </c>
      <c r="M247" s="14">
        <v>2942686.9637515889</v>
      </c>
      <c r="N247" s="10">
        <v>1.3174611059000001</v>
      </c>
      <c r="O247" s="10">
        <v>0.28616914059966997</v>
      </c>
      <c r="P247" s="10">
        <v>0.31617823406122997</v>
      </c>
      <c r="Q247" s="10">
        <v>10.48648830501978</v>
      </c>
      <c r="R247" s="10">
        <v>41.257621423798227</v>
      </c>
      <c r="S247" s="10">
        <v>35.005386620801758</v>
      </c>
    </row>
    <row r="248" spans="1:19" ht="13.8" x14ac:dyDescent="0.2">
      <c r="A248" s="10" t="s">
        <v>168</v>
      </c>
      <c r="B248" s="10" t="s">
        <v>172</v>
      </c>
      <c r="C248" s="10" t="s">
        <v>208</v>
      </c>
      <c r="D248" s="10" t="s">
        <v>186</v>
      </c>
      <c r="E248" s="10" t="s">
        <v>197</v>
      </c>
      <c r="F248" s="62">
        <v>3</v>
      </c>
      <c r="G248" s="24">
        <v>81.2</v>
      </c>
      <c r="H248" s="24"/>
      <c r="I248" s="14">
        <v>730880</v>
      </c>
      <c r="J248" s="14">
        <v>866762.33810524503</v>
      </c>
      <c r="K248" s="10">
        <v>1.466930823</v>
      </c>
      <c r="L248" s="14">
        <v>981830</v>
      </c>
      <c r="M248" s="14">
        <v>3540755.5313993385</v>
      </c>
      <c r="N248" s="10">
        <v>1.5535802069</v>
      </c>
      <c r="O248" s="10">
        <v>0.28303439030423</v>
      </c>
      <c r="P248" s="10">
        <v>0.33320594811811999</v>
      </c>
      <c r="Q248" s="10">
        <v>17.726311548204876</v>
      </c>
      <c r="R248" s="10">
        <v>42.923091097617274</v>
      </c>
      <c r="S248" s="10">
        <v>35.586887809019295</v>
      </c>
    </row>
    <row r="249" spans="1:19" ht="13.8" x14ac:dyDescent="0.2">
      <c r="A249" s="10" t="s">
        <v>168</v>
      </c>
      <c r="B249" s="10" t="s">
        <v>172</v>
      </c>
      <c r="C249" s="10" t="s">
        <v>208</v>
      </c>
      <c r="D249" s="10" t="s">
        <v>186</v>
      </c>
      <c r="E249" s="10" t="s">
        <v>197</v>
      </c>
      <c r="F249" s="51" t="s">
        <v>11</v>
      </c>
      <c r="G249" s="14">
        <f>AVERAGE(G246:G248)</f>
        <v>81.133333333333326</v>
      </c>
      <c r="H249" s="14">
        <f>AVERAGE(H246:H248)</f>
        <v>-20.343406593406591</v>
      </c>
      <c r="I249" s="14">
        <f t="shared" ref="I249:R249" si="122">AVERAGE(I246:I248)</f>
        <v>689020</v>
      </c>
      <c r="J249" s="14">
        <f t="shared" si="122"/>
        <v>832900.37131299672</v>
      </c>
      <c r="K249" s="10">
        <f t="shared" si="122"/>
        <v>1.5018093133333332</v>
      </c>
      <c r="L249" s="14">
        <f t="shared" si="122"/>
        <v>1090610</v>
      </c>
      <c r="M249" s="14">
        <f t="shared" si="122"/>
        <v>2843537.9900209759</v>
      </c>
      <c r="N249" s="10">
        <f t="shared" si="122"/>
        <v>1.336237169493333</v>
      </c>
      <c r="O249" s="10">
        <f t="shared" si="122"/>
        <v>0.28645973555588</v>
      </c>
      <c r="P249" s="10">
        <f t="shared" si="122"/>
        <v>0.3287201310740766</v>
      </c>
      <c r="Q249" s="10">
        <f t="shared" si="122"/>
        <v>14.757407165731735</v>
      </c>
      <c r="R249" s="10">
        <f t="shared" si="122"/>
        <v>41.743004120647484</v>
      </c>
      <c r="S249" s="10">
        <f t="shared" ref="S249" si="123">AVERAGE(S246:S248)</f>
        <v>34.97258574024</v>
      </c>
    </row>
    <row r="250" spans="1:19" ht="13.8" x14ac:dyDescent="0.2">
      <c r="A250" s="10" t="s">
        <v>168</v>
      </c>
      <c r="B250" s="10" t="s">
        <v>172</v>
      </c>
      <c r="C250" s="10" t="s">
        <v>208</v>
      </c>
      <c r="D250" s="10" t="s">
        <v>189</v>
      </c>
      <c r="E250" s="10" t="s">
        <v>191</v>
      </c>
      <c r="F250" s="61">
        <v>1</v>
      </c>
      <c r="G250" s="24">
        <v>78.599999999999994</v>
      </c>
      <c r="H250" s="24">
        <v>-21.755102040816325</v>
      </c>
      <c r="I250" s="14">
        <v>573760</v>
      </c>
      <c r="J250" s="14">
        <v>876315.13969157008</v>
      </c>
      <c r="K250" s="10">
        <v>1.8442410839999999</v>
      </c>
      <c r="L250" s="14">
        <v>957190</v>
      </c>
      <c r="M250" s="14">
        <v>3439583.085773814</v>
      </c>
      <c r="N250" s="10">
        <v>1.5597334820000002</v>
      </c>
      <c r="O250" s="10">
        <v>0.57999999999999996</v>
      </c>
      <c r="P250" s="10">
        <v>0.71</v>
      </c>
      <c r="Q250" s="10">
        <v>21.43</v>
      </c>
      <c r="R250" s="10">
        <v>33.68</v>
      </c>
      <c r="S250" s="10">
        <v>22.7</v>
      </c>
    </row>
    <row r="251" spans="1:19" ht="13.8" x14ac:dyDescent="0.2">
      <c r="A251" s="10" t="s">
        <v>168</v>
      </c>
      <c r="B251" s="10" t="s">
        <v>172</v>
      </c>
      <c r="C251" s="10" t="s">
        <v>208</v>
      </c>
      <c r="D251" s="10" t="s">
        <v>189</v>
      </c>
      <c r="E251" s="10" t="s">
        <v>191</v>
      </c>
      <c r="F251" s="61">
        <v>2</v>
      </c>
      <c r="G251" s="24">
        <v>78.3</v>
      </c>
      <c r="H251" s="24">
        <v>-20.315789473684212</v>
      </c>
      <c r="I251" s="14">
        <v>636320</v>
      </c>
      <c r="J251" s="14">
        <v>892554.48962931999</v>
      </c>
      <c r="K251" s="10">
        <v>1.7222659740000001</v>
      </c>
      <c r="L251" s="14">
        <v>1178700</v>
      </c>
      <c r="M251" s="14">
        <v>4621680.6224619746</v>
      </c>
      <c r="N251" s="10">
        <v>1.8354704130000001</v>
      </c>
      <c r="O251" s="10">
        <v>0.55640232749282992</v>
      </c>
      <c r="P251" s="10">
        <v>0.67143819760530987</v>
      </c>
      <c r="Q251" s="10">
        <v>20.674944087821483</v>
      </c>
      <c r="R251" s="10">
        <v>33.87138474231579</v>
      </c>
      <c r="S251" s="10">
        <v>22.998857504537106</v>
      </c>
    </row>
    <row r="252" spans="1:19" ht="13.8" x14ac:dyDescent="0.2">
      <c r="A252" s="10" t="s">
        <v>168</v>
      </c>
      <c r="B252" s="10" t="s">
        <v>172</v>
      </c>
      <c r="C252" s="10" t="s">
        <v>208</v>
      </c>
      <c r="D252" s="10" t="s">
        <v>189</v>
      </c>
      <c r="E252" s="10" t="s">
        <v>191</v>
      </c>
      <c r="F252" s="62">
        <v>3</v>
      </c>
      <c r="G252" s="24">
        <v>78.7</v>
      </c>
      <c r="H252" s="24"/>
      <c r="I252" s="14">
        <v>732710</v>
      </c>
      <c r="J252" s="14">
        <v>1032714.83850458</v>
      </c>
      <c r="K252" s="10">
        <v>1.72828776</v>
      </c>
      <c r="L252" s="14">
        <v>930190</v>
      </c>
      <c r="M252" s="14">
        <v>4548484.5692307437</v>
      </c>
      <c r="N252" s="10">
        <v>2.0475843388000001</v>
      </c>
      <c r="O252" s="10">
        <v>0.60311791603454001</v>
      </c>
      <c r="P252" s="10">
        <v>0.73966238996945999</v>
      </c>
      <c r="Q252" s="10">
        <v>22.639764182879986</v>
      </c>
      <c r="R252" s="10">
        <v>33.143401617822448</v>
      </c>
      <c r="S252" s="10">
        <v>21.548522802900287</v>
      </c>
    </row>
    <row r="253" spans="1:19" ht="13.8" x14ac:dyDescent="0.2">
      <c r="A253" s="10" t="s">
        <v>168</v>
      </c>
      <c r="B253" s="10" t="s">
        <v>172</v>
      </c>
      <c r="C253" s="10" t="s">
        <v>208</v>
      </c>
      <c r="D253" s="10" t="s">
        <v>189</v>
      </c>
      <c r="E253" s="10" t="s">
        <v>191</v>
      </c>
      <c r="F253" s="51" t="s">
        <v>11</v>
      </c>
      <c r="G253" s="14">
        <f>AVERAGE(G250:G252)</f>
        <v>78.533333333333317</v>
      </c>
      <c r="H253" s="14">
        <f>AVERAGE(H250:H252)</f>
        <v>-21.035445757250269</v>
      </c>
      <c r="I253" s="14">
        <f t="shared" ref="I253:R253" si="124">AVERAGE(I250:I252)</f>
        <v>647596.66666666663</v>
      </c>
      <c r="J253" s="14">
        <f t="shared" si="124"/>
        <v>933861.48927515664</v>
      </c>
      <c r="K253" s="10">
        <f t="shared" si="124"/>
        <v>1.764931606</v>
      </c>
      <c r="L253" s="14">
        <f t="shared" si="124"/>
        <v>1022026.6666666666</v>
      </c>
      <c r="M253" s="14">
        <f t="shared" si="124"/>
        <v>4203249.425822177</v>
      </c>
      <c r="N253" s="10">
        <f t="shared" si="124"/>
        <v>1.8142627445999999</v>
      </c>
      <c r="O253" s="10">
        <f t="shared" si="124"/>
        <v>0.57984008117579</v>
      </c>
      <c r="P253" s="10">
        <f t="shared" si="124"/>
        <v>0.70703352919159002</v>
      </c>
      <c r="Q253" s="10">
        <f t="shared" si="124"/>
        <v>21.581569423567156</v>
      </c>
      <c r="R253" s="10">
        <f t="shared" si="124"/>
        <v>33.564928786712748</v>
      </c>
      <c r="S253" s="10">
        <f t="shared" ref="S253" si="125">AVERAGE(S250:S252)</f>
        <v>22.415793435812464</v>
      </c>
    </row>
    <row r="254" spans="1:19" ht="13.8" x14ac:dyDescent="0.2">
      <c r="A254" s="10" t="s">
        <v>168</v>
      </c>
      <c r="B254" s="10" t="s">
        <v>172</v>
      </c>
      <c r="C254" s="10" t="s">
        <v>208</v>
      </c>
      <c r="D254" s="10" t="s">
        <v>183</v>
      </c>
      <c r="E254" s="10" t="s">
        <v>204</v>
      </c>
      <c r="F254" s="61">
        <v>1</v>
      </c>
      <c r="G254" s="24">
        <v>81.7</v>
      </c>
      <c r="H254" s="24">
        <v>-18.076923076923077</v>
      </c>
      <c r="I254" s="14">
        <v>818730</v>
      </c>
      <c r="J254" s="14">
        <v>1082170.3426505998</v>
      </c>
      <c r="K254" s="10">
        <v>1.589672084</v>
      </c>
      <c r="L254" s="14">
        <v>1235500</v>
      </c>
      <c r="M254" s="14">
        <v>1896738.5726506913</v>
      </c>
      <c r="N254" s="10">
        <v>1.32554412033</v>
      </c>
      <c r="O254" s="10">
        <v>0.23725783394185002</v>
      </c>
      <c r="P254" s="10">
        <v>0.28026389481965996</v>
      </c>
      <c r="Q254" s="10">
        <v>18.126297523372987</v>
      </c>
      <c r="R254" s="10">
        <v>44.256426274881449</v>
      </c>
      <c r="S254" s="10">
        <v>36.347630151511439</v>
      </c>
    </row>
    <row r="255" spans="1:19" ht="13.8" x14ac:dyDescent="0.2">
      <c r="A255" s="10" t="s">
        <v>168</v>
      </c>
      <c r="B255" s="10" t="s">
        <v>172</v>
      </c>
      <c r="C255" s="10" t="s">
        <v>208</v>
      </c>
      <c r="D255" s="10" t="s">
        <v>183</v>
      </c>
      <c r="E255" s="10" t="s">
        <v>204</v>
      </c>
      <c r="F255" s="61">
        <v>2</v>
      </c>
      <c r="G255" s="24">
        <v>81.3</v>
      </c>
      <c r="H255" s="24">
        <v>-18.833333333333336</v>
      </c>
      <c r="I255" s="14">
        <v>800780</v>
      </c>
      <c r="J255" s="14">
        <v>1253393.3029099051</v>
      </c>
      <c r="K255" s="10">
        <v>1.9779974709999999</v>
      </c>
      <c r="L255" s="14">
        <v>1227600</v>
      </c>
      <c r="M255" s="14">
        <v>3206266.4297367805</v>
      </c>
      <c r="N255" s="10">
        <v>1.8388088711999999</v>
      </c>
      <c r="O255" s="10">
        <v>0.23672727838857996</v>
      </c>
      <c r="P255" s="10">
        <v>0.26856969925574997</v>
      </c>
      <c r="Q255" s="10">
        <v>13.451099122975485</v>
      </c>
      <c r="R255" s="10">
        <v>42.737903709719674</v>
      </c>
      <c r="S255" s="10">
        <v>36.081845457234962</v>
      </c>
    </row>
    <row r="256" spans="1:19" ht="13.8" x14ac:dyDescent="0.2">
      <c r="A256" s="10" t="s">
        <v>168</v>
      </c>
      <c r="B256" s="10" t="s">
        <v>172</v>
      </c>
      <c r="C256" s="10" t="s">
        <v>208</v>
      </c>
      <c r="D256" s="10" t="s">
        <v>183</v>
      </c>
      <c r="E256" s="10" t="s">
        <v>204</v>
      </c>
      <c r="F256" s="62">
        <v>3</v>
      </c>
      <c r="G256" s="24">
        <v>81.400000000000006</v>
      </c>
      <c r="H256" s="24"/>
      <c r="I256" s="14">
        <v>701540</v>
      </c>
      <c r="J256" s="14">
        <v>1008328.2077404602</v>
      </c>
      <c r="K256" s="10">
        <v>1.7105776050000001</v>
      </c>
      <c r="L256" s="14">
        <v>1144900</v>
      </c>
      <c r="M256" s="14">
        <v>1754984.7956720921</v>
      </c>
      <c r="N256" s="10">
        <v>1.30123159587</v>
      </c>
      <c r="O256" s="10">
        <v>0.24327629944310997</v>
      </c>
      <c r="P256" s="10">
        <v>0.2677274431334799</v>
      </c>
      <c r="Q256" s="10">
        <v>10.050770973720695</v>
      </c>
      <c r="R256" s="10">
        <v>40.862999408710017</v>
      </c>
      <c r="S256" s="10">
        <v>35.374259691616523</v>
      </c>
    </row>
    <row r="257" spans="1:19" ht="13.8" x14ac:dyDescent="0.2">
      <c r="A257" s="10" t="s">
        <v>168</v>
      </c>
      <c r="B257" s="10" t="s">
        <v>172</v>
      </c>
      <c r="C257" s="10" t="s">
        <v>208</v>
      </c>
      <c r="D257" s="10" t="s">
        <v>183</v>
      </c>
      <c r="E257" s="10" t="s">
        <v>204</v>
      </c>
      <c r="F257" s="51" t="s">
        <v>11</v>
      </c>
      <c r="G257" s="14">
        <f>AVERAGE(G254:G256)</f>
        <v>81.466666666666669</v>
      </c>
      <c r="H257" s="14">
        <f>AVERAGE(H254:H256)</f>
        <v>-18.455128205128204</v>
      </c>
      <c r="I257" s="14">
        <f t="shared" ref="I257:R257" si="126">AVERAGE(I254:I256)</f>
        <v>773683.33333333337</v>
      </c>
      <c r="J257" s="14">
        <f t="shared" si="126"/>
        <v>1114630.6177669882</v>
      </c>
      <c r="K257" s="10">
        <f t="shared" si="126"/>
        <v>1.75941572</v>
      </c>
      <c r="L257" s="14">
        <f t="shared" si="126"/>
        <v>1202666.6666666667</v>
      </c>
      <c r="M257" s="14">
        <f t="shared" si="126"/>
        <v>2285996.5993531882</v>
      </c>
      <c r="N257" s="10">
        <f t="shared" si="126"/>
        <v>1.4885281958000001</v>
      </c>
      <c r="O257" s="10">
        <f t="shared" si="126"/>
        <v>0.23908713725784661</v>
      </c>
      <c r="P257" s="10">
        <f t="shared" si="126"/>
        <v>0.27218701240296328</v>
      </c>
      <c r="Q257" s="10">
        <f t="shared" si="126"/>
        <v>13.876055873356387</v>
      </c>
      <c r="R257" s="10">
        <f t="shared" si="126"/>
        <v>42.619109797770385</v>
      </c>
      <c r="S257" s="10">
        <f t="shared" ref="S257" si="127">AVERAGE(S254:S256)</f>
        <v>35.934578433454305</v>
      </c>
    </row>
    <row r="258" spans="1:19" ht="13.8" x14ac:dyDescent="0.2">
      <c r="A258" s="10" t="s">
        <v>168</v>
      </c>
      <c r="B258" s="10" t="s">
        <v>172</v>
      </c>
      <c r="C258" s="10" t="s">
        <v>208</v>
      </c>
      <c r="D258" s="10" t="s">
        <v>181</v>
      </c>
      <c r="E258" s="10" t="s">
        <v>182</v>
      </c>
      <c r="F258" s="61">
        <v>1</v>
      </c>
      <c r="G258" s="24">
        <v>81.8</v>
      </c>
      <c r="H258" s="24">
        <v>-19.295774647887328</v>
      </c>
      <c r="I258" s="14">
        <v>1158000</v>
      </c>
      <c r="J258" s="14">
        <v>1449795.3163868149</v>
      </c>
      <c r="K258" s="10">
        <v>1.4633406269999998</v>
      </c>
      <c r="L258" s="14">
        <v>1711400</v>
      </c>
      <c r="M258" s="14">
        <v>3999309.1461353037</v>
      </c>
      <c r="N258" s="10">
        <v>1.6818640720199998</v>
      </c>
      <c r="O258" s="10">
        <v>0.22072612191549998</v>
      </c>
      <c r="P258" s="10">
        <v>0.28449798196088</v>
      </c>
      <c r="Q258" s="10">
        <v>22.27765126969819</v>
      </c>
      <c r="R258" s="10">
        <v>43.359408531630116</v>
      </c>
      <c r="S258" s="10">
        <v>35.198407366493001</v>
      </c>
    </row>
    <row r="259" spans="1:19" ht="13.8" x14ac:dyDescent="0.2">
      <c r="A259" s="10" t="s">
        <v>168</v>
      </c>
      <c r="B259" s="10" t="s">
        <v>172</v>
      </c>
      <c r="C259" s="10" t="s">
        <v>208</v>
      </c>
      <c r="D259" s="10" t="s">
        <v>181</v>
      </c>
      <c r="E259" s="10" t="s">
        <v>182</v>
      </c>
      <c r="F259" s="61">
        <v>2</v>
      </c>
      <c r="G259" s="24">
        <v>81.5</v>
      </c>
      <c r="H259" s="24">
        <v>-18.619718309859156</v>
      </c>
      <c r="I259" s="14">
        <v>1049900</v>
      </c>
      <c r="J259" s="14">
        <v>1546118.5319490598</v>
      </c>
      <c r="K259" s="10">
        <v>1.723301204</v>
      </c>
      <c r="L259" s="14">
        <v>1955300</v>
      </c>
      <c r="M259" s="14">
        <v>3208641.4841398699</v>
      </c>
      <c r="N259" s="10">
        <v>1.04241949984</v>
      </c>
      <c r="O259" s="10">
        <v>0.25581395893823</v>
      </c>
      <c r="P259" s="10">
        <v>0.29288205550984003</v>
      </c>
      <c r="Q259" s="10">
        <v>14.490255623838205</v>
      </c>
      <c r="R259" s="10">
        <v>41.903108405147393</v>
      </c>
      <c r="S259" s="10">
        <v>34.913207622291885</v>
      </c>
    </row>
    <row r="260" spans="1:19" ht="13.8" x14ac:dyDescent="0.2">
      <c r="A260" s="10" t="s">
        <v>168</v>
      </c>
      <c r="B260" s="10" t="s">
        <v>172</v>
      </c>
      <c r="C260" s="10" t="s">
        <v>208</v>
      </c>
      <c r="D260" s="10" t="s">
        <v>181</v>
      </c>
      <c r="E260" s="10" t="s">
        <v>182</v>
      </c>
      <c r="F260" s="62">
        <v>3</v>
      </c>
      <c r="G260" s="24">
        <v>81.8</v>
      </c>
      <c r="H260" s="24"/>
      <c r="I260" s="14">
        <v>1077200</v>
      </c>
      <c r="J260" s="14">
        <v>1304673.2930137599</v>
      </c>
      <c r="K260" s="10">
        <v>1.4507779599999999</v>
      </c>
      <c r="L260" s="14">
        <v>1851700</v>
      </c>
      <c r="M260" s="14">
        <v>3734028.037235877</v>
      </c>
      <c r="N260" s="10">
        <v>1.58144824695</v>
      </c>
      <c r="O260" s="10">
        <v>0.22710522171108999</v>
      </c>
      <c r="P260" s="10">
        <v>0.26181162393187002</v>
      </c>
      <c r="Q260" s="10">
        <v>15.282080244254132</v>
      </c>
      <c r="R260" s="10">
        <v>43.407154776338693</v>
      </c>
      <c r="S260" s="10">
        <v>37.522328649654824</v>
      </c>
    </row>
    <row r="261" spans="1:19" ht="13.8" x14ac:dyDescent="0.2">
      <c r="A261" s="10" t="s">
        <v>168</v>
      </c>
      <c r="B261" s="10" t="s">
        <v>172</v>
      </c>
      <c r="C261" s="10" t="s">
        <v>208</v>
      </c>
      <c r="D261" s="10" t="s">
        <v>181</v>
      </c>
      <c r="E261" s="10" t="s">
        <v>182</v>
      </c>
      <c r="F261" s="51" t="s">
        <v>11</v>
      </c>
      <c r="G261" s="14">
        <f>AVERAGE(G258:G260)</f>
        <v>81.7</v>
      </c>
      <c r="H261" s="14">
        <f>AVERAGE(H258:H260)</f>
        <v>-18.95774647887324</v>
      </c>
      <c r="I261" s="14">
        <f t="shared" ref="I261:R261" si="128">AVERAGE(I258:I260)</f>
        <v>1095033.3333333333</v>
      </c>
      <c r="J261" s="14">
        <f t="shared" si="128"/>
        <v>1433529.0471165448</v>
      </c>
      <c r="K261" s="10">
        <f t="shared" si="128"/>
        <v>1.5458065969999997</v>
      </c>
      <c r="L261" s="14">
        <f t="shared" si="128"/>
        <v>1839466.6666666667</v>
      </c>
      <c r="M261" s="14">
        <f t="shared" si="128"/>
        <v>3647326.2225036831</v>
      </c>
      <c r="N261" s="10">
        <f t="shared" si="128"/>
        <v>1.4352439396033334</v>
      </c>
      <c r="O261" s="10">
        <f t="shared" si="128"/>
        <v>0.23454843418827331</v>
      </c>
      <c r="P261" s="10">
        <f t="shared" si="128"/>
        <v>0.27973055380086337</v>
      </c>
      <c r="Q261" s="10">
        <f t="shared" si="128"/>
        <v>17.34999571259684</v>
      </c>
      <c r="R261" s="10">
        <f t="shared" si="128"/>
        <v>42.889890571038734</v>
      </c>
      <c r="S261" s="10">
        <f t="shared" ref="S261" si="129">AVERAGE(S258:S260)</f>
        <v>35.877981212813232</v>
      </c>
    </row>
    <row r="262" spans="1:19" ht="13.8" x14ac:dyDescent="0.2">
      <c r="A262" s="10" t="s">
        <v>167</v>
      </c>
      <c r="B262" s="10" t="s">
        <v>172</v>
      </c>
      <c r="C262" s="10" t="s">
        <v>208</v>
      </c>
      <c r="D262" s="10" t="s">
        <v>173</v>
      </c>
      <c r="E262" s="10" t="s">
        <v>173</v>
      </c>
      <c r="F262" s="61">
        <v>1</v>
      </c>
      <c r="G262" s="24">
        <v>70.900000000000006</v>
      </c>
      <c r="H262" s="24">
        <v>-21.446153846153845</v>
      </c>
      <c r="I262" s="14">
        <v>1096400</v>
      </c>
      <c r="J262" s="14">
        <v>1903603.3370809697</v>
      </c>
      <c r="K262" s="10">
        <v>1.9976339999999999</v>
      </c>
      <c r="L262" s="14">
        <v>2275700</v>
      </c>
      <c r="M262" s="14">
        <v>3959531.0296608135</v>
      </c>
      <c r="N262" s="10">
        <v>1.4555673416799999</v>
      </c>
      <c r="O262" s="10">
        <v>1.61</v>
      </c>
      <c r="P262" s="10">
        <v>1.77</v>
      </c>
      <c r="Q262" s="10">
        <v>10.45</v>
      </c>
      <c r="R262" s="10">
        <v>10.029999999999999</v>
      </c>
      <c r="S262" s="10">
        <v>3.68</v>
      </c>
    </row>
    <row r="263" spans="1:19" ht="13.8" x14ac:dyDescent="0.2">
      <c r="A263" s="10" t="s">
        <v>167</v>
      </c>
      <c r="B263" s="10" t="s">
        <v>172</v>
      </c>
      <c r="C263" s="10" t="s">
        <v>208</v>
      </c>
      <c r="D263" s="10" t="s">
        <v>173</v>
      </c>
      <c r="E263" s="10" t="s">
        <v>173</v>
      </c>
      <c r="F263" s="61">
        <v>2</v>
      </c>
      <c r="G263" s="24">
        <v>70</v>
      </c>
      <c r="H263" s="24">
        <v>-20.777777777777779</v>
      </c>
      <c r="I263" s="14">
        <v>1087700</v>
      </c>
      <c r="J263" s="14">
        <v>1868283.8785073804</v>
      </c>
      <c r="K263" s="10">
        <v>1.9792441110000003</v>
      </c>
      <c r="L263" s="14">
        <v>1984900</v>
      </c>
      <c r="M263" s="14">
        <v>3539898.1698584803</v>
      </c>
      <c r="N263" s="10">
        <v>1.5154688861999999</v>
      </c>
      <c r="O263" s="10">
        <v>1.7594402539542997</v>
      </c>
      <c r="P263" s="10">
        <v>1.9290116499176999</v>
      </c>
      <c r="Q263" s="10">
        <v>9.6378035902209565</v>
      </c>
      <c r="R263" s="10">
        <v>9.3466087084411278</v>
      </c>
      <c r="S263" s="10">
        <v>3.9785336419557118</v>
      </c>
    </row>
    <row r="264" spans="1:19" ht="13.8" x14ac:dyDescent="0.2">
      <c r="A264" s="10" t="s">
        <v>167</v>
      </c>
      <c r="B264" s="10" t="s">
        <v>172</v>
      </c>
      <c r="C264" s="10" t="s">
        <v>208</v>
      </c>
      <c r="D264" s="10" t="s">
        <v>173</v>
      </c>
      <c r="E264" s="10" t="s">
        <v>173</v>
      </c>
      <c r="F264" s="62">
        <v>3</v>
      </c>
      <c r="G264" s="24">
        <v>69.900000000000006</v>
      </c>
      <c r="H264" s="24"/>
      <c r="I264" s="14">
        <v>1176100</v>
      </c>
      <c r="J264" s="14">
        <v>1942544.3526724705</v>
      </c>
      <c r="K264" s="10">
        <v>1.9838098750000002</v>
      </c>
      <c r="L264" s="14">
        <v>1980600</v>
      </c>
      <c r="M264" s="14">
        <v>3809600.7383438023</v>
      </c>
      <c r="N264" s="10">
        <v>1.58417092482</v>
      </c>
      <c r="O264" s="10">
        <v>1.6346975462511</v>
      </c>
      <c r="P264" s="10">
        <v>1.8840837059542999</v>
      </c>
      <c r="Q264" s="10">
        <v>15.255798253023899</v>
      </c>
      <c r="R264" s="10">
        <v>10.701766163617695</v>
      </c>
      <c r="S264" s="10">
        <v>3.8476777179956705</v>
      </c>
    </row>
    <row r="265" spans="1:19" ht="13.8" x14ac:dyDescent="0.2">
      <c r="A265" s="10" t="s">
        <v>167</v>
      </c>
      <c r="B265" s="10" t="s">
        <v>172</v>
      </c>
      <c r="C265" s="10" t="s">
        <v>208</v>
      </c>
      <c r="D265" s="10" t="s">
        <v>173</v>
      </c>
      <c r="E265" s="10" t="s">
        <v>173</v>
      </c>
      <c r="F265" s="51" t="s">
        <v>11</v>
      </c>
      <c r="G265" s="14">
        <f>AVERAGE(G262:G264)</f>
        <v>70.266666666666666</v>
      </c>
      <c r="H265" s="14">
        <f>AVERAGE(H262:H264)</f>
        <v>-21.11196581196581</v>
      </c>
      <c r="I265" s="14">
        <f t="shared" ref="I265:R265" si="130">AVERAGE(I262:I264)</f>
        <v>1120066.6666666667</v>
      </c>
      <c r="J265" s="14">
        <f t="shared" si="130"/>
        <v>1904810.5227536068</v>
      </c>
      <c r="K265" s="10">
        <f t="shared" si="130"/>
        <v>1.9868959953333336</v>
      </c>
      <c r="L265" s="14">
        <f t="shared" si="130"/>
        <v>2080400</v>
      </c>
      <c r="M265" s="14">
        <f t="shared" si="130"/>
        <v>3769676.6459543654</v>
      </c>
      <c r="N265" s="10">
        <f t="shared" si="130"/>
        <v>1.5184023842333332</v>
      </c>
      <c r="O265" s="10">
        <f t="shared" si="130"/>
        <v>1.6680459334017999</v>
      </c>
      <c r="P265" s="10">
        <f t="shared" si="130"/>
        <v>1.8610317852906666</v>
      </c>
      <c r="Q265" s="10">
        <f t="shared" si="130"/>
        <v>11.781200614414951</v>
      </c>
      <c r="R265" s="10">
        <f t="shared" si="130"/>
        <v>10.026124957352939</v>
      </c>
      <c r="S265" s="10">
        <f t="shared" ref="S265" si="131">AVERAGE(S262:S264)</f>
        <v>3.8354037866504611</v>
      </c>
    </row>
    <row r="266" spans="1:19" ht="13.8" x14ac:dyDescent="0.2">
      <c r="A266" s="10" t="s">
        <v>167</v>
      </c>
      <c r="B266" s="10" t="s">
        <v>172</v>
      </c>
      <c r="C266" s="10" t="s">
        <v>208</v>
      </c>
      <c r="D266" s="10" t="s">
        <v>189</v>
      </c>
      <c r="E266" s="10" t="s">
        <v>209</v>
      </c>
      <c r="F266" s="61">
        <v>1</v>
      </c>
      <c r="G266" s="24">
        <v>69.8</v>
      </c>
      <c r="H266" s="24">
        <v>-21.482758620689655</v>
      </c>
      <c r="I266" s="14">
        <v>912520</v>
      </c>
      <c r="J266" s="14">
        <v>4533403.3692146493</v>
      </c>
      <c r="K266" s="10">
        <v>5.3190245849999993</v>
      </c>
      <c r="L266" s="14">
        <v>1667800</v>
      </c>
      <c r="M266" s="14">
        <v>5184328.7823457345</v>
      </c>
      <c r="N266" s="10">
        <v>1.9393497422999997</v>
      </c>
      <c r="O266" s="10">
        <v>1.745565480087</v>
      </c>
      <c r="P266" s="10">
        <v>1.9116474431939998</v>
      </c>
      <c r="Q266" s="10">
        <v>9.5145077627636301</v>
      </c>
      <c r="R266" s="10">
        <v>9.2585651327168073</v>
      </c>
      <c r="S266" s="10">
        <v>3.6624052427079214</v>
      </c>
    </row>
    <row r="267" spans="1:19" ht="13.8" x14ac:dyDescent="0.2">
      <c r="A267" s="10" t="s">
        <v>167</v>
      </c>
      <c r="B267" s="10" t="s">
        <v>172</v>
      </c>
      <c r="C267" s="10" t="s">
        <v>208</v>
      </c>
      <c r="D267" s="10" t="s">
        <v>189</v>
      </c>
      <c r="E267" s="10" t="s">
        <v>209</v>
      </c>
      <c r="F267" s="61">
        <v>2</v>
      </c>
      <c r="G267" s="24">
        <v>70</v>
      </c>
      <c r="H267" s="24">
        <v>-20.405063291139243</v>
      </c>
      <c r="I267" s="14">
        <v>917630</v>
      </c>
      <c r="J267" s="14">
        <v>5400780.9726676969</v>
      </c>
      <c r="K267" s="10">
        <v>6.2614361700000014</v>
      </c>
      <c r="L267" s="14">
        <v>1910400</v>
      </c>
      <c r="M267" s="14">
        <v>5959415.2634683354</v>
      </c>
      <c r="N267" s="10">
        <v>1.957796823</v>
      </c>
      <c r="O267" s="10">
        <v>1.7347006010822998</v>
      </c>
      <c r="P267" s="10">
        <v>1.9448076258414002</v>
      </c>
      <c r="Q267" s="10">
        <v>12.112005070385758</v>
      </c>
      <c r="R267" s="10">
        <v>9.8110563239246282</v>
      </c>
      <c r="S267" s="10">
        <v>3.5500080230818454</v>
      </c>
    </row>
    <row r="268" spans="1:19" ht="13.8" x14ac:dyDescent="0.2">
      <c r="A268" s="10" t="s">
        <v>167</v>
      </c>
      <c r="B268" s="10" t="s">
        <v>172</v>
      </c>
      <c r="C268" s="10" t="s">
        <v>208</v>
      </c>
      <c r="D268" s="10" t="s">
        <v>189</v>
      </c>
      <c r="E268" s="10" t="s">
        <v>209</v>
      </c>
      <c r="F268" s="62">
        <v>3</v>
      </c>
      <c r="G268" s="24">
        <v>70.3</v>
      </c>
      <c r="H268" s="24"/>
      <c r="I268" s="14">
        <v>798720</v>
      </c>
      <c r="J268" s="14">
        <v>5833561.1054635355</v>
      </c>
      <c r="K268" s="10">
        <v>7.7025733890000003</v>
      </c>
      <c r="L268" s="14">
        <v>1472200</v>
      </c>
      <c r="M268" s="14">
        <v>4298348.7793080527</v>
      </c>
      <c r="N268" s="10">
        <v>1.9265596087500001</v>
      </c>
      <c r="O268" s="10">
        <v>1.6977534047328</v>
      </c>
      <c r="P268" s="10">
        <v>1.8336036009714998</v>
      </c>
      <c r="Q268" s="10">
        <v>8.0017625563283996</v>
      </c>
      <c r="R268" s="10">
        <v>8.1695600447188319</v>
      </c>
      <c r="S268" s="10">
        <v>3.9241968473312072</v>
      </c>
    </row>
    <row r="269" spans="1:19" ht="13.8" x14ac:dyDescent="0.2">
      <c r="A269" s="10" t="s">
        <v>167</v>
      </c>
      <c r="B269" s="10" t="s">
        <v>172</v>
      </c>
      <c r="C269" s="10" t="s">
        <v>208</v>
      </c>
      <c r="D269" s="10" t="s">
        <v>189</v>
      </c>
      <c r="E269" s="10" t="s">
        <v>209</v>
      </c>
      <c r="F269" s="51" t="s">
        <v>11</v>
      </c>
      <c r="G269" s="14">
        <f>AVERAGE(G266:G268)</f>
        <v>70.033333333333346</v>
      </c>
      <c r="H269" s="14">
        <f>AVERAGE(H266:H268)</f>
        <v>-20.943910955914447</v>
      </c>
      <c r="I269" s="14">
        <f t="shared" ref="I269:R269" si="132">AVERAGE(I266:I268)</f>
        <v>876290</v>
      </c>
      <c r="J269" s="14">
        <f t="shared" si="132"/>
        <v>5255915.1491152942</v>
      </c>
      <c r="K269" s="10">
        <f t="shared" si="132"/>
        <v>6.4276780480000006</v>
      </c>
      <c r="L269" s="14">
        <f t="shared" si="132"/>
        <v>1683466.6666666667</v>
      </c>
      <c r="M269" s="14">
        <f t="shared" si="132"/>
        <v>5147364.2750407076</v>
      </c>
      <c r="N269" s="10">
        <f t="shared" si="132"/>
        <v>1.94123539135</v>
      </c>
      <c r="O269" s="10">
        <f t="shared" si="132"/>
        <v>1.7260064953006999</v>
      </c>
      <c r="P269" s="10">
        <f t="shared" si="132"/>
        <v>1.8966862233356334</v>
      </c>
      <c r="Q269" s="10">
        <f t="shared" si="132"/>
        <v>9.8760917964925952</v>
      </c>
      <c r="R269" s="10">
        <f t="shared" si="132"/>
        <v>9.0797271671200885</v>
      </c>
      <c r="S269" s="10">
        <f t="shared" ref="S269" si="133">AVERAGE(S266:S268)</f>
        <v>3.7122033710403244</v>
      </c>
    </row>
    <row r="270" spans="1:19" ht="13.8" x14ac:dyDescent="0.2">
      <c r="A270" s="10" t="s">
        <v>167</v>
      </c>
      <c r="B270" s="10" t="s">
        <v>172</v>
      </c>
      <c r="C270" s="10" t="s">
        <v>208</v>
      </c>
      <c r="D270" s="10" t="s">
        <v>183</v>
      </c>
      <c r="E270" s="10" t="s">
        <v>184</v>
      </c>
      <c r="F270" s="61">
        <v>1</v>
      </c>
      <c r="G270" s="24">
        <v>74</v>
      </c>
      <c r="H270" s="24">
        <v>-19.692307692307693</v>
      </c>
      <c r="I270" s="14">
        <v>1509100</v>
      </c>
      <c r="J270" s="14">
        <v>2263891.4311640901</v>
      </c>
      <c r="K270" s="10">
        <v>1.7248135119999999</v>
      </c>
      <c r="L270" s="14">
        <v>2166000</v>
      </c>
      <c r="M270" s="14">
        <v>3852360.328101954</v>
      </c>
      <c r="N270" s="10">
        <v>1.4155858530000001</v>
      </c>
      <c r="O270" s="10">
        <v>0.94066526507958004</v>
      </c>
      <c r="P270" s="10">
        <v>0.98768274100229991</v>
      </c>
      <c r="Q270" s="10">
        <v>4.9983216844668128</v>
      </c>
      <c r="R270" s="10">
        <v>13.797247102832101</v>
      </c>
      <c r="S270" s="10">
        <v>8.4495658598725232</v>
      </c>
    </row>
    <row r="271" spans="1:19" ht="13.8" x14ac:dyDescent="0.2">
      <c r="A271" s="10" t="s">
        <v>167</v>
      </c>
      <c r="B271" s="10" t="s">
        <v>172</v>
      </c>
      <c r="C271" s="10" t="s">
        <v>208</v>
      </c>
      <c r="D271" s="10" t="s">
        <v>183</v>
      </c>
      <c r="E271" s="10" t="s">
        <v>184</v>
      </c>
      <c r="F271" s="61">
        <v>2</v>
      </c>
      <c r="G271" s="24">
        <v>74.8</v>
      </c>
      <c r="H271" s="24">
        <v>-19.264705882352942</v>
      </c>
      <c r="I271" s="14">
        <v>1690500</v>
      </c>
      <c r="J271" s="14">
        <v>1886253.0100694497</v>
      </c>
      <c r="K271" s="10">
        <v>1.3191176479999998</v>
      </c>
      <c r="L271" s="14">
        <v>2280800</v>
      </c>
      <c r="M271" s="14">
        <v>4638479.4614303038</v>
      </c>
      <c r="N271" s="10">
        <v>1.5898451626499999</v>
      </c>
      <c r="O271" s="10">
        <v>0.89120049378833988</v>
      </c>
      <c r="P271" s="10">
        <v>0.95722104415110998</v>
      </c>
      <c r="Q271" s="10">
        <v>7.4080468786690306</v>
      </c>
      <c r="R271" s="10">
        <v>13.122963151796489</v>
      </c>
      <c r="S271" s="10">
        <v>8.5079169639049592</v>
      </c>
    </row>
    <row r="272" spans="1:19" ht="13.8" x14ac:dyDescent="0.2">
      <c r="A272" s="10" t="s">
        <v>167</v>
      </c>
      <c r="B272" s="10" t="s">
        <v>172</v>
      </c>
      <c r="C272" s="10" t="s">
        <v>208</v>
      </c>
      <c r="D272" s="10" t="s">
        <v>183</v>
      </c>
      <c r="E272" s="10" t="s">
        <v>184</v>
      </c>
      <c r="F272" s="62">
        <v>3</v>
      </c>
      <c r="G272" s="24">
        <v>74.7</v>
      </c>
      <c r="H272" s="24"/>
      <c r="I272" s="14">
        <v>1341700</v>
      </c>
      <c r="J272" s="14">
        <v>1485657.7818487</v>
      </c>
      <c r="K272" s="10">
        <v>1.3173308000000001</v>
      </c>
      <c r="L272" s="14">
        <v>2482100</v>
      </c>
      <c r="M272" s="14">
        <v>4346863.5794045646</v>
      </c>
      <c r="N272" s="10">
        <v>1.4675977266</v>
      </c>
      <c r="O272" s="10">
        <v>0.85079999999999989</v>
      </c>
      <c r="P272" s="10">
        <v>0.91970000000000007</v>
      </c>
      <c r="Q272" s="10">
        <v>8.0982604607428534</v>
      </c>
      <c r="R272" s="10">
        <v>14.120087767237276</v>
      </c>
      <c r="S272" s="10">
        <v>8.9398854591341603</v>
      </c>
    </row>
    <row r="273" spans="1:19" ht="13.8" x14ac:dyDescent="0.2">
      <c r="A273" s="10" t="s">
        <v>167</v>
      </c>
      <c r="B273" s="10" t="s">
        <v>172</v>
      </c>
      <c r="C273" s="10" t="s">
        <v>208</v>
      </c>
      <c r="D273" s="10" t="s">
        <v>183</v>
      </c>
      <c r="E273" s="10" t="s">
        <v>184</v>
      </c>
      <c r="F273" s="51" t="s">
        <v>11</v>
      </c>
      <c r="G273" s="14">
        <f>AVERAGE(G270:G272)</f>
        <v>74.5</v>
      </c>
      <c r="H273" s="14">
        <f>AVERAGE(H270:H272)</f>
        <v>-19.478506787330318</v>
      </c>
      <c r="I273" s="14">
        <f t="shared" ref="I273:R273" si="134">AVERAGE(I270:I272)</f>
        <v>1513766.6666666667</v>
      </c>
      <c r="J273" s="14">
        <f t="shared" si="134"/>
        <v>1878600.7410274132</v>
      </c>
      <c r="K273" s="10">
        <f t="shared" si="134"/>
        <v>1.4537539866666667</v>
      </c>
      <c r="L273" s="14">
        <f t="shared" si="134"/>
        <v>2309633.3333333335</v>
      </c>
      <c r="M273" s="14">
        <f t="shared" si="134"/>
        <v>4279234.4563122736</v>
      </c>
      <c r="N273" s="10">
        <f t="shared" si="134"/>
        <v>1.4910095807500001</v>
      </c>
      <c r="O273" s="10">
        <f t="shared" si="134"/>
        <v>0.89422191962263986</v>
      </c>
      <c r="P273" s="10">
        <f t="shared" si="134"/>
        <v>0.95486792838446999</v>
      </c>
      <c r="Q273" s="10">
        <f t="shared" si="134"/>
        <v>6.8348763412928983</v>
      </c>
      <c r="R273" s="10">
        <f t="shared" si="134"/>
        <v>13.680099340621956</v>
      </c>
      <c r="S273" s="10">
        <f t="shared" ref="S273" si="135">AVERAGE(S270:S272)</f>
        <v>8.6324560943038815</v>
      </c>
    </row>
    <row r="274" spans="1:19" ht="13.8" x14ac:dyDescent="0.2">
      <c r="A274" s="10" t="s">
        <v>167</v>
      </c>
      <c r="B274" s="10" t="s">
        <v>172</v>
      </c>
      <c r="C274" s="10" t="s">
        <v>208</v>
      </c>
      <c r="D274" s="10" t="s">
        <v>183</v>
      </c>
      <c r="E274" s="10" t="s">
        <v>210</v>
      </c>
      <c r="F274" s="61">
        <v>1</v>
      </c>
      <c r="G274" s="24">
        <v>73.3</v>
      </c>
      <c r="H274" s="24">
        <v>-21.704918032786885</v>
      </c>
      <c r="I274" s="14">
        <v>1051200</v>
      </c>
      <c r="J274" s="14">
        <v>6575736.2204784686</v>
      </c>
      <c r="K274" s="10">
        <v>6.6388633799999992</v>
      </c>
      <c r="L274" s="14">
        <v>1722100</v>
      </c>
      <c r="M274" s="14">
        <v>2713411.9284668029</v>
      </c>
      <c r="N274" s="10">
        <v>1.1592003732</v>
      </c>
      <c r="O274" s="10">
        <v>1.089</v>
      </c>
      <c r="P274" s="10">
        <v>1.169</v>
      </c>
      <c r="Q274" s="10">
        <v>7.3461891643709896</v>
      </c>
      <c r="R274" s="10">
        <v>12.178223121401723</v>
      </c>
      <c r="S274" s="10">
        <v>7.2222222222222188</v>
      </c>
    </row>
    <row r="275" spans="1:19" ht="13.8" x14ac:dyDescent="0.2">
      <c r="A275" s="10" t="s">
        <v>167</v>
      </c>
      <c r="B275" s="10" t="s">
        <v>172</v>
      </c>
      <c r="C275" s="10" t="s">
        <v>208</v>
      </c>
      <c r="D275" s="10" t="s">
        <v>183</v>
      </c>
      <c r="E275" s="10" t="s">
        <v>210</v>
      </c>
      <c r="F275" s="61">
        <v>2</v>
      </c>
      <c r="G275" s="24">
        <v>72.2</v>
      </c>
      <c r="H275" s="24">
        <v>-21.351351351351351</v>
      </c>
      <c r="I275" s="14">
        <v>1427300</v>
      </c>
      <c r="J275" s="14">
        <v>8928591.9269241989</v>
      </c>
      <c r="K275" s="10">
        <v>6.7856856030000001</v>
      </c>
      <c r="L275" s="14">
        <v>2207800</v>
      </c>
      <c r="M275" s="14">
        <v>3526576.0085139871</v>
      </c>
      <c r="N275" s="10">
        <v>1.2636535071999999</v>
      </c>
      <c r="O275" s="10">
        <v>1.2533848482370999</v>
      </c>
      <c r="P275" s="10">
        <v>1.3529940391889999</v>
      </c>
      <c r="Q275" s="10">
        <v>7.9472151823122292</v>
      </c>
      <c r="R275" s="10">
        <v>11.123221824415534</v>
      </c>
      <c r="S275" s="10">
        <v>6.6774519290749934</v>
      </c>
    </row>
    <row r="276" spans="1:19" ht="13.8" x14ac:dyDescent="0.2">
      <c r="A276" s="10" t="s">
        <v>167</v>
      </c>
      <c r="B276" s="10" t="s">
        <v>172</v>
      </c>
      <c r="C276" s="10" t="s">
        <v>208</v>
      </c>
      <c r="D276" s="10" t="s">
        <v>183</v>
      </c>
      <c r="E276" s="10" t="s">
        <v>210</v>
      </c>
      <c r="F276" s="62">
        <v>3</v>
      </c>
      <c r="G276" s="24">
        <v>73.099999999999994</v>
      </c>
      <c r="H276" s="24"/>
      <c r="I276" s="14">
        <v>1100200</v>
      </c>
      <c r="J276" s="14">
        <v>6934182.4465681799</v>
      </c>
      <c r="K276" s="10">
        <v>5.9774916920000001</v>
      </c>
      <c r="L276" s="14">
        <v>2144900</v>
      </c>
      <c r="M276" s="14">
        <v>3081070.5278307488</v>
      </c>
      <c r="N276" s="10">
        <v>1.2422843766</v>
      </c>
      <c r="O276" s="10">
        <v>1.0986538254654998</v>
      </c>
      <c r="P276" s="10">
        <v>1.1887226602993</v>
      </c>
      <c r="Q276" s="10">
        <v>8.1981086986738454</v>
      </c>
      <c r="R276" s="10">
        <v>12.580256869012796</v>
      </c>
      <c r="S276" s="10">
        <v>7.3505202930868165</v>
      </c>
    </row>
    <row r="277" spans="1:19" ht="13.8" x14ac:dyDescent="0.2">
      <c r="A277" s="10" t="s">
        <v>167</v>
      </c>
      <c r="B277" s="10" t="s">
        <v>172</v>
      </c>
      <c r="C277" s="10" t="s">
        <v>208</v>
      </c>
      <c r="D277" s="10" t="s">
        <v>183</v>
      </c>
      <c r="E277" s="10" t="s">
        <v>210</v>
      </c>
      <c r="F277" s="51" t="s">
        <v>11</v>
      </c>
      <c r="G277" s="14">
        <f>AVERAGE(G274:G276)</f>
        <v>72.86666666666666</v>
      </c>
      <c r="H277" s="14">
        <f>AVERAGE(H274:H276)</f>
        <v>-21.528134692069116</v>
      </c>
      <c r="I277" s="14">
        <f t="shared" ref="I277:R277" si="136">AVERAGE(I274:I276)</f>
        <v>1192900</v>
      </c>
      <c r="J277" s="14">
        <f t="shared" si="136"/>
        <v>7479503.5313236155</v>
      </c>
      <c r="K277" s="10">
        <f t="shared" si="136"/>
        <v>6.4673468916666659</v>
      </c>
      <c r="L277" s="14">
        <f t="shared" si="136"/>
        <v>2024933.3333333333</v>
      </c>
      <c r="M277" s="14">
        <f t="shared" si="136"/>
        <v>3107019.4882705123</v>
      </c>
      <c r="N277" s="10">
        <f t="shared" si="136"/>
        <v>1.2217127523333333</v>
      </c>
      <c r="O277" s="10">
        <f t="shared" si="136"/>
        <v>1.1470128912342001</v>
      </c>
      <c r="P277" s="10">
        <f t="shared" si="136"/>
        <v>1.2369055664961</v>
      </c>
      <c r="Q277" s="10">
        <f t="shared" si="136"/>
        <v>7.8305043484523544</v>
      </c>
      <c r="R277" s="10">
        <f t="shared" si="136"/>
        <v>11.960567271610017</v>
      </c>
      <c r="S277" s="10">
        <f t="shared" ref="S277" si="137">AVERAGE(S274:S276)</f>
        <v>7.0833981481280093</v>
      </c>
    </row>
    <row r="278" spans="1:19" ht="13.8" x14ac:dyDescent="0.2">
      <c r="A278" s="10" t="s">
        <v>211</v>
      </c>
      <c r="B278" s="10" t="s">
        <v>172</v>
      </c>
      <c r="C278" s="10" t="s">
        <v>180</v>
      </c>
      <c r="D278" s="10" t="s">
        <v>173</v>
      </c>
      <c r="E278" s="10" t="s">
        <v>173</v>
      </c>
      <c r="F278" s="61">
        <v>1</v>
      </c>
      <c r="G278" s="24">
        <v>90</v>
      </c>
      <c r="H278" s="24">
        <v>-16.103448275862068</v>
      </c>
      <c r="I278" s="14">
        <v>1208700</v>
      </c>
      <c r="J278" s="14">
        <v>6148326.9523895802</v>
      </c>
      <c r="K278" s="10">
        <v>5.4527584559999998</v>
      </c>
      <c r="L278" s="14">
        <v>1686900</v>
      </c>
      <c r="M278" s="14">
        <v>2291771.8616753449</v>
      </c>
      <c r="N278" s="10">
        <v>4.1318839370999996</v>
      </c>
      <c r="O278" s="10">
        <v>0.15484617324545996</v>
      </c>
      <c r="P278" s="10">
        <v>0.17292105476372002</v>
      </c>
      <c r="Q278" s="10">
        <v>11.672798325863704</v>
      </c>
      <c r="R278" s="10">
        <v>57.402682546190704</v>
      </c>
      <c r="S278" s="10">
        <v>53.375982179227016</v>
      </c>
    </row>
    <row r="279" spans="1:19" ht="13.8" x14ac:dyDescent="0.2">
      <c r="A279" s="10" t="s">
        <v>211</v>
      </c>
      <c r="B279" s="10" t="s">
        <v>172</v>
      </c>
      <c r="C279" s="10" t="s">
        <v>180</v>
      </c>
      <c r="D279" s="10" t="s">
        <v>173</v>
      </c>
      <c r="E279" s="10" t="s">
        <v>173</v>
      </c>
      <c r="F279" s="61">
        <v>2</v>
      </c>
      <c r="G279" s="24">
        <v>91.8</v>
      </c>
      <c r="H279" s="24">
        <v>-17.098591549295776</v>
      </c>
      <c r="I279" s="14">
        <v>1312400</v>
      </c>
      <c r="J279" s="14">
        <v>8858465.3090076745</v>
      </c>
      <c r="K279" s="10">
        <v>7.2824739639999994</v>
      </c>
      <c r="L279" s="14">
        <v>1491900</v>
      </c>
      <c r="M279" s="14">
        <v>42904990.998622745</v>
      </c>
      <c r="N279" s="10">
        <v>4.5628846566899997</v>
      </c>
      <c r="O279" s="10">
        <v>0.146640229849271</v>
      </c>
      <c r="P279" s="10">
        <v>0.16719770646889001</v>
      </c>
      <c r="Q279" s="10">
        <v>14.018988268601117</v>
      </c>
      <c r="R279" s="10">
        <v>57.78771395067421</v>
      </c>
      <c r="S279" s="10">
        <v>53.280447455289199</v>
      </c>
    </row>
    <row r="280" spans="1:19" ht="13.8" x14ac:dyDescent="0.2">
      <c r="A280" s="10" t="s">
        <v>211</v>
      </c>
      <c r="B280" s="10" t="s">
        <v>172</v>
      </c>
      <c r="C280" s="10" t="s">
        <v>180</v>
      </c>
      <c r="D280" s="10" t="s">
        <v>173</v>
      </c>
      <c r="E280" s="10" t="s">
        <v>173</v>
      </c>
      <c r="F280" s="62">
        <v>3</v>
      </c>
      <c r="G280" s="24">
        <v>90.5</v>
      </c>
      <c r="H280" s="24"/>
      <c r="I280" s="14">
        <v>1353000</v>
      </c>
      <c r="J280" s="14">
        <v>6879395.1809548344</v>
      </c>
      <c r="K280" s="10">
        <v>5.4554756360000001</v>
      </c>
      <c r="L280" s="14">
        <v>1649400</v>
      </c>
      <c r="M280" s="14">
        <v>43467380.634397946</v>
      </c>
      <c r="N280" s="10">
        <v>4.2983712374999996</v>
      </c>
      <c r="O280" s="10">
        <v>0.15082160825842</v>
      </c>
      <c r="P280" s="10">
        <v>0.16719770646888998</v>
      </c>
      <c r="Q280" s="10">
        <v>10.857925730649237</v>
      </c>
      <c r="R280" s="10">
        <v>57.170339873415102</v>
      </c>
      <c r="S280" s="10">
        <v>53.280447455289199</v>
      </c>
    </row>
    <row r="281" spans="1:19" ht="13.8" x14ac:dyDescent="0.2">
      <c r="A281" s="10" t="s">
        <v>211</v>
      </c>
      <c r="B281" s="10" t="s">
        <v>172</v>
      </c>
      <c r="C281" s="10" t="s">
        <v>180</v>
      </c>
      <c r="D281" s="10" t="s">
        <v>173</v>
      </c>
      <c r="E281" s="10" t="s">
        <v>173</v>
      </c>
      <c r="F281" s="51" t="s">
        <v>11</v>
      </c>
      <c r="G281" s="14">
        <f>AVERAGE(G278:G280)</f>
        <v>90.766666666666666</v>
      </c>
      <c r="H281" s="14">
        <f>AVERAGE(H278:H280)</f>
        <v>-16.60101991257892</v>
      </c>
      <c r="I281" s="14">
        <f t="shared" ref="I281:R281" si="138">AVERAGE(I278:I280)</f>
        <v>1291366.6666666667</v>
      </c>
      <c r="J281" s="14">
        <f t="shared" si="138"/>
        <v>7295395.8141173618</v>
      </c>
      <c r="K281" s="10">
        <f t="shared" si="138"/>
        <v>6.0635693519999991</v>
      </c>
      <c r="L281" s="14">
        <f t="shared" si="138"/>
        <v>1609400</v>
      </c>
      <c r="M281" s="14">
        <f t="shared" si="138"/>
        <v>29554714.498232011</v>
      </c>
      <c r="N281" s="10">
        <f t="shared" si="138"/>
        <v>4.3310466104299996</v>
      </c>
      <c r="O281" s="10">
        <f t="shared" si="138"/>
        <v>0.15076933711771698</v>
      </c>
      <c r="P281" s="10">
        <f t="shared" si="138"/>
        <v>0.16910548923383337</v>
      </c>
      <c r="Q281" s="10">
        <f t="shared" si="138"/>
        <v>12.183237441704685</v>
      </c>
      <c r="R281" s="10">
        <f t="shared" si="138"/>
        <v>57.453578790093331</v>
      </c>
      <c r="S281" s="10">
        <f t="shared" ref="S281" si="139">AVERAGE(S278:S280)</f>
        <v>53.312292363268476</v>
      </c>
    </row>
    <row r="282" spans="1:19" ht="13.8" x14ac:dyDescent="0.2">
      <c r="A282" s="10" t="s">
        <v>211</v>
      </c>
      <c r="B282" s="10" t="s">
        <v>172</v>
      </c>
      <c r="C282" s="10" t="s">
        <v>180</v>
      </c>
      <c r="D282" s="10" t="s">
        <v>183</v>
      </c>
      <c r="E282" s="10" t="s">
        <v>184</v>
      </c>
      <c r="F282" s="61">
        <v>1</v>
      </c>
      <c r="G282" s="24">
        <v>95.2</v>
      </c>
      <c r="H282" s="24">
        <v>-18.900000000000002</v>
      </c>
      <c r="I282" s="14">
        <v>1666400</v>
      </c>
      <c r="J282" s="14">
        <v>11192640.318088874</v>
      </c>
      <c r="K282" s="10">
        <v>7.1803131660000004</v>
      </c>
      <c r="L282" s="14">
        <v>2081500</v>
      </c>
      <c r="M282" s="14">
        <v>48974269.207151502</v>
      </c>
      <c r="N282" s="10">
        <v>4.0440136779499998</v>
      </c>
      <c r="O282" s="10">
        <v>8.2853438652818995E-2</v>
      </c>
      <c r="P282" s="10">
        <v>8.788984268903198E-2</v>
      </c>
      <c r="Q282" s="10">
        <v>6.0786904178075734</v>
      </c>
      <c r="R282" s="10">
        <v>63.536093637841006</v>
      </c>
      <c r="S282" s="10">
        <v>61.592540613267509</v>
      </c>
    </row>
    <row r="283" spans="1:19" ht="13.8" x14ac:dyDescent="0.2">
      <c r="A283" s="10" t="s">
        <v>211</v>
      </c>
      <c r="B283" s="10" t="s">
        <v>172</v>
      </c>
      <c r="C283" s="10" t="s">
        <v>180</v>
      </c>
      <c r="D283" s="10" t="s">
        <v>183</v>
      </c>
      <c r="E283" s="10" t="s">
        <v>184</v>
      </c>
      <c r="F283" s="61">
        <v>2</v>
      </c>
      <c r="G283" s="24">
        <v>93.8</v>
      </c>
      <c r="H283" s="24">
        <v>-19.857142857142861</v>
      </c>
      <c r="I283" s="14">
        <v>1515400</v>
      </c>
      <c r="J283" s="14">
        <v>8370381.630616352</v>
      </c>
      <c r="K283" s="10">
        <v>5.9836999440000005</v>
      </c>
      <c r="L283" s="14">
        <v>2041600</v>
      </c>
      <c r="M283" s="14">
        <v>48214314.115926683</v>
      </c>
      <c r="N283" s="10">
        <v>4.1763099948899995</v>
      </c>
      <c r="O283" s="10">
        <v>8.5789851436853984E-2</v>
      </c>
      <c r="P283" s="10">
        <v>9.0434692538108985E-2</v>
      </c>
      <c r="Q283" s="10">
        <v>5.4142081183971484</v>
      </c>
      <c r="R283" s="10">
        <v>63.763293264111596</v>
      </c>
      <c r="S283" s="10">
        <v>61.449797369980374</v>
      </c>
    </row>
    <row r="284" spans="1:19" ht="13.8" x14ac:dyDescent="0.2">
      <c r="A284" s="10" t="s">
        <v>211</v>
      </c>
      <c r="B284" s="10" t="s">
        <v>172</v>
      </c>
      <c r="C284" s="10" t="s">
        <v>180</v>
      </c>
      <c r="D284" s="10" t="s">
        <v>183</v>
      </c>
      <c r="E284" s="10" t="s">
        <v>184</v>
      </c>
      <c r="F284" s="62">
        <v>3</v>
      </c>
      <c r="G284" s="24">
        <v>90.5</v>
      </c>
      <c r="H284" s="24"/>
      <c r="I284" s="14">
        <v>1502200</v>
      </c>
      <c r="J284" s="14">
        <v>10055537.900555853</v>
      </c>
      <c r="K284" s="10">
        <v>7.1716441720000006</v>
      </c>
      <c r="L284" s="14">
        <v>2055900</v>
      </c>
      <c r="M284" s="14">
        <v>42295795.625091597</v>
      </c>
      <c r="N284" s="10">
        <v>3.3851909761000001</v>
      </c>
      <c r="O284" s="10">
        <v>8.3091226436664001E-2</v>
      </c>
      <c r="P284" s="10">
        <v>8.6089731879181994E-2</v>
      </c>
      <c r="Q284" s="10">
        <v>5.6478360809673775</v>
      </c>
      <c r="R284" s="10">
        <v>65.395435698952809</v>
      </c>
      <c r="S284" s="10">
        <v>64.903035758123806</v>
      </c>
    </row>
    <row r="285" spans="1:19" ht="14.4" thickBot="1" x14ac:dyDescent="0.25">
      <c r="A285" s="12" t="s">
        <v>211</v>
      </c>
      <c r="B285" s="12" t="s">
        <v>172</v>
      </c>
      <c r="C285" s="12" t="s">
        <v>180</v>
      </c>
      <c r="D285" s="12" t="s">
        <v>183</v>
      </c>
      <c r="E285" s="12" t="s">
        <v>184</v>
      </c>
      <c r="F285" s="52" t="s">
        <v>11</v>
      </c>
      <c r="G285" s="28">
        <f>AVERAGE(G282:G284)</f>
        <v>93.166666666666671</v>
      </c>
      <c r="H285" s="28">
        <f>AVERAGE(H282:H284)</f>
        <v>-19.378571428571433</v>
      </c>
      <c r="I285" s="28">
        <f t="shared" ref="I285:R285" si="140">AVERAGE(I282:I284)</f>
        <v>1561333.3333333333</v>
      </c>
      <c r="J285" s="28">
        <f t="shared" si="140"/>
        <v>9872853.2830870263</v>
      </c>
      <c r="K285" s="12">
        <f t="shared" si="140"/>
        <v>6.7785524273333335</v>
      </c>
      <c r="L285" s="28">
        <f t="shared" si="140"/>
        <v>2059666.6666666667</v>
      </c>
      <c r="M285" s="28">
        <f t="shared" si="140"/>
        <v>46494792.982723258</v>
      </c>
      <c r="N285" s="12">
        <f t="shared" si="140"/>
        <v>3.8685048829799999</v>
      </c>
      <c r="O285" s="12">
        <f t="shared" si="140"/>
        <v>8.3911505508779002E-2</v>
      </c>
      <c r="P285" s="12">
        <f t="shared" si="140"/>
        <v>8.8138089035441E-2</v>
      </c>
      <c r="Q285" s="12">
        <f t="shared" si="140"/>
        <v>5.7135782057240334</v>
      </c>
      <c r="R285" s="12">
        <f t="shared" si="140"/>
        <v>64.231607533635142</v>
      </c>
      <c r="S285" s="12">
        <f t="shared" ref="S285" si="141">AVERAGE(S282:S284)</f>
        <v>62.648457913790558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34" workbookViewId="0">
      <pane xSplit="1" topLeftCell="B1" activePane="topRight" state="frozen"/>
      <selection pane="topRight" activeCell="F53" sqref="F53"/>
    </sheetView>
  </sheetViews>
  <sheetFormatPr defaultRowHeight="12.6" x14ac:dyDescent="0.2"/>
  <cols>
    <col min="1" max="1" width="13.26953125" style="6" customWidth="1"/>
    <col min="2" max="2" width="10.08984375" style="6" customWidth="1"/>
    <col min="3" max="3" width="9" style="6"/>
    <col min="4" max="4" width="17" style="6" customWidth="1"/>
    <col min="5" max="5" width="14.26953125" style="6" customWidth="1"/>
  </cols>
  <sheetData>
    <row r="1" spans="1:15" ht="28.2" thickBot="1" x14ac:dyDescent="0.35">
      <c r="A1" s="43" t="s">
        <v>179</v>
      </c>
      <c r="B1" s="43" t="s">
        <v>175</v>
      </c>
      <c r="C1" s="43" t="s">
        <v>174</v>
      </c>
      <c r="D1" s="43" t="s">
        <v>266</v>
      </c>
      <c r="E1" s="43" t="s">
        <v>176</v>
      </c>
      <c r="F1" s="68" t="s">
        <v>708</v>
      </c>
      <c r="G1" s="68" t="s">
        <v>709</v>
      </c>
      <c r="H1" s="68" t="s">
        <v>710</v>
      </c>
      <c r="I1" s="68" t="s">
        <v>711</v>
      </c>
      <c r="J1" s="68" t="s">
        <v>712</v>
      </c>
      <c r="K1" s="68" t="s">
        <v>713</v>
      </c>
      <c r="L1" s="68" t="s">
        <v>714</v>
      </c>
      <c r="M1" s="68" t="s">
        <v>715</v>
      </c>
      <c r="N1" s="68" t="s">
        <v>716</v>
      </c>
      <c r="O1" s="68" t="s">
        <v>717</v>
      </c>
    </row>
    <row r="2" spans="1:15" ht="13.8" x14ac:dyDescent="0.2">
      <c r="A2" s="44" t="s">
        <v>145</v>
      </c>
      <c r="B2" s="45" t="s">
        <v>180</v>
      </c>
      <c r="C2" s="13" t="s">
        <v>169</v>
      </c>
      <c r="D2" s="46" t="s">
        <v>280</v>
      </c>
      <c r="E2" s="13" t="s">
        <v>718</v>
      </c>
      <c r="F2" s="13">
        <v>100</v>
      </c>
      <c r="G2" s="13">
        <v>100</v>
      </c>
      <c r="H2" s="13">
        <v>95</v>
      </c>
      <c r="I2" s="13">
        <v>45</v>
      </c>
      <c r="J2" s="13">
        <v>32</v>
      </c>
      <c r="K2" s="13">
        <v>23</v>
      </c>
      <c r="L2" s="13">
        <v>18</v>
      </c>
      <c r="M2" s="13">
        <v>11</v>
      </c>
      <c r="N2" s="13">
        <v>7</v>
      </c>
      <c r="O2" s="13">
        <v>5.2</v>
      </c>
    </row>
    <row r="3" spans="1:15" ht="13.8" x14ac:dyDescent="0.2">
      <c r="A3" s="44" t="s">
        <v>145</v>
      </c>
      <c r="B3" s="45" t="s">
        <v>180</v>
      </c>
      <c r="C3" s="13" t="s">
        <v>169</v>
      </c>
      <c r="D3" s="46" t="s">
        <v>280</v>
      </c>
      <c r="E3" s="13" t="s">
        <v>173</v>
      </c>
      <c r="F3" s="13">
        <v>100</v>
      </c>
      <c r="G3" s="13">
        <v>99.7</v>
      </c>
      <c r="H3" s="13">
        <v>95.9</v>
      </c>
      <c r="I3" s="13">
        <v>54.2</v>
      </c>
      <c r="J3" s="13">
        <v>35.799999999999997</v>
      </c>
      <c r="K3" s="13">
        <v>24.7</v>
      </c>
      <c r="L3" s="13">
        <v>19.5</v>
      </c>
      <c r="M3" s="13">
        <v>13.5</v>
      </c>
      <c r="N3" s="13">
        <v>9.8000000000000007</v>
      </c>
      <c r="O3" s="13">
        <v>7.6</v>
      </c>
    </row>
    <row r="4" spans="1:15" ht="13.8" x14ac:dyDescent="0.2">
      <c r="A4" s="44" t="s">
        <v>145</v>
      </c>
      <c r="B4" s="45" t="s">
        <v>180</v>
      </c>
      <c r="C4" s="13" t="s">
        <v>169</v>
      </c>
      <c r="D4" s="46" t="s">
        <v>280</v>
      </c>
      <c r="E4" s="13" t="s">
        <v>182</v>
      </c>
      <c r="F4" s="13">
        <v>100</v>
      </c>
      <c r="G4" s="13">
        <v>100</v>
      </c>
      <c r="H4" s="13">
        <v>96.3</v>
      </c>
      <c r="I4" s="13">
        <v>55</v>
      </c>
      <c r="J4" s="13">
        <v>43.6</v>
      </c>
      <c r="K4" s="13">
        <v>25.1</v>
      </c>
      <c r="L4" s="13">
        <v>20</v>
      </c>
      <c r="M4" s="13">
        <v>14.3</v>
      </c>
      <c r="N4" s="13">
        <v>10.6</v>
      </c>
      <c r="O4" s="13">
        <v>8.4</v>
      </c>
    </row>
    <row r="5" spans="1:15" ht="13.8" x14ac:dyDescent="0.2">
      <c r="A5" s="44" t="s">
        <v>146</v>
      </c>
      <c r="B5" s="45" t="s">
        <v>180</v>
      </c>
      <c r="C5" s="13" t="s">
        <v>169</v>
      </c>
      <c r="D5" s="13" t="s">
        <v>281</v>
      </c>
      <c r="E5" s="13" t="s">
        <v>718</v>
      </c>
      <c r="F5" s="13">
        <v>100</v>
      </c>
      <c r="G5" s="13">
        <v>97</v>
      </c>
      <c r="H5" s="13">
        <v>89</v>
      </c>
      <c r="I5" s="13">
        <v>68</v>
      </c>
      <c r="J5" s="13">
        <v>49</v>
      </c>
      <c r="K5" s="13">
        <v>34</v>
      </c>
      <c r="L5" s="13">
        <v>21</v>
      </c>
      <c r="M5" s="13">
        <v>11</v>
      </c>
      <c r="N5" s="13">
        <v>7</v>
      </c>
      <c r="O5" s="13">
        <v>5.2</v>
      </c>
    </row>
    <row r="6" spans="1:15" ht="13.8" x14ac:dyDescent="0.2">
      <c r="A6" s="44" t="s">
        <v>146</v>
      </c>
      <c r="B6" s="45" t="s">
        <v>180</v>
      </c>
      <c r="C6" s="13" t="s">
        <v>169</v>
      </c>
      <c r="D6" s="13" t="s">
        <v>281</v>
      </c>
      <c r="E6" s="13" t="s">
        <v>173</v>
      </c>
      <c r="F6" s="13">
        <v>100</v>
      </c>
      <c r="G6" s="13">
        <v>97.6</v>
      </c>
      <c r="H6" s="13">
        <v>87.8</v>
      </c>
      <c r="I6" s="13">
        <v>65.599999999999994</v>
      </c>
      <c r="J6" s="13">
        <v>53.3</v>
      </c>
      <c r="K6" s="13">
        <v>31.9</v>
      </c>
      <c r="L6" s="13">
        <v>21.1</v>
      </c>
      <c r="M6" s="13">
        <v>13.4</v>
      </c>
      <c r="N6" s="13">
        <v>9.1999999999999993</v>
      </c>
      <c r="O6" s="13">
        <v>6.8</v>
      </c>
    </row>
    <row r="7" spans="1:15" ht="13.8" x14ac:dyDescent="0.2">
      <c r="A7" s="44" t="s">
        <v>146</v>
      </c>
      <c r="B7" s="45" t="s">
        <v>180</v>
      </c>
      <c r="C7" s="13" t="s">
        <v>169</v>
      </c>
      <c r="D7" s="13" t="s">
        <v>281</v>
      </c>
      <c r="E7" s="13" t="s">
        <v>182</v>
      </c>
      <c r="F7" s="13">
        <v>100</v>
      </c>
      <c r="G7" s="13">
        <v>98.4</v>
      </c>
      <c r="H7" s="13">
        <v>88.1</v>
      </c>
      <c r="I7" s="13">
        <v>60.9</v>
      </c>
      <c r="J7" s="13">
        <v>51.1</v>
      </c>
      <c r="K7" s="13">
        <v>25.1</v>
      </c>
      <c r="L7" s="13">
        <v>16.600000000000001</v>
      </c>
      <c r="M7" s="13">
        <v>10.8</v>
      </c>
      <c r="N7" s="13">
        <v>7.6</v>
      </c>
      <c r="O7" s="13">
        <v>5.6</v>
      </c>
    </row>
    <row r="8" spans="1:15" ht="13.8" x14ac:dyDescent="0.2">
      <c r="A8" s="44" t="s">
        <v>146</v>
      </c>
      <c r="B8" s="45" t="s">
        <v>180</v>
      </c>
      <c r="C8" s="13" t="s">
        <v>169</v>
      </c>
      <c r="D8" s="13" t="s">
        <v>281</v>
      </c>
      <c r="E8" s="13" t="s">
        <v>286</v>
      </c>
      <c r="F8" s="13">
        <v>100</v>
      </c>
      <c r="G8" s="13">
        <v>97.6</v>
      </c>
      <c r="H8" s="13">
        <v>88.7</v>
      </c>
      <c r="I8" s="13">
        <v>60.5</v>
      </c>
      <c r="J8" s="13">
        <v>43.9</v>
      </c>
      <c r="K8" s="13">
        <v>24.5</v>
      </c>
      <c r="L8" s="13">
        <v>16.3</v>
      </c>
      <c r="M8" s="13">
        <v>10.7</v>
      </c>
      <c r="N8" s="13">
        <v>7.7</v>
      </c>
      <c r="O8" s="13">
        <v>5.8</v>
      </c>
    </row>
    <row r="9" spans="1:15" ht="13.8" x14ac:dyDescent="0.2">
      <c r="A9" s="44" t="s">
        <v>146</v>
      </c>
      <c r="B9" s="45" t="s">
        <v>180</v>
      </c>
      <c r="C9" s="13" t="s">
        <v>169</v>
      </c>
      <c r="D9" s="13" t="s">
        <v>281</v>
      </c>
      <c r="E9" s="13" t="s">
        <v>287</v>
      </c>
      <c r="F9" s="13">
        <v>100</v>
      </c>
      <c r="G9" s="13">
        <v>98.3</v>
      </c>
      <c r="H9" s="13">
        <v>87.6</v>
      </c>
      <c r="I9" s="13">
        <v>58.4</v>
      </c>
      <c r="J9" s="13">
        <v>46.5</v>
      </c>
      <c r="K9" s="13">
        <v>24.4</v>
      </c>
      <c r="L9" s="13">
        <v>16.600000000000001</v>
      </c>
      <c r="M9" s="13">
        <v>11.1</v>
      </c>
      <c r="N9" s="13">
        <v>8.1</v>
      </c>
      <c r="O9" s="13">
        <v>6.2</v>
      </c>
    </row>
    <row r="10" spans="1:15" ht="13.8" x14ac:dyDescent="0.2">
      <c r="A10" s="44" t="s">
        <v>147</v>
      </c>
      <c r="B10" s="45" t="s">
        <v>180</v>
      </c>
      <c r="C10" s="13" t="s">
        <v>169</v>
      </c>
      <c r="D10" s="13">
        <v>2007</v>
      </c>
      <c r="E10" s="13" t="s">
        <v>718</v>
      </c>
      <c r="F10" s="13">
        <v>100</v>
      </c>
      <c r="G10" s="13">
        <v>96.1</v>
      </c>
      <c r="H10" s="13">
        <v>86.2</v>
      </c>
      <c r="I10" s="13">
        <v>56.6</v>
      </c>
      <c r="J10" s="13">
        <v>34.1</v>
      </c>
      <c r="K10" s="13">
        <v>21.1</v>
      </c>
      <c r="L10" s="13">
        <v>14.1</v>
      </c>
      <c r="M10" s="13">
        <v>9.6</v>
      </c>
      <c r="N10" s="13">
        <v>7.1</v>
      </c>
      <c r="O10" s="13">
        <v>5.7</v>
      </c>
    </row>
    <row r="11" spans="1:15" ht="13.8" x14ac:dyDescent="0.2">
      <c r="A11" s="44" t="s">
        <v>147</v>
      </c>
      <c r="B11" s="45" t="s">
        <v>180</v>
      </c>
      <c r="C11" s="13" t="s">
        <v>169</v>
      </c>
      <c r="D11" s="13">
        <v>2007</v>
      </c>
      <c r="E11" s="13" t="s">
        <v>173</v>
      </c>
      <c r="F11" s="16">
        <v>100</v>
      </c>
      <c r="G11" s="14">
        <v>97.849162875622824</v>
      </c>
      <c r="H11" s="14">
        <v>90.514653545012848</v>
      </c>
      <c r="I11" s="14">
        <v>65.168817503791047</v>
      </c>
      <c r="J11" s="14">
        <v>52.511373131556972</v>
      </c>
      <c r="K11" s="14">
        <v>28.473060378175973</v>
      </c>
      <c r="L11" s="14">
        <v>19.235292297217839</v>
      </c>
      <c r="M11" s="14">
        <v>13.208306254448686</v>
      </c>
      <c r="N11" s="14">
        <v>9.6803144245350126</v>
      </c>
      <c r="O11" s="14">
        <v>7.2509516293751943</v>
      </c>
    </row>
    <row r="12" spans="1:15" ht="13.8" x14ac:dyDescent="0.2">
      <c r="A12" s="44" t="s">
        <v>147</v>
      </c>
      <c r="B12" s="45" t="s">
        <v>180</v>
      </c>
      <c r="C12" s="13" t="s">
        <v>169</v>
      </c>
      <c r="D12" s="13">
        <v>2007</v>
      </c>
      <c r="E12" s="13" t="s">
        <v>288</v>
      </c>
      <c r="F12" s="16">
        <v>100</v>
      </c>
      <c r="G12" s="14">
        <v>98.109722307739673</v>
      </c>
      <c r="H12" s="14">
        <v>87.82710424234962</v>
      </c>
      <c r="I12" s="14">
        <v>63.001046733575528</v>
      </c>
      <c r="J12" s="14">
        <v>44.911027646080925</v>
      </c>
      <c r="K12" s="14">
        <v>26.506988485930691</v>
      </c>
      <c r="L12" s="14">
        <v>17.862200603411139</v>
      </c>
      <c r="M12" s="14">
        <v>12.240625577242795</v>
      </c>
      <c r="N12" s="14">
        <v>8.9526506988486005</v>
      </c>
      <c r="O12" s="14">
        <v>6.7175666522997517</v>
      </c>
    </row>
    <row r="13" spans="1:15" ht="13.8" x14ac:dyDescent="0.2">
      <c r="A13" s="44" t="s">
        <v>148</v>
      </c>
      <c r="B13" s="45" t="s">
        <v>180</v>
      </c>
      <c r="C13" s="13" t="s">
        <v>169</v>
      </c>
      <c r="D13" s="13" t="s">
        <v>279</v>
      </c>
      <c r="E13" s="13" t="s">
        <v>718</v>
      </c>
      <c r="F13" s="13">
        <v>100</v>
      </c>
      <c r="G13" s="14">
        <v>87</v>
      </c>
      <c r="H13" s="14">
        <v>69</v>
      </c>
      <c r="I13" s="14">
        <v>47</v>
      </c>
      <c r="J13" s="14">
        <v>34</v>
      </c>
      <c r="K13" s="14">
        <v>25</v>
      </c>
      <c r="L13" s="14">
        <v>18</v>
      </c>
      <c r="M13" s="14">
        <v>12</v>
      </c>
      <c r="N13" s="14">
        <v>7</v>
      </c>
      <c r="O13" s="13">
        <v>5.2</v>
      </c>
    </row>
    <row r="14" spans="1:15" ht="13.8" x14ac:dyDescent="0.2">
      <c r="A14" s="44" t="s">
        <v>148</v>
      </c>
      <c r="B14" s="45" t="s">
        <v>180</v>
      </c>
      <c r="C14" s="13" t="s">
        <v>169</v>
      </c>
      <c r="D14" s="13" t="s">
        <v>279</v>
      </c>
      <c r="E14" s="13" t="s">
        <v>173</v>
      </c>
      <c r="F14" s="13">
        <v>100</v>
      </c>
      <c r="G14" s="13">
        <v>97.1</v>
      </c>
      <c r="H14" s="13">
        <v>89.9</v>
      </c>
      <c r="I14" s="13">
        <v>72.7</v>
      </c>
      <c r="J14" s="13">
        <v>60.5</v>
      </c>
      <c r="K14" s="13">
        <v>47.2</v>
      </c>
      <c r="L14" s="13">
        <v>34</v>
      </c>
      <c r="M14" s="13">
        <v>17.3</v>
      </c>
      <c r="N14" s="13">
        <v>8.6</v>
      </c>
      <c r="O14" s="13">
        <v>5.7</v>
      </c>
    </row>
    <row r="15" spans="1:15" ht="13.8" x14ac:dyDescent="0.2">
      <c r="A15" s="44" t="s">
        <v>148</v>
      </c>
      <c r="B15" s="45" t="s">
        <v>180</v>
      </c>
      <c r="C15" s="13" t="s">
        <v>169</v>
      </c>
      <c r="D15" s="13" t="s">
        <v>279</v>
      </c>
      <c r="E15" s="13" t="s">
        <v>290</v>
      </c>
      <c r="F15" s="13">
        <v>100</v>
      </c>
      <c r="G15" s="13">
        <v>94.8</v>
      </c>
      <c r="H15" s="13">
        <v>88.1</v>
      </c>
      <c r="I15" s="13">
        <v>71.900000000000006</v>
      </c>
      <c r="J15" s="13">
        <v>59.1</v>
      </c>
      <c r="K15" s="13">
        <v>45.3</v>
      </c>
      <c r="L15" s="13">
        <v>32.5</v>
      </c>
      <c r="M15" s="13">
        <v>17.100000000000001</v>
      </c>
      <c r="N15" s="13">
        <v>9.1</v>
      </c>
      <c r="O15" s="13">
        <v>6.4</v>
      </c>
    </row>
    <row r="16" spans="1:15" ht="13.8" x14ac:dyDescent="0.2">
      <c r="A16" s="44" t="s">
        <v>149</v>
      </c>
      <c r="B16" s="45" t="s">
        <v>180</v>
      </c>
      <c r="C16" s="13" t="s">
        <v>169</v>
      </c>
      <c r="D16" s="13" t="s">
        <v>282</v>
      </c>
      <c r="E16" s="13" t="s">
        <v>718</v>
      </c>
      <c r="F16" s="13">
        <v>100</v>
      </c>
      <c r="G16" s="13">
        <v>100</v>
      </c>
      <c r="H16" s="13">
        <v>92</v>
      </c>
      <c r="I16" s="13">
        <v>51</v>
      </c>
      <c r="J16" s="13">
        <v>38</v>
      </c>
      <c r="K16" s="13">
        <v>28</v>
      </c>
      <c r="L16" s="13">
        <v>18</v>
      </c>
      <c r="M16" s="13">
        <v>7</v>
      </c>
      <c r="N16" s="13">
        <v>4</v>
      </c>
      <c r="O16" s="13">
        <v>2.8</v>
      </c>
    </row>
    <row r="17" spans="1:15" ht="13.8" x14ac:dyDescent="0.2">
      <c r="A17" s="44" t="s">
        <v>149</v>
      </c>
      <c r="B17" s="45" t="s">
        <v>180</v>
      </c>
      <c r="C17" s="13" t="s">
        <v>169</v>
      </c>
      <c r="D17" s="13" t="s">
        <v>282</v>
      </c>
      <c r="E17" s="13" t="s">
        <v>173</v>
      </c>
      <c r="F17" s="13">
        <v>100</v>
      </c>
      <c r="G17" s="13">
        <v>99.4</v>
      </c>
      <c r="H17" s="13">
        <v>93.8</v>
      </c>
      <c r="I17" s="13">
        <v>57.1</v>
      </c>
      <c r="J17" s="13">
        <v>43.2</v>
      </c>
      <c r="K17" s="13">
        <v>27.7</v>
      </c>
      <c r="L17" s="13">
        <v>19.5</v>
      </c>
      <c r="M17" s="13">
        <v>10.6</v>
      </c>
      <c r="N17" s="13">
        <v>6.9</v>
      </c>
      <c r="O17" s="13">
        <v>5.3</v>
      </c>
    </row>
    <row r="18" spans="1:15" ht="13.8" x14ac:dyDescent="0.2">
      <c r="A18" s="44" t="s">
        <v>149</v>
      </c>
      <c r="B18" s="45" t="s">
        <v>180</v>
      </c>
      <c r="C18" s="13" t="s">
        <v>169</v>
      </c>
      <c r="D18" s="13" t="s">
        <v>282</v>
      </c>
      <c r="E18" s="13" t="s">
        <v>182</v>
      </c>
      <c r="F18" s="13">
        <v>100</v>
      </c>
      <c r="G18" s="13">
        <v>100</v>
      </c>
      <c r="H18" s="13">
        <v>93.5</v>
      </c>
      <c r="I18" s="13">
        <v>55.4</v>
      </c>
      <c r="J18" s="13">
        <v>43.9</v>
      </c>
      <c r="K18" s="13">
        <v>27.3</v>
      </c>
      <c r="L18" s="13">
        <v>19.399999999999999</v>
      </c>
      <c r="M18" s="13">
        <v>10.7</v>
      </c>
      <c r="N18" s="13">
        <v>6.5</v>
      </c>
      <c r="O18" s="13">
        <v>4.9000000000000004</v>
      </c>
    </row>
    <row r="19" spans="1:15" ht="13.8" x14ac:dyDescent="0.2">
      <c r="A19" s="44" t="s">
        <v>149</v>
      </c>
      <c r="B19" s="45" t="s">
        <v>180</v>
      </c>
      <c r="C19" s="13" t="s">
        <v>169</v>
      </c>
      <c r="D19" s="13" t="s">
        <v>282</v>
      </c>
      <c r="E19" s="13" t="s">
        <v>286</v>
      </c>
      <c r="F19" s="13">
        <v>100</v>
      </c>
      <c r="G19" s="13">
        <v>99.1</v>
      </c>
      <c r="H19" s="13">
        <v>92.5</v>
      </c>
      <c r="I19" s="13">
        <v>55.7</v>
      </c>
      <c r="J19" s="13">
        <v>42.2</v>
      </c>
      <c r="K19" s="13">
        <v>27.7</v>
      </c>
      <c r="L19" s="13">
        <v>19.8</v>
      </c>
      <c r="M19" s="13">
        <v>11.1</v>
      </c>
      <c r="N19" s="13">
        <v>7.2</v>
      </c>
      <c r="O19" s="13">
        <v>5.6</v>
      </c>
    </row>
    <row r="20" spans="1:15" ht="13.8" x14ac:dyDescent="0.2">
      <c r="A20" s="44" t="s">
        <v>149</v>
      </c>
      <c r="B20" s="45" t="s">
        <v>180</v>
      </c>
      <c r="C20" s="13" t="s">
        <v>169</v>
      </c>
      <c r="D20" s="13" t="s">
        <v>282</v>
      </c>
      <c r="E20" s="13" t="s">
        <v>287</v>
      </c>
      <c r="F20" s="13">
        <v>100</v>
      </c>
      <c r="G20" s="13">
        <v>98.2</v>
      </c>
      <c r="H20" s="13">
        <v>90.5</v>
      </c>
      <c r="I20" s="13">
        <v>47.4</v>
      </c>
      <c r="J20" s="13">
        <v>36.4</v>
      </c>
      <c r="K20" s="13">
        <v>20.399999999999999</v>
      </c>
      <c r="L20" s="13">
        <v>13.7</v>
      </c>
      <c r="M20" s="13">
        <v>5.6</v>
      </c>
      <c r="N20" s="13">
        <v>2.1</v>
      </c>
      <c r="O20" s="13">
        <v>0.6</v>
      </c>
    </row>
    <row r="21" spans="1:15" ht="13.8" x14ac:dyDescent="0.2">
      <c r="A21" s="44" t="s">
        <v>150</v>
      </c>
      <c r="B21" s="45" t="s">
        <v>180</v>
      </c>
      <c r="C21" s="13" t="s">
        <v>169</v>
      </c>
      <c r="D21" s="13" t="s">
        <v>283</v>
      </c>
      <c r="E21" s="13" t="s">
        <v>718</v>
      </c>
      <c r="F21" s="13">
        <v>100</v>
      </c>
      <c r="G21" s="13">
        <v>99.9</v>
      </c>
      <c r="H21" s="13">
        <v>96.5</v>
      </c>
      <c r="I21" s="13">
        <v>71</v>
      </c>
      <c r="J21" s="13">
        <v>45.4</v>
      </c>
      <c r="K21" s="13">
        <v>25.8</v>
      </c>
      <c r="L21" s="13">
        <v>15.4</v>
      </c>
      <c r="M21" s="13">
        <v>9.1999999999999993</v>
      </c>
      <c r="N21" s="13">
        <v>6.2</v>
      </c>
      <c r="O21" s="13">
        <v>4.8</v>
      </c>
    </row>
    <row r="22" spans="1:15" ht="13.8" x14ac:dyDescent="0.2">
      <c r="A22" s="44" t="s">
        <v>150</v>
      </c>
      <c r="B22" s="45" t="s">
        <v>180</v>
      </c>
      <c r="C22" s="13" t="s">
        <v>169</v>
      </c>
      <c r="D22" s="13" t="s">
        <v>283</v>
      </c>
      <c r="E22" s="13" t="s">
        <v>173</v>
      </c>
      <c r="F22" s="13">
        <v>100</v>
      </c>
      <c r="G22" s="13">
        <v>100</v>
      </c>
      <c r="H22" s="13">
        <v>97.5</v>
      </c>
      <c r="I22" s="13">
        <v>72.3</v>
      </c>
      <c r="J22" s="13">
        <v>46.1</v>
      </c>
      <c r="K22" s="13">
        <v>27</v>
      </c>
      <c r="L22" s="13">
        <v>17</v>
      </c>
      <c r="M22" s="13">
        <v>10.6</v>
      </c>
      <c r="N22" s="13">
        <v>7.4</v>
      </c>
      <c r="O22" s="13">
        <v>5.7</v>
      </c>
    </row>
    <row r="23" spans="1:15" ht="13.8" x14ac:dyDescent="0.2">
      <c r="A23" s="44" t="s">
        <v>150</v>
      </c>
      <c r="B23" s="45" t="s">
        <v>180</v>
      </c>
      <c r="C23" s="13" t="s">
        <v>169</v>
      </c>
      <c r="D23" s="13" t="s">
        <v>283</v>
      </c>
      <c r="E23" s="13" t="s">
        <v>193</v>
      </c>
      <c r="F23" s="13">
        <v>100</v>
      </c>
      <c r="G23" s="13">
        <v>100</v>
      </c>
      <c r="H23" s="13">
        <v>97</v>
      </c>
      <c r="I23" s="13">
        <v>71.5</v>
      </c>
      <c r="J23" s="13">
        <v>46.3</v>
      </c>
      <c r="K23" s="13">
        <v>27.9</v>
      </c>
      <c r="L23" s="13">
        <v>17.899999999999999</v>
      </c>
      <c r="M23" s="13">
        <v>11.5</v>
      </c>
      <c r="N23" s="13">
        <v>8.1999999999999993</v>
      </c>
      <c r="O23" s="13">
        <v>6.4</v>
      </c>
    </row>
    <row r="24" spans="1:15" ht="13.8" x14ac:dyDescent="0.2">
      <c r="A24" s="44" t="s">
        <v>150</v>
      </c>
      <c r="B24" s="45" t="s">
        <v>180</v>
      </c>
      <c r="C24" s="13" t="s">
        <v>169</v>
      </c>
      <c r="D24" s="13" t="s">
        <v>283</v>
      </c>
      <c r="E24" s="13" t="s">
        <v>209</v>
      </c>
      <c r="F24" s="13">
        <v>100</v>
      </c>
      <c r="G24" s="13">
        <v>100</v>
      </c>
      <c r="H24" s="13">
        <v>98</v>
      </c>
      <c r="I24" s="13">
        <v>72.3</v>
      </c>
      <c r="J24" s="13">
        <v>46.8</v>
      </c>
      <c r="K24" s="13">
        <v>28.1</v>
      </c>
      <c r="L24" s="13">
        <v>17.5</v>
      </c>
      <c r="M24" s="13">
        <v>10.6</v>
      </c>
      <c r="N24" s="13">
        <v>7.1</v>
      </c>
      <c r="O24" s="13">
        <v>5.2</v>
      </c>
    </row>
    <row r="25" spans="1:15" ht="13.8" x14ac:dyDescent="0.2">
      <c r="A25" s="44" t="s">
        <v>151</v>
      </c>
      <c r="B25" s="45" t="s">
        <v>180</v>
      </c>
      <c r="C25" s="13" t="s">
        <v>169</v>
      </c>
      <c r="D25" s="13" t="s">
        <v>279</v>
      </c>
      <c r="E25" s="13" t="s">
        <v>718</v>
      </c>
      <c r="F25" s="13">
        <v>100</v>
      </c>
      <c r="G25" s="13">
        <v>97.8</v>
      </c>
      <c r="H25" s="13">
        <v>83.6</v>
      </c>
      <c r="I25" s="13">
        <v>54.9</v>
      </c>
      <c r="J25" s="13">
        <v>39.299999999999997</v>
      </c>
      <c r="K25" s="13">
        <v>29.4</v>
      </c>
      <c r="L25" s="13">
        <v>21.1</v>
      </c>
      <c r="M25" s="13">
        <v>13.5</v>
      </c>
      <c r="N25" s="13">
        <v>8.3000000000000007</v>
      </c>
      <c r="O25" s="13">
        <v>5</v>
      </c>
    </row>
    <row r="26" spans="1:15" ht="13.8" x14ac:dyDescent="0.2">
      <c r="A26" s="44" t="s">
        <v>151</v>
      </c>
      <c r="B26" s="45" t="s">
        <v>180</v>
      </c>
      <c r="C26" s="13" t="s">
        <v>169</v>
      </c>
      <c r="D26" s="13" t="s">
        <v>279</v>
      </c>
      <c r="E26" s="13" t="s">
        <v>173</v>
      </c>
      <c r="F26" s="13">
        <v>100</v>
      </c>
      <c r="G26" s="13">
        <v>98.1</v>
      </c>
      <c r="H26" s="13">
        <v>83.7</v>
      </c>
      <c r="I26" s="13">
        <v>54.3</v>
      </c>
      <c r="J26" s="13">
        <v>39.5</v>
      </c>
      <c r="K26" s="13">
        <v>28.8</v>
      </c>
      <c r="L26" s="13">
        <v>21.4</v>
      </c>
      <c r="M26" s="13">
        <v>13.8</v>
      </c>
      <c r="N26" s="13">
        <v>8.6</v>
      </c>
      <c r="O26" s="13">
        <v>5.2</v>
      </c>
    </row>
    <row r="27" spans="1:15" ht="13.8" x14ac:dyDescent="0.2">
      <c r="A27" s="44" t="s">
        <v>151</v>
      </c>
      <c r="B27" s="45" t="s">
        <v>180</v>
      </c>
      <c r="C27" s="13" t="s">
        <v>169</v>
      </c>
      <c r="D27" s="13" t="s">
        <v>279</v>
      </c>
      <c r="E27" s="13" t="s">
        <v>191</v>
      </c>
      <c r="F27" s="13">
        <v>100</v>
      </c>
      <c r="G27" s="13">
        <v>97</v>
      </c>
      <c r="H27" s="13">
        <v>84.5</v>
      </c>
      <c r="I27" s="13">
        <v>53.7</v>
      </c>
      <c r="J27" s="13">
        <v>39.700000000000003</v>
      </c>
      <c r="K27" s="13">
        <v>29</v>
      </c>
      <c r="L27" s="13">
        <v>21.6</v>
      </c>
      <c r="M27" s="13">
        <v>14.1</v>
      </c>
      <c r="N27" s="13">
        <v>9</v>
      </c>
      <c r="O27" s="13">
        <v>5.7</v>
      </c>
    </row>
    <row r="28" spans="1:15" ht="13.8" x14ac:dyDescent="0.2">
      <c r="A28" s="44" t="s">
        <v>152</v>
      </c>
      <c r="B28" s="45" t="s">
        <v>180</v>
      </c>
      <c r="C28" s="13" t="s">
        <v>169</v>
      </c>
      <c r="D28" s="13" t="s">
        <v>284</v>
      </c>
      <c r="E28" s="13" t="s">
        <v>718</v>
      </c>
      <c r="F28" s="13">
        <v>100</v>
      </c>
      <c r="G28" s="13">
        <v>100</v>
      </c>
      <c r="H28" s="13">
        <v>97</v>
      </c>
      <c r="I28" s="13">
        <v>59</v>
      </c>
      <c r="J28" s="13">
        <v>36</v>
      </c>
      <c r="K28" s="13">
        <v>24</v>
      </c>
      <c r="L28" s="13">
        <v>15</v>
      </c>
      <c r="M28" s="13">
        <v>9</v>
      </c>
      <c r="N28" s="13">
        <v>6</v>
      </c>
      <c r="O28" s="13">
        <v>4.0999999999999996</v>
      </c>
    </row>
    <row r="29" spans="1:15" ht="13.8" x14ac:dyDescent="0.2">
      <c r="A29" s="44" t="s">
        <v>152</v>
      </c>
      <c r="B29" s="45" t="s">
        <v>180</v>
      </c>
      <c r="C29" s="13" t="s">
        <v>169</v>
      </c>
      <c r="D29" s="13" t="s">
        <v>284</v>
      </c>
      <c r="E29" s="13" t="s">
        <v>173</v>
      </c>
      <c r="F29" s="13">
        <v>100</v>
      </c>
      <c r="G29" s="13">
        <v>99.9</v>
      </c>
      <c r="H29" s="13">
        <v>97.5</v>
      </c>
      <c r="I29" s="13">
        <v>57.8</v>
      </c>
      <c r="J29" s="13">
        <v>37.6</v>
      </c>
      <c r="K29" s="13">
        <v>23.3</v>
      </c>
      <c r="L29" s="13">
        <v>15.8</v>
      </c>
      <c r="M29" s="13">
        <v>9.8000000000000007</v>
      </c>
      <c r="N29" s="13">
        <v>6.5</v>
      </c>
      <c r="O29" s="13">
        <v>4.8</v>
      </c>
    </row>
    <row r="30" spans="1:15" ht="13.8" x14ac:dyDescent="0.2">
      <c r="A30" s="44" t="s">
        <v>152</v>
      </c>
      <c r="B30" s="45" t="s">
        <v>180</v>
      </c>
      <c r="C30" s="13" t="s">
        <v>169</v>
      </c>
      <c r="D30" s="13" t="s">
        <v>284</v>
      </c>
      <c r="E30" s="13" t="s">
        <v>191</v>
      </c>
      <c r="F30" s="13">
        <v>100</v>
      </c>
      <c r="G30" s="13">
        <v>99.4</v>
      </c>
      <c r="H30" s="13">
        <v>96.6</v>
      </c>
      <c r="I30" s="13">
        <v>56.8</v>
      </c>
      <c r="J30" s="13">
        <v>36.700000000000003</v>
      </c>
      <c r="K30" s="13">
        <v>22</v>
      </c>
      <c r="L30" s="13">
        <v>14.9</v>
      </c>
      <c r="M30" s="13">
        <v>9.3000000000000007</v>
      </c>
      <c r="N30" s="13">
        <v>6.6</v>
      </c>
      <c r="O30" s="13">
        <v>5</v>
      </c>
    </row>
    <row r="31" spans="1:15" ht="13.8" x14ac:dyDescent="0.2">
      <c r="A31" s="44" t="s">
        <v>153</v>
      </c>
      <c r="B31" s="45" t="s">
        <v>180</v>
      </c>
      <c r="C31" s="13" t="s">
        <v>169</v>
      </c>
      <c r="D31" s="13" t="s">
        <v>285</v>
      </c>
      <c r="E31" s="13" t="s">
        <v>718</v>
      </c>
      <c r="F31" s="13">
        <v>100</v>
      </c>
      <c r="G31" s="13">
        <v>100</v>
      </c>
      <c r="H31" s="13">
        <v>98</v>
      </c>
      <c r="I31" s="13">
        <v>72</v>
      </c>
      <c r="J31" s="13">
        <v>46</v>
      </c>
      <c r="K31" s="13">
        <v>28</v>
      </c>
      <c r="L31" s="13">
        <v>17</v>
      </c>
      <c r="M31" s="13">
        <v>11</v>
      </c>
      <c r="N31" s="13">
        <v>8</v>
      </c>
      <c r="O31" s="13">
        <v>5</v>
      </c>
    </row>
    <row r="32" spans="1:15" ht="13.8" x14ac:dyDescent="0.2">
      <c r="A32" s="44" t="s">
        <v>153</v>
      </c>
      <c r="B32" s="45" t="s">
        <v>180</v>
      </c>
      <c r="C32" s="13" t="s">
        <v>169</v>
      </c>
      <c r="D32" s="13" t="s">
        <v>285</v>
      </c>
      <c r="E32" s="13" t="s">
        <v>173</v>
      </c>
      <c r="F32" s="13">
        <v>100</v>
      </c>
      <c r="G32" s="13">
        <v>100</v>
      </c>
      <c r="H32" s="13">
        <v>99.3</v>
      </c>
      <c r="I32" s="13">
        <v>72.900000000000006</v>
      </c>
      <c r="J32" s="13">
        <v>50.6</v>
      </c>
      <c r="K32" s="13">
        <v>27.3</v>
      </c>
      <c r="L32" s="13">
        <v>16.899999999999999</v>
      </c>
      <c r="M32" s="13">
        <v>10.3</v>
      </c>
      <c r="N32" s="13">
        <v>7</v>
      </c>
      <c r="O32" s="13">
        <v>5.4</v>
      </c>
    </row>
    <row r="33" spans="1:15" ht="13.8" x14ac:dyDescent="0.2">
      <c r="A33" s="44" t="s">
        <v>153</v>
      </c>
      <c r="B33" s="45" t="s">
        <v>180</v>
      </c>
      <c r="C33" s="13" t="s">
        <v>169</v>
      </c>
      <c r="D33" s="13" t="s">
        <v>285</v>
      </c>
      <c r="E33" s="13" t="s">
        <v>182</v>
      </c>
      <c r="F33" s="13">
        <v>100</v>
      </c>
      <c r="G33" s="13">
        <v>100</v>
      </c>
      <c r="H33" s="13">
        <v>98.4</v>
      </c>
      <c r="I33" s="13">
        <v>76.3</v>
      </c>
      <c r="J33" s="13">
        <v>51.7</v>
      </c>
      <c r="K33" s="13">
        <v>27.8</v>
      </c>
      <c r="L33" s="13">
        <v>17.600000000000001</v>
      </c>
      <c r="M33" s="13">
        <v>11.2</v>
      </c>
      <c r="N33" s="13">
        <v>7.9</v>
      </c>
      <c r="O33" s="13">
        <v>6.1</v>
      </c>
    </row>
    <row r="34" spans="1:15" ht="13.8" x14ac:dyDescent="0.2">
      <c r="A34" s="44" t="s">
        <v>153</v>
      </c>
      <c r="B34" s="45" t="s">
        <v>180</v>
      </c>
      <c r="C34" s="13" t="s">
        <v>169</v>
      </c>
      <c r="D34" s="13" t="s">
        <v>285</v>
      </c>
      <c r="E34" s="13" t="s">
        <v>197</v>
      </c>
      <c r="F34" s="13">
        <v>100</v>
      </c>
      <c r="G34" s="13">
        <v>100</v>
      </c>
      <c r="H34" s="13">
        <v>98.5</v>
      </c>
      <c r="I34" s="13">
        <v>74.7</v>
      </c>
      <c r="J34" s="13">
        <v>53</v>
      </c>
      <c r="K34" s="13">
        <v>28.8</v>
      </c>
      <c r="L34" s="13">
        <v>17.7</v>
      </c>
      <c r="M34" s="13">
        <v>10.4</v>
      </c>
      <c r="N34" s="13">
        <v>6.5</v>
      </c>
      <c r="O34" s="13">
        <v>4.7</v>
      </c>
    </row>
    <row r="35" spans="1:15" ht="13.8" x14ac:dyDescent="0.2">
      <c r="A35" s="44" t="s">
        <v>154</v>
      </c>
      <c r="B35" s="45" t="s">
        <v>180</v>
      </c>
      <c r="C35" s="13" t="s">
        <v>170</v>
      </c>
      <c r="D35" s="13" t="s">
        <v>299</v>
      </c>
      <c r="E35" s="13" t="s">
        <v>718</v>
      </c>
      <c r="F35" s="13" t="s">
        <v>376</v>
      </c>
      <c r="G35" s="13">
        <v>100</v>
      </c>
      <c r="H35" s="13">
        <v>93.7</v>
      </c>
      <c r="I35" s="13">
        <v>67.400000000000006</v>
      </c>
      <c r="J35" s="13">
        <v>46.6</v>
      </c>
      <c r="K35" s="13" t="s">
        <v>376</v>
      </c>
      <c r="L35" s="13">
        <v>24.8</v>
      </c>
      <c r="M35" s="13" t="s">
        <v>376</v>
      </c>
      <c r="N35" s="13">
        <v>8.6999999999999993</v>
      </c>
      <c r="O35" s="13">
        <v>3.6</v>
      </c>
    </row>
    <row r="36" spans="1:15" ht="13.8" x14ac:dyDescent="0.2">
      <c r="A36" s="44" t="s">
        <v>154</v>
      </c>
      <c r="B36" s="45" t="s">
        <v>180</v>
      </c>
      <c r="C36" s="13" t="s">
        <v>170</v>
      </c>
      <c r="D36" s="13" t="s">
        <v>299</v>
      </c>
      <c r="E36" s="13" t="s">
        <v>173</v>
      </c>
      <c r="F36" s="13" t="s">
        <v>376</v>
      </c>
      <c r="G36" s="13">
        <v>99.5</v>
      </c>
      <c r="H36" s="13">
        <v>94.4</v>
      </c>
      <c r="I36" s="13">
        <v>69</v>
      </c>
      <c r="J36" s="13">
        <v>49.8</v>
      </c>
      <c r="K36" s="13" t="s">
        <v>376</v>
      </c>
      <c r="L36" s="13">
        <v>26.6</v>
      </c>
      <c r="M36" s="13" t="s">
        <v>376</v>
      </c>
      <c r="N36" s="13">
        <v>11.5</v>
      </c>
      <c r="O36" s="13">
        <v>7</v>
      </c>
    </row>
    <row r="37" spans="1:15" ht="13.8" x14ac:dyDescent="0.2">
      <c r="A37" s="44" t="s">
        <v>154</v>
      </c>
      <c r="B37" s="45" t="s">
        <v>180</v>
      </c>
      <c r="C37" s="13" t="s">
        <v>170</v>
      </c>
      <c r="D37" s="13" t="s">
        <v>299</v>
      </c>
      <c r="E37" s="13" t="s">
        <v>288</v>
      </c>
      <c r="F37" s="13" t="s">
        <v>376</v>
      </c>
      <c r="G37" s="13">
        <v>99.2</v>
      </c>
      <c r="H37" s="13">
        <v>95.3</v>
      </c>
      <c r="I37" s="13">
        <v>69.5</v>
      </c>
      <c r="J37" s="13">
        <v>50.5</v>
      </c>
      <c r="K37" s="13" t="s">
        <v>376</v>
      </c>
      <c r="L37" s="13">
        <v>26.8</v>
      </c>
      <c r="M37" s="13" t="s">
        <v>376</v>
      </c>
      <c r="N37" s="13">
        <v>11.9</v>
      </c>
      <c r="O37" s="13">
        <v>7.4</v>
      </c>
    </row>
    <row r="38" spans="1:15" ht="13.8" x14ac:dyDescent="0.2">
      <c r="A38" s="44" t="s">
        <v>155</v>
      </c>
      <c r="B38" s="45" t="s">
        <v>180</v>
      </c>
      <c r="C38" s="13" t="s">
        <v>170</v>
      </c>
      <c r="D38" s="13" t="s">
        <v>300</v>
      </c>
      <c r="E38" s="13" t="s">
        <v>719</v>
      </c>
      <c r="F38" s="13">
        <v>100</v>
      </c>
      <c r="G38" s="13">
        <v>99</v>
      </c>
      <c r="H38" s="13">
        <v>85</v>
      </c>
      <c r="I38" s="13">
        <v>59</v>
      </c>
      <c r="J38" s="13">
        <v>46</v>
      </c>
      <c r="K38" s="13" t="s">
        <v>376</v>
      </c>
      <c r="L38" s="13">
        <v>26</v>
      </c>
      <c r="M38" s="13">
        <v>10</v>
      </c>
      <c r="N38" s="13">
        <v>5.5</v>
      </c>
      <c r="O38" s="13">
        <v>4</v>
      </c>
    </row>
    <row r="39" spans="1:15" ht="13.8" x14ac:dyDescent="0.2">
      <c r="A39" s="44" t="s">
        <v>155</v>
      </c>
      <c r="B39" s="45" t="s">
        <v>180</v>
      </c>
      <c r="C39" s="13" t="s">
        <v>170</v>
      </c>
      <c r="D39" s="13" t="s">
        <v>300</v>
      </c>
      <c r="E39" s="13" t="s">
        <v>301</v>
      </c>
      <c r="F39" s="13">
        <v>100</v>
      </c>
      <c r="G39" s="13">
        <v>97.8</v>
      </c>
      <c r="H39" s="13">
        <v>89.2</v>
      </c>
      <c r="I39" s="13">
        <v>67.8</v>
      </c>
      <c r="J39" s="13">
        <v>56.8</v>
      </c>
      <c r="K39" s="13" t="s">
        <v>376</v>
      </c>
      <c r="L39" s="13">
        <v>33.9</v>
      </c>
      <c r="M39" s="13">
        <v>14.2</v>
      </c>
      <c r="N39" s="13">
        <v>9.1999999999999993</v>
      </c>
      <c r="O39" s="13">
        <v>7.3</v>
      </c>
    </row>
    <row r="40" spans="1:15" ht="13.8" x14ac:dyDescent="0.2">
      <c r="A40" s="44" t="s">
        <v>155</v>
      </c>
      <c r="B40" s="45" t="s">
        <v>180</v>
      </c>
      <c r="C40" s="13" t="s">
        <v>170</v>
      </c>
      <c r="D40" s="13" t="s">
        <v>300</v>
      </c>
      <c r="E40" s="13" t="s">
        <v>720</v>
      </c>
      <c r="F40" s="13">
        <v>100</v>
      </c>
      <c r="G40" s="13">
        <v>98</v>
      </c>
      <c r="H40" s="13">
        <v>86</v>
      </c>
      <c r="I40" s="13">
        <v>56</v>
      </c>
      <c r="J40" s="13">
        <v>41</v>
      </c>
      <c r="K40" s="13" t="s">
        <v>376</v>
      </c>
      <c r="L40" s="13">
        <v>24</v>
      </c>
      <c r="M40" s="13">
        <v>10</v>
      </c>
      <c r="N40" s="13">
        <v>5.5</v>
      </c>
      <c r="O40" s="13">
        <v>4.0999999999999996</v>
      </c>
    </row>
    <row r="41" spans="1:15" ht="13.8" x14ac:dyDescent="0.2">
      <c r="A41" s="44" t="s">
        <v>155</v>
      </c>
      <c r="B41" s="45" t="s">
        <v>180</v>
      </c>
      <c r="C41" s="13" t="s">
        <v>170</v>
      </c>
      <c r="D41" s="13" t="s">
        <v>300</v>
      </c>
      <c r="E41" s="13" t="s">
        <v>302</v>
      </c>
      <c r="F41" s="13">
        <v>100</v>
      </c>
      <c r="G41" s="13">
        <v>98</v>
      </c>
      <c r="H41" s="13">
        <v>87.4</v>
      </c>
      <c r="I41" s="13">
        <v>58.8</v>
      </c>
      <c r="J41" s="13">
        <v>47.1</v>
      </c>
      <c r="K41" s="13" t="s">
        <v>376</v>
      </c>
      <c r="L41" s="13">
        <v>24.7</v>
      </c>
      <c r="M41" s="13">
        <v>11.1</v>
      </c>
      <c r="N41" s="13">
        <v>7</v>
      </c>
      <c r="O41" s="13">
        <v>5.6</v>
      </c>
    </row>
    <row r="42" spans="1:15" ht="13.8" x14ac:dyDescent="0.2">
      <c r="A42" s="44" t="s">
        <v>155</v>
      </c>
      <c r="B42" s="45" t="s">
        <v>180</v>
      </c>
      <c r="C42" s="13" t="s">
        <v>170</v>
      </c>
      <c r="D42" s="13" t="s">
        <v>300</v>
      </c>
      <c r="E42" s="13" t="s">
        <v>182</v>
      </c>
      <c r="F42" s="13">
        <v>100</v>
      </c>
      <c r="G42" s="13">
        <v>98</v>
      </c>
      <c r="H42" s="13">
        <v>89.2</v>
      </c>
      <c r="I42" s="13">
        <v>57</v>
      </c>
      <c r="J42" s="13">
        <v>47</v>
      </c>
      <c r="K42" s="13" t="s">
        <v>376</v>
      </c>
      <c r="L42" s="13">
        <v>26.6</v>
      </c>
      <c r="M42" s="13">
        <v>10.9</v>
      </c>
      <c r="N42" s="13">
        <v>6.7</v>
      </c>
      <c r="O42" s="13">
        <v>5.0999999999999996</v>
      </c>
    </row>
    <row r="43" spans="1:15" ht="13.8" x14ac:dyDescent="0.2">
      <c r="A43" s="44" t="s">
        <v>155</v>
      </c>
      <c r="B43" s="45" t="s">
        <v>180</v>
      </c>
      <c r="C43" s="13" t="s">
        <v>170</v>
      </c>
      <c r="D43" s="13" t="s">
        <v>300</v>
      </c>
      <c r="E43" s="13" t="s">
        <v>288</v>
      </c>
      <c r="F43" s="13">
        <v>100</v>
      </c>
      <c r="G43" s="13">
        <v>98.4</v>
      </c>
      <c r="H43" s="13">
        <v>81.900000000000006</v>
      </c>
      <c r="I43" s="13">
        <v>54.8</v>
      </c>
      <c r="J43" s="13">
        <v>45.7</v>
      </c>
      <c r="K43" s="13" t="s">
        <v>376</v>
      </c>
      <c r="L43" s="13">
        <v>26</v>
      </c>
      <c r="M43" s="13">
        <v>11.8</v>
      </c>
      <c r="N43" s="13">
        <v>7.4</v>
      </c>
      <c r="O43" s="13">
        <v>5.8</v>
      </c>
    </row>
    <row r="44" spans="1:15" ht="13.8" x14ac:dyDescent="0.2">
      <c r="A44" s="44" t="s">
        <v>155</v>
      </c>
      <c r="B44" s="45" t="s">
        <v>180</v>
      </c>
      <c r="C44" s="13" t="s">
        <v>170</v>
      </c>
      <c r="D44" s="13" t="s">
        <v>300</v>
      </c>
      <c r="E44" s="13" t="s">
        <v>197</v>
      </c>
      <c r="F44" s="13">
        <v>100</v>
      </c>
      <c r="G44" s="13">
        <v>97.8</v>
      </c>
      <c r="H44" s="13">
        <v>87.1</v>
      </c>
      <c r="I44" s="13">
        <v>57</v>
      </c>
      <c r="J44" s="13">
        <v>50.1</v>
      </c>
      <c r="K44" s="13" t="s">
        <v>376</v>
      </c>
      <c r="L44" s="13">
        <v>26.6</v>
      </c>
      <c r="M44" s="13">
        <v>10.9</v>
      </c>
      <c r="N44" s="13">
        <v>7.9</v>
      </c>
      <c r="O44" s="13">
        <v>6.1</v>
      </c>
    </row>
    <row r="45" spans="1:15" ht="13.8" x14ac:dyDescent="0.2">
      <c r="A45" s="44" t="s">
        <v>155</v>
      </c>
      <c r="B45" s="45" t="s">
        <v>180</v>
      </c>
      <c r="C45" s="13" t="s">
        <v>170</v>
      </c>
      <c r="D45" s="13" t="s">
        <v>300</v>
      </c>
      <c r="E45" s="13" t="s">
        <v>191</v>
      </c>
      <c r="F45" s="13">
        <v>100</v>
      </c>
      <c r="G45" s="13">
        <v>98.9</v>
      </c>
      <c r="H45" s="13">
        <v>89.1</v>
      </c>
      <c r="I45" s="13">
        <v>62.5</v>
      </c>
      <c r="J45" s="13">
        <v>45.7</v>
      </c>
      <c r="K45" s="13" t="s">
        <v>376</v>
      </c>
      <c r="L45" s="13">
        <v>27.2</v>
      </c>
      <c r="M45" s="13">
        <v>11.8</v>
      </c>
      <c r="N45" s="13">
        <v>7.5</v>
      </c>
      <c r="O45" s="13">
        <v>6</v>
      </c>
    </row>
    <row r="46" spans="1:15" ht="13.8" x14ac:dyDescent="0.2">
      <c r="A46" s="44" t="s">
        <v>156</v>
      </c>
      <c r="B46" s="45" t="s">
        <v>180</v>
      </c>
      <c r="C46" s="13" t="s">
        <v>170</v>
      </c>
      <c r="D46" s="13" t="s">
        <v>304</v>
      </c>
      <c r="E46" s="13" t="s">
        <v>718</v>
      </c>
      <c r="F46" s="13" t="s">
        <v>376</v>
      </c>
      <c r="G46" s="13">
        <v>100</v>
      </c>
      <c r="H46" s="13">
        <v>98.6</v>
      </c>
      <c r="I46" s="13">
        <v>62.9</v>
      </c>
      <c r="J46" s="13">
        <v>36.1</v>
      </c>
      <c r="K46" s="13" t="s">
        <v>376</v>
      </c>
      <c r="L46" s="13">
        <v>15.6</v>
      </c>
      <c r="M46" s="13">
        <v>12.1</v>
      </c>
      <c r="N46" s="13" t="s">
        <v>376</v>
      </c>
      <c r="O46" s="13">
        <v>2.4</v>
      </c>
    </row>
    <row r="47" spans="1:15" ht="13.8" x14ac:dyDescent="0.2">
      <c r="A47" s="44" t="s">
        <v>156</v>
      </c>
      <c r="B47" s="45" t="s">
        <v>180</v>
      </c>
      <c r="C47" s="13" t="s">
        <v>170</v>
      </c>
      <c r="D47" s="13" t="s">
        <v>304</v>
      </c>
      <c r="E47" s="13" t="s">
        <v>173</v>
      </c>
      <c r="F47" s="13" t="s">
        <v>376</v>
      </c>
      <c r="G47" s="13">
        <v>100</v>
      </c>
      <c r="H47" s="13">
        <v>97</v>
      </c>
      <c r="I47" s="13">
        <v>59.1</v>
      </c>
      <c r="J47" s="13">
        <v>47.5</v>
      </c>
      <c r="K47" s="13" t="s">
        <v>376</v>
      </c>
      <c r="L47" s="13">
        <v>20.7</v>
      </c>
      <c r="M47" s="13">
        <v>16.7</v>
      </c>
      <c r="N47" s="13" t="s">
        <v>376</v>
      </c>
      <c r="O47" s="13">
        <v>8.8000000000000007</v>
      </c>
    </row>
    <row r="48" spans="1:15" ht="13.8" x14ac:dyDescent="0.2">
      <c r="A48" s="44" t="s">
        <v>156</v>
      </c>
      <c r="B48" s="45" t="s">
        <v>180</v>
      </c>
      <c r="C48" s="13" t="s">
        <v>170</v>
      </c>
      <c r="D48" s="13" t="s">
        <v>304</v>
      </c>
      <c r="E48" s="13" t="s">
        <v>182</v>
      </c>
      <c r="F48" s="13" t="s">
        <v>376</v>
      </c>
      <c r="G48" s="13">
        <v>100</v>
      </c>
      <c r="H48" s="13">
        <v>97.3</v>
      </c>
      <c r="I48" s="13">
        <v>64.2</v>
      </c>
      <c r="J48" s="13">
        <v>35.6</v>
      </c>
      <c r="K48" s="13" t="s">
        <v>376</v>
      </c>
      <c r="L48" s="13">
        <v>20.8</v>
      </c>
      <c r="M48" s="13">
        <v>20.8</v>
      </c>
      <c r="N48" s="13" t="s">
        <v>376</v>
      </c>
      <c r="O48" s="13">
        <v>6.3</v>
      </c>
    </row>
    <row r="49" spans="1:15" ht="13.8" x14ac:dyDescent="0.2">
      <c r="A49" s="44" t="s">
        <v>156</v>
      </c>
      <c r="B49" s="45" t="s">
        <v>180</v>
      </c>
      <c r="C49" s="13" t="s">
        <v>170</v>
      </c>
      <c r="D49" s="13" t="s">
        <v>304</v>
      </c>
      <c r="E49" s="13" t="s">
        <v>288</v>
      </c>
      <c r="F49" s="13" t="s">
        <v>376</v>
      </c>
      <c r="G49" s="13">
        <v>100</v>
      </c>
      <c r="H49" s="13">
        <v>97.6</v>
      </c>
      <c r="I49" s="13">
        <v>64.8</v>
      </c>
      <c r="J49" s="13">
        <v>35.6</v>
      </c>
      <c r="K49" s="13" t="s">
        <v>376</v>
      </c>
      <c r="L49" s="13">
        <v>21</v>
      </c>
      <c r="M49" s="13">
        <v>16.399999999999999</v>
      </c>
      <c r="N49" s="13" t="s">
        <v>376</v>
      </c>
      <c r="O49" s="13">
        <v>6.8</v>
      </c>
    </row>
    <row r="50" spans="1:15" ht="13.8" x14ac:dyDescent="0.2">
      <c r="A50" s="44" t="s">
        <v>156</v>
      </c>
      <c r="B50" s="45" t="s">
        <v>180</v>
      </c>
      <c r="C50" s="13" t="s">
        <v>170</v>
      </c>
      <c r="D50" s="13" t="s">
        <v>304</v>
      </c>
      <c r="E50" s="13" t="s">
        <v>204</v>
      </c>
      <c r="F50" s="13" t="s">
        <v>376</v>
      </c>
      <c r="G50" s="13">
        <v>100</v>
      </c>
      <c r="H50" s="13">
        <v>96.2</v>
      </c>
      <c r="I50" s="13">
        <v>62.3</v>
      </c>
      <c r="J50" s="13">
        <v>34.799999999999997</v>
      </c>
      <c r="K50" s="13" t="s">
        <v>376</v>
      </c>
      <c r="L50" s="13">
        <v>21.1</v>
      </c>
      <c r="M50" s="13">
        <v>16.5</v>
      </c>
      <c r="N50" s="13" t="s">
        <v>376</v>
      </c>
      <c r="O50" s="13">
        <v>6.7</v>
      </c>
    </row>
    <row r="51" spans="1:15" ht="13.8" x14ac:dyDescent="0.2">
      <c r="A51" s="44" t="s">
        <v>156</v>
      </c>
      <c r="B51" s="45" t="s">
        <v>180</v>
      </c>
      <c r="C51" s="13" t="s">
        <v>170</v>
      </c>
      <c r="D51" s="13" t="s">
        <v>304</v>
      </c>
      <c r="E51" s="13" t="s">
        <v>197</v>
      </c>
      <c r="F51" s="13" t="s">
        <v>376</v>
      </c>
      <c r="G51" s="13">
        <v>100</v>
      </c>
      <c r="H51" s="13">
        <v>97.4</v>
      </c>
      <c r="I51" s="13">
        <v>67.8</v>
      </c>
      <c r="J51" s="13">
        <v>40.1</v>
      </c>
      <c r="K51" s="13" t="s">
        <v>376</v>
      </c>
      <c r="L51" s="13">
        <v>26.7</v>
      </c>
      <c r="M51" s="13">
        <v>22.1</v>
      </c>
      <c r="N51" s="13" t="s">
        <v>376</v>
      </c>
      <c r="O51" s="13">
        <v>11.9</v>
      </c>
    </row>
    <row r="52" spans="1:15" ht="13.8" x14ac:dyDescent="0.2">
      <c r="A52" s="44" t="s">
        <v>157</v>
      </c>
      <c r="B52" s="45" t="s">
        <v>180</v>
      </c>
      <c r="C52" s="13" t="s">
        <v>170</v>
      </c>
      <c r="D52" s="13" t="s">
        <v>305</v>
      </c>
      <c r="E52" s="13" t="s">
        <v>718</v>
      </c>
      <c r="F52" s="13" t="s">
        <v>376</v>
      </c>
      <c r="G52" s="13" t="s">
        <v>376</v>
      </c>
      <c r="H52" s="13" t="s">
        <v>376</v>
      </c>
      <c r="I52" s="13" t="s">
        <v>376</v>
      </c>
      <c r="J52" s="13" t="s">
        <v>376</v>
      </c>
      <c r="K52" s="13" t="s">
        <v>376</v>
      </c>
      <c r="L52" s="13" t="s">
        <v>376</v>
      </c>
      <c r="M52" s="13" t="s">
        <v>376</v>
      </c>
      <c r="N52" s="13" t="s">
        <v>376</v>
      </c>
      <c r="O52" s="13" t="s">
        <v>376</v>
      </c>
    </row>
    <row r="53" spans="1:15" ht="13.8" x14ac:dyDescent="0.2">
      <c r="A53" s="44" t="s">
        <v>157</v>
      </c>
      <c r="B53" s="45" t="s">
        <v>180</v>
      </c>
      <c r="C53" s="13" t="s">
        <v>170</v>
      </c>
      <c r="D53" s="13" t="s">
        <v>305</v>
      </c>
      <c r="E53" s="13" t="s">
        <v>173</v>
      </c>
      <c r="F53" s="13">
        <v>100</v>
      </c>
      <c r="G53" s="13">
        <v>99.3</v>
      </c>
      <c r="H53" s="13">
        <v>89.5</v>
      </c>
      <c r="I53" s="13">
        <v>66.099999999999994</v>
      </c>
      <c r="J53" s="13">
        <v>47</v>
      </c>
      <c r="K53" s="13">
        <v>33.700000000000003</v>
      </c>
      <c r="L53" s="13">
        <v>25.4</v>
      </c>
      <c r="M53" s="13">
        <v>15</v>
      </c>
      <c r="N53" s="13">
        <v>9.5</v>
      </c>
      <c r="O53" s="13">
        <v>6.4</v>
      </c>
    </row>
    <row r="54" spans="1:15" ht="13.8" x14ac:dyDescent="0.2">
      <c r="A54" s="44" t="s">
        <v>157</v>
      </c>
      <c r="B54" s="45" t="s">
        <v>180</v>
      </c>
      <c r="C54" s="13" t="s">
        <v>170</v>
      </c>
      <c r="D54" s="13" t="s">
        <v>305</v>
      </c>
      <c r="E54" s="13" t="s">
        <v>207</v>
      </c>
      <c r="F54" s="13">
        <v>100</v>
      </c>
      <c r="G54" s="13">
        <v>98.6</v>
      </c>
      <c r="H54" s="13">
        <v>88.1</v>
      </c>
      <c r="I54" s="13">
        <v>62.3</v>
      </c>
      <c r="J54" s="13">
        <v>45.3</v>
      </c>
      <c r="K54" s="13">
        <v>32.700000000000003</v>
      </c>
      <c r="L54" s="13">
        <v>25.4</v>
      </c>
      <c r="M54" s="13">
        <v>15.6</v>
      </c>
      <c r="N54" s="13">
        <v>10.1</v>
      </c>
      <c r="O54" s="13">
        <v>7.4</v>
      </c>
    </row>
    <row r="55" spans="1:15" ht="13.8" x14ac:dyDescent="0.2">
      <c r="A55" s="44" t="s">
        <v>158</v>
      </c>
      <c r="B55" s="45" t="s">
        <v>180</v>
      </c>
      <c r="C55" s="13" t="s">
        <v>170</v>
      </c>
      <c r="D55" s="13" t="s">
        <v>306</v>
      </c>
      <c r="E55" s="13" t="s">
        <v>718</v>
      </c>
      <c r="F55" s="13">
        <v>100</v>
      </c>
      <c r="G55" s="13">
        <v>93</v>
      </c>
      <c r="H55" s="13">
        <v>83</v>
      </c>
      <c r="I55" s="13">
        <v>51</v>
      </c>
      <c r="J55" s="13">
        <v>38</v>
      </c>
      <c r="K55" s="13">
        <v>31</v>
      </c>
      <c r="L55" s="13">
        <v>26</v>
      </c>
      <c r="M55" s="13">
        <v>16</v>
      </c>
      <c r="N55" s="13">
        <v>7</v>
      </c>
      <c r="O55" s="13">
        <v>4</v>
      </c>
    </row>
    <row r="56" spans="1:15" ht="13.8" x14ac:dyDescent="0.2">
      <c r="A56" s="44" t="s">
        <v>158</v>
      </c>
      <c r="B56" s="45" t="s">
        <v>180</v>
      </c>
      <c r="C56" s="13" t="s">
        <v>170</v>
      </c>
      <c r="D56" s="13" t="s">
        <v>306</v>
      </c>
      <c r="E56" s="13" t="s">
        <v>173</v>
      </c>
      <c r="F56" s="13">
        <v>100</v>
      </c>
      <c r="G56" s="13">
        <v>90.8</v>
      </c>
      <c r="H56" s="13">
        <v>81.900000000000006</v>
      </c>
      <c r="I56" s="13">
        <v>56.7</v>
      </c>
      <c r="J56" s="13">
        <v>45.6</v>
      </c>
      <c r="K56" s="13">
        <v>34.5</v>
      </c>
      <c r="L56" s="13">
        <v>28.7</v>
      </c>
      <c r="M56" s="13">
        <v>18.399999999999999</v>
      </c>
      <c r="N56" s="13">
        <v>10.199999999999999</v>
      </c>
      <c r="O56" s="13">
        <v>6.1</v>
      </c>
    </row>
    <row r="57" spans="1:15" ht="13.8" x14ac:dyDescent="0.2">
      <c r="A57" s="44" t="s">
        <v>158</v>
      </c>
      <c r="B57" s="45" t="s">
        <v>180</v>
      </c>
      <c r="C57" s="13" t="s">
        <v>170</v>
      </c>
      <c r="D57" s="13" t="s">
        <v>306</v>
      </c>
      <c r="E57" s="13" t="s">
        <v>207</v>
      </c>
      <c r="F57" s="13">
        <v>100</v>
      </c>
      <c r="G57" s="13">
        <v>90.6</v>
      </c>
      <c r="H57" s="13">
        <v>81.099999999999994</v>
      </c>
      <c r="I57" s="13">
        <v>56</v>
      </c>
      <c r="J57" s="13">
        <v>47.8</v>
      </c>
      <c r="K57" s="13">
        <v>34.4</v>
      </c>
      <c r="L57" s="13">
        <v>28.9</v>
      </c>
      <c r="M57" s="13">
        <v>19.7</v>
      </c>
      <c r="N57" s="13">
        <v>11.4</v>
      </c>
      <c r="O57" s="13">
        <v>6.7</v>
      </c>
    </row>
    <row r="58" spans="1:15" ht="13.8" x14ac:dyDescent="0.2">
      <c r="A58" s="44" t="s">
        <v>159</v>
      </c>
      <c r="B58" s="45" t="s">
        <v>180</v>
      </c>
      <c r="C58" s="13" t="s">
        <v>170</v>
      </c>
      <c r="D58" s="13" t="s">
        <v>307</v>
      </c>
      <c r="E58" s="13" t="s">
        <v>718</v>
      </c>
      <c r="F58" s="13" t="s">
        <v>376</v>
      </c>
      <c r="G58" s="13">
        <v>100</v>
      </c>
      <c r="H58" s="13">
        <v>98.6</v>
      </c>
      <c r="I58" s="13">
        <v>62.9</v>
      </c>
      <c r="J58" s="13">
        <v>36.1</v>
      </c>
      <c r="K58" s="13" t="s">
        <v>376</v>
      </c>
      <c r="L58" s="13">
        <v>15.6</v>
      </c>
      <c r="M58" s="13">
        <v>12.1</v>
      </c>
      <c r="N58" s="13" t="s">
        <v>376</v>
      </c>
      <c r="O58" s="13">
        <v>2.4</v>
      </c>
    </row>
    <row r="59" spans="1:15" ht="13.8" x14ac:dyDescent="0.2">
      <c r="A59" s="44" t="s">
        <v>159</v>
      </c>
      <c r="B59" s="45" t="s">
        <v>180</v>
      </c>
      <c r="C59" s="13" t="s">
        <v>170</v>
      </c>
      <c r="D59" s="13" t="s">
        <v>307</v>
      </c>
      <c r="E59" s="13" t="s">
        <v>173</v>
      </c>
      <c r="F59" s="13" t="s">
        <v>376</v>
      </c>
      <c r="G59" s="13">
        <v>99.3</v>
      </c>
      <c r="H59" s="13">
        <v>93.1</v>
      </c>
      <c r="I59" s="13">
        <v>55.7</v>
      </c>
      <c r="J59" s="13">
        <v>32.9</v>
      </c>
      <c r="K59" s="13" t="s">
        <v>376</v>
      </c>
      <c r="L59" s="13">
        <v>19</v>
      </c>
      <c r="M59" s="13">
        <v>12.7</v>
      </c>
      <c r="N59" s="13" t="s">
        <v>376</v>
      </c>
      <c r="O59" s="13">
        <v>4.5</v>
      </c>
    </row>
    <row r="60" spans="1:15" ht="13.8" x14ac:dyDescent="0.2">
      <c r="A60" s="44" t="s">
        <v>159</v>
      </c>
      <c r="B60" s="45" t="s">
        <v>180</v>
      </c>
      <c r="C60" s="13" t="s">
        <v>170</v>
      </c>
      <c r="D60" s="13" t="s">
        <v>307</v>
      </c>
      <c r="E60" s="13" t="s">
        <v>290</v>
      </c>
      <c r="F60" s="13" t="s">
        <v>376</v>
      </c>
      <c r="G60" s="13">
        <v>98.4</v>
      </c>
      <c r="H60" s="13">
        <v>90.2</v>
      </c>
      <c r="I60" s="13">
        <v>55.7</v>
      </c>
      <c r="J60" s="13">
        <v>33.5</v>
      </c>
      <c r="K60" s="13" t="s">
        <v>376</v>
      </c>
      <c r="L60" s="13">
        <v>19.399999999999999</v>
      </c>
      <c r="M60" s="13">
        <v>11.7</v>
      </c>
      <c r="N60" s="13" t="s">
        <v>376</v>
      </c>
      <c r="O60" s="13">
        <v>5.3</v>
      </c>
    </row>
    <row r="61" spans="1:15" ht="13.8" x14ac:dyDescent="0.2">
      <c r="A61" s="44" t="s">
        <v>159</v>
      </c>
      <c r="B61" s="45" t="s">
        <v>180</v>
      </c>
      <c r="C61" s="13" t="s">
        <v>170</v>
      </c>
      <c r="D61" s="13" t="s">
        <v>305</v>
      </c>
      <c r="E61" s="13" t="s">
        <v>290</v>
      </c>
      <c r="F61" s="13" t="s">
        <v>376</v>
      </c>
      <c r="G61" s="13">
        <v>98</v>
      </c>
      <c r="H61" s="13">
        <v>91.5</v>
      </c>
      <c r="I61" s="13">
        <v>55.6</v>
      </c>
      <c r="J61" s="13">
        <v>34.6</v>
      </c>
      <c r="K61" s="13" t="s">
        <v>376</v>
      </c>
      <c r="L61" s="13">
        <v>20.399999999999999</v>
      </c>
      <c r="M61" s="13">
        <v>12.2</v>
      </c>
      <c r="N61" s="13" t="s">
        <v>376</v>
      </c>
      <c r="O61" s="13">
        <v>3.3</v>
      </c>
    </row>
    <row r="62" spans="1:15" ht="13.8" x14ac:dyDescent="0.2">
      <c r="A62" s="44" t="s">
        <v>160</v>
      </c>
      <c r="B62" s="45" t="s">
        <v>180</v>
      </c>
      <c r="C62" s="13" t="s">
        <v>171</v>
      </c>
      <c r="D62" s="13" t="s">
        <v>314</v>
      </c>
      <c r="E62" s="13" t="s">
        <v>718</v>
      </c>
      <c r="F62" s="13">
        <v>100</v>
      </c>
      <c r="G62" s="13">
        <v>94</v>
      </c>
      <c r="H62" s="13">
        <v>81</v>
      </c>
      <c r="I62" s="13">
        <v>52</v>
      </c>
      <c r="J62" s="13">
        <v>34</v>
      </c>
      <c r="K62" s="13">
        <v>22</v>
      </c>
      <c r="L62" s="13">
        <v>15</v>
      </c>
      <c r="M62" s="13">
        <v>11</v>
      </c>
      <c r="N62" s="13">
        <v>8</v>
      </c>
      <c r="O62" s="13">
        <v>6.3</v>
      </c>
    </row>
    <row r="63" spans="1:15" ht="13.8" x14ac:dyDescent="0.2">
      <c r="A63" s="44" t="s">
        <v>160</v>
      </c>
      <c r="B63" s="45" t="s">
        <v>180</v>
      </c>
      <c r="C63" s="13" t="s">
        <v>171</v>
      </c>
      <c r="D63" s="13" t="s">
        <v>314</v>
      </c>
      <c r="E63" s="13" t="s">
        <v>173</v>
      </c>
      <c r="F63" s="13">
        <v>100</v>
      </c>
      <c r="G63" s="13">
        <v>97.8</v>
      </c>
      <c r="H63" s="13">
        <v>87.2</v>
      </c>
      <c r="I63" s="13">
        <v>58.4</v>
      </c>
      <c r="J63" s="13">
        <v>38.700000000000003</v>
      </c>
      <c r="K63" s="13">
        <v>24.2</v>
      </c>
      <c r="L63" s="13">
        <v>17.2</v>
      </c>
      <c r="M63" s="13">
        <v>12.8</v>
      </c>
      <c r="N63" s="13">
        <v>9.9</v>
      </c>
      <c r="O63" s="13">
        <v>7.3</v>
      </c>
    </row>
    <row r="64" spans="1:15" ht="13.8" x14ac:dyDescent="0.2">
      <c r="A64" s="44" t="s">
        <v>160</v>
      </c>
      <c r="B64" s="45" t="s">
        <v>180</v>
      </c>
      <c r="C64" s="13" t="s">
        <v>171</v>
      </c>
      <c r="D64" s="13" t="s">
        <v>314</v>
      </c>
      <c r="E64" s="13" t="s">
        <v>182</v>
      </c>
      <c r="F64" s="13">
        <v>100</v>
      </c>
      <c r="G64" s="13">
        <v>97.2</v>
      </c>
      <c r="H64" s="13">
        <v>88.4</v>
      </c>
      <c r="I64" s="13">
        <v>60.1</v>
      </c>
      <c r="J64" s="13">
        <v>40.4</v>
      </c>
      <c r="K64" s="13">
        <v>25.4</v>
      </c>
      <c r="L64" s="13">
        <v>18</v>
      </c>
      <c r="M64" s="13">
        <v>13.4</v>
      </c>
      <c r="N64" s="13">
        <v>10.4</v>
      </c>
      <c r="O64" s="13">
        <v>7.5</v>
      </c>
    </row>
    <row r="65" spans="1:15" ht="13.8" x14ac:dyDescent="0.2">
      <c r="A65" s="44" t="s">
        <v>161</v>
      </c>
      <c r="B65" s="45" t="s">
        <v>180</v>
      </c>
      <c r="C65" s="13" t="s">
        <v>171</v>
      </c>
      <c r="D65" s="13" t="s">
        <v>316</v>
      </c>
      <c r="E65" s="13" t="s">
        <v>718</v>
      </c>
      <c r="F65" s="13">
        <v>100</v>
      </c>
      <c r="G65" s="13">
        <v>94</v>
      </c>
      <c r="H65" s="13">
        <v>81</v>
      </c>
      <c r="I65" s="13">
        <v>52</v>
      </c>
      <c r="J65" s="13">
        <v>34</v>
      </c>
      <c r="K65" s="13">
        <v>23</v>
      </c>
      <c r="L65" s="13">
        <v>16</v>
      </c>
      <c r="M65" s="13">
        <v>12</v>
      </c>
      <c r="N65" s="13">
        <v>8</v>
      </c>
      <c r="O65" s="13">
        <v>5.6</v>
      </c>
    </row>
    <row r="66" spans="1:15" ht="13.8" x14ac:dyDescent="0.2">
      <c r="A66" s="44" t="s">
        <v>161</v>
      </c>
      <c r="B66" s="45" t="s">
        <v>180</v>
      </c>
      <c r="C66" s="13" t="s">
        <v>171</v>
      </c>
      <c r="D66" s="13" t="s">
        <v>316</v>
      </c>
      <c r="E66" s="13" t="s">
        <v>173</v>
      </c>
      <c r="F66" s="13">
        <v>100</v>
      </c>
      <c r="G66" s="13">
        <v>96.3</v>
      </c>
      <c r="H66" s="13">
        <v>85.4</v>
      </c>
      <c r="I66" s="13">
        <v>55.9</v>
      </c>
      <c r="J66" s="13">
        <v>38.299999999999997</v>
      </c>
      <c r="K66" s="13">
        <v>27.1</v>
      </c>
      <c r="L66" s="13">
        <v>21.6</v>
      </c>
      <c r="M66" s="13">
        <v>17.8</v>
      </c>
      <c r="N66" s="13">
        <v>11.9</v>
      </c>
      <c r="O66" s="13">
        <v>7.9</v>
      </c>
    </row>
    <row r="67" spans="1:15" ht="13.8" x14ac:dyDescent="0.2">
      <c r="A67" s="44" t="s">
        <v>161</v>
      </c>
      <c r="B67" s="45" t="s">
        <v>180</v>
      </c>
      <c r="C67" s="13" t="s">
        <v>171</v>
      </c>
      <c r="D67" s="13" t="s">
        <v>316</v>
      </c>
      <c r="E67" s="13" t="s">
        <v>190</v>
      </c>
      <c r="F67" s="13">
        <v>100</v>
      </c>
      <c r="G67" s="13">
        <v>95.1</v>
      </c>
      <c r="H67" s="13">
        <v>85.2</v>
      </c>
      <c r="I67" s="13">
        <v>57.2</v>
      </c>
      <c r="J67" s="13">
        <v>39.6</v>
      </c>
      <c r="K67" s="13">
        <v>28</v>
      </c>
      <c r="L67" s="13">
        <v>22.2</v>
      </c>
      <c r="M67" s="13">
        <v>18.2</v>
      </c>
      <c r="N67" s="13">
        <v>12</v>
      </c>
      <c r="O67" s="13">
        <v>7.5</v>
      </c>
    </row>
    <row r="68" spans="1:15" ht="13.8" x14ac:dyDescent="0.2">
      <c r="A68" s="44" t="s">
        <v>162</v>
      </c>
      <c r="B68" s="45" t="s">
        <v>180</v>
      </c>
      <c r="C68" s="13" t="s">
        <v>171</v>
      </c>
      <c r="D68" s="13" t="s">
        <v>317</v>
      </c>
      <c r="E68" s="13" t="s">
        <v>718</v>
      </c>
      <c r="F68" s="13">
        <v>100</v>
      </c>
      <c r="G68" s="13">
        <v>100</v>
      </c>
      <c r="H68" s="13">
        <v>95</v>
      </c>
      <c r="I68" s="13">
        <v>73</v>
      </c>
      <c r="J68" s="13">
        <v>54</v>
      </c>
      <c r="K68" s="13">
        <v>40</v>
      </c>
      <c r="L68" s="13">
        <v>29</v>
      </c>
      <c r="M68" s="13">
        <v>18</v>
      </c>
      <c r="N68" s="13">
        <v>11</v>
      </c>
      <c r="O68" s="13">
        <v>6.7</v>
      </c>
    </row>
    <row r="69" spans="1:15" ht="13.8" x14ac:dyDescent="0.2">
      <c r="A69" s="44" t="s">
        <v>162</v>
      </c>
      <c r="B69" s="45" t="s">
        <v>180</v>
      </c>
      <c r="C69" s="13" t="s">
        <v>171</v>
      </c>
      <c r="D69" s="13" t="s">
        <v>317</v>
      </c>
      <c r="E69" s="13" t="s">
        <v>173</v>
      </c>
      <c r="F69" s="13">
        <v>100</v>
      </c>
      <c r="G69" s="13">
        <v>100</v>
      </c>
      <c r="H69" s="13">
        <v>97</v>
      </c>
      <c r="I69" s="13">
        <v>82.5</v>
      </c>
      <c r="J69" s="13">
        <v>63.3</v>
      </c>
      <c r="K69" s="13">
        <v>45.9</v>
      </c>
      <c r="L69" s="13">
        <v>33</v>
      </c>
      <c r="M69" s="13">
        <v>21.4</v>
      </c>
      <c r="N69" s="13">
        <v>13.2</v>
      </c>
      <c r="O69" s="13">
        <v>8</v>
      </c>
    </row>
    <row r="70" spans="1:15" ht="13.8" x14ac:dyDescent="0.2">
      <c r="A70" s="44" t="s">
        <v>162</v>
      </c>
      <c r="B70" s="45" t="s">
        <v>180</v>
      </c>
      <c r="C70" s="13" t="s">
        <v>171</v>
      </c>
      <c r="D70" s="13" t="s">
        <v>317</v>
      </c>
      <c r="E70" s="13" t="s">
        <v>182</v>
      </c>
      <c r="F70" s="13">
        <v>100</v>
      </c>
      <c r="G70" s="13">
        <v>99.6</v>
      </c>
      <c r="H70" s="13">
        <v>96.7</v>
      </c>
      <c r="I70" s="13">
        <v>75.599999999999994</v>
      </c>
      <c r="J70" s="13">
        <v>58</v>
      </c>
      <c r="K70" s="13">
        <v>42.4</v>
      </c>
      <c r="L70" s="13">
        <v>30.8</v>
      </c>
      <c r="M70" s="13">
        <v>19.8</v>
      </c>
      <c r="N70" s="13">
        <v>12.2</v>
      </c>
      <c r="O70" s="13">
        <v>7.4</v>
      </c>
    </row>
    <row r="71" spans="1:15" ht="13.8" x14ac:dyDescent="0.2">
      <c r="A71" s="44" t="s">
        <v>162</v>
      </c>
      <c r="B71" s="45" t="s">
        <v>180</v>
      </c>
      <c r="C71" s="13" t="s">
        <v>171</v>
      </c>
      <c r="D71" s="13" t="s">
        <v>317</v>
      </c>
      <c r="E71" s="13" t="s">
        <v>288</v>
      </c>
      <c r="F71" s="13">
        <v>100</v>
      </c>
      <c r="G71" s="13">
        <v>99.7</v>
      </c>
      <c r="H71" s="13">
        <v>96.7</v>
      </c>
      <c r="I71" s="13">
        <v>79.599999999999994</v>
      </c>
      <c r="J71" s="13">
        <v>62.2</v>
      </c>
      <c r="K71" s="13">
        <v>45.4</v>
      </c>
      <c r="L71" s="13">
        <v>32.700000000000003</v>
      </c>
      <c r="M71" s="13">
        <v>20.9</v>
      </c>
      <c r="N71" s="13">
        <v>13.1</v>
      </c>
      <c r="O71" s="13">
        <v>8</v>
      </c>
    </row>
    <row r="72" spans="1:15" ht="13.8" x14ac:dyDescent="0.2">
      <c r="A72" s="44" t="s">
        <v>162</v>
      </c>
      <c r="B72" s="45" t="s">
        <v>180</v>
      </c>
      <c r="C72" s="13" t="s">
        <v>171</v>
      </c>
      <c r="D72" s="13" t="s">
        <v>317</v>
      </c>
      <c r="E72" s="13" t="s">
        <v>197</v>
      </c>
      <c r="F72" s="13">
        <v>100</v>
      </c>
      <c r="G72" s="13">
        <v>99.9</v>
      </c>
      <c r="H72" s="13">
        <v>97</v>
      </c>
      <c r="I72" s="13">
        <v>79.5</v>
      </c>
      <c r="J72" s="13">
        <v>59.3</v>
      </c>
      <c r="K72" s="13">
        <v>42.8</v>
      </c>
      <c r="L72" s="13">
        <v>30.9</v>
      </c>
      <c r="M72" s="13">
        <v>20.100000000000001</v>
      </c>
      <c r="N72" s="13">
        <v>12.6</v>
      </c>
      <c r="O72" s="13">
        <v>7.3</v>
      </c>
    </row>
    <row r="73" spans="1:15" ht="13.8" x14ac:dyDescent="0.2">
      <c r="A73" s="44" t="s">
        <v>163</v>
      </c>
      <c r="B73" s="45" t="s">
        <v>180</v>
      </c>
      <c r="C73" s="13" t="s">
        <v>171</v>
      </c>
      <c r="D73" s="13">
        <v>2008</v>
      </c>
      <c r="E73" s="13" t="s">
        <v>718</v>
      </c>
      <c r="F73" s="13">
        <v>100</v>
      </c>
      <c r="G73" s="13">
        <v>96.8</v>
      </c>
      <c r="H73" s="13">
        <v>89.6</v>
      </c>
      <c r="I73" s="13">
        <v>81.2</v>
      </c>
      <c r="J73" s="13">
        <v>56.7</v>
      </c>
      <c r="K73" s="13" t="s">
        <v>376</v>
      </c>
      <c r="L73" s="13">
        <v>37.799999999999997</v>
      </c>
      <c r="M73" s="13">
        <v>25.5</v>
      </c>
      <c r="N73" s="13">
        <v>16.2</v>
      </c>
      <c r="O73" s="13">
        <v>6.7</v>
      </c>
    </row>
    <row r="74" spans="1:15" ht="13.8" x14ac:dyDescent="0.2">
      <c r="A74" s="44" t="s">
        <v>163</v>
      </c>
      <c r="B74" s="45" t="s">
        <v>180</v>
      </c>
      <c r="C74" s="13" t="s">
        <v>171</v>
      </c>
      <c r="D74" s="13">
        <v>2008</v>
      </c>
      <c r="E74" s="13" t="s">
        <v>324</v>
      </c>
      <c r="F74" s="13">
        <v>100</v>
      </c>
      <c r="G74" s="13">
        <v>98.2</v>
      </c>
      <c r="H74" s="13">
        <v>95</v>
      </c>
      <c r="I74" s="13">
        <v>85.9</v>
      </c>
      <c r="J74" s="13">
        <v>70.2</v>
      </c>
      <c r="K74" s="13" t="s">
        <v>376</v>
      </c>
      <c r="L74" s="13">
        <v>25.2</v>
      </c>
      <c r="M74" s="13">
        <v>15.7</v>
      </c>
      <c r="N74" s="13">
        <v>10</v>
      </c>
      <c r="O74" s="13">
        <v>6.2</v>
      </c>
    </row>
    <row r="75" spans="1:15" ht="13.8" x14ac:dyDescent="0.2">
      <c r="A75" s="44" t="s">
        <v>163</v>
      </c>
      <c r="B75" s="45" t="s">
        <v>180</v>
      </c>
      <c r="C75" s="13" t="s">
        <v>171</v>
      </c>
      <c r="D75" s="13">
        <v>2008</v>
      </c>
      <c r="E75" s="13" t="s">
        <v>197</v>
      </c>
      <c r="F75" s="13">
        <v>100</v>
      </c>
      <c r="G75" s="13">
        <v>98.9</v>
      </c>
      <c r="H75" s="13">
        <v>97.8</v>
      </c>
      <c r="I75" s="13">
        <v>86.8</v>
      </c>
      <c r="J75" s="13">
        <v>72.3</v>
      </c>
      <c r="K75" s="13" t="s">
        <v>376</v>
      </c>
      <c r="L75" s="13">
        <v>25.6</v>
      </c>
      <c r="M75" s="13">
        <v>16.399999999999999</v>
      </c>
      <c r="N75" s="13">
        <v>10.6</v>
      </c>
      <c r="O75" s="13">
        <v>6.9</v>
      </c>
    </row>
    <row r="76" spans="1:15" ht="13.8" x14ac:dyDescent="0.2">
      <c r="A76" s="44" t="s">
        <v>163</v>
      </c>
      <c r="B76" s="45" t="s">
        <v>180</v>
      </c>
      <c r="C76" s="13" t="s">
        <v>171</v>
      </c>
      <c r="D76" s="13">
        <v>2008</v>
      </c>
      <c r="E76" s="13" t="s">
        <v>323</v>
      </c>
      <c r="F76" s="13">
        <v>100</v>
      </c>
      <c r="G76" s="13">
        <v>97.8</v>
      </c>
      <c r="H76" s="13">
        <v>94.7</v>
      </c>
      <c r="I76" s="13">
        <v>84</v>
      </c>
      <c r="J76" s="13">
        <v>66.2</v>
      </c>
      <c r="K76" s="13" t="s">
        <v>376</v>
      </c>
      <c r="L76" s="13">
        <v>24.5</v>
      </c>
      <c r="M76" s="13">
        <v>15.8</v>
      </c>
      <c r="N76" s="13">
        <v>10.1</v>
      </c>
      <c r="O76" s="13">
        <v>6.2</v>
      </c>
    </row>
    <row r="77" spans="1:15" ht="13.8" x14ac:dyDescent="0.2">
      <c r="A77" s="44" t="s">
        <v>163</v>
      </c>
      <c r="B77" s="45" t="s">
        <v>180</v>
      </c>
      <c r="C77" s="13" t="s">
        <v>171</v>
      </c>
      <c r="D77" s="13">
        <v>2008</v>
      </c>
      <c r="E77" s="13" t="s">
        <v>288</v>
      </c>
      <c r="F77" s="13">
        <v>100</v>
      </c>
      <c r="G77" s="13">
        <v>99.5</v>
      </c>
      <c r="H77" s="13">
        <v>94.9</v>
      </c>
      <c r="I77" s="13">
        <v>83.2</v>
      </c>
      <c r="J77" s="13">
        <v>66.400000000000006</v>
      </c>
      <c r="K77" s="13" t="s">
        <v>376</v>
      </c>
      <c r="L77" s="13">
        <v>25.8</v>
      </c>
      <c r="M77" s="13">
        <v>16.8</v>
      </c>
      <c r="N77" s="13">
        <v>10.8</v>
      </c>
      <c r="O77" s="13">
        <v>6.8</v>
      </c>
    </row>
    <row r="78" spans="1:15" ht="13.8" x14ac:dyDescent="0.2">
      <c r="A78" s="44" t="s">
        <v>164</v>
      </c>
      <c r="B78" s="45" t="s">
        <v>180</v>
      </c>
      <c r="C78" s="13" t="s">
        <v>171</v>
      </c>
      <c r="D78" s="13" t="s">
        <v>326</v>
      </c>
      <c r="E78" s="13" t="s">
        <v>718</v>
      </c>
      <c r="F78" s="13" t="s">
        <v>376</v>
      </c>
      <c r="G78" s="13" t="s">
        <v>376</v>
      </c>
      <c r="H78" s="13" t="s">
        <v>376</v>
      </c>
      <c r="I78" s="13" t="s">
        <v>376</v>
      </c>
      <c r="J78" s="13" t="s">
        <v>376</v>
      </c>
      <c r="K78" s="13" t="s">
        <v>376</v>
      </c>
      <c r="L78" s="13" t="s">
        <v>376</v>
      </c>
      <c r="M78" s="13" t="s">
        <v>376</v>
      </c>
      <c r="N78" s="13" t="s">
        <v>376</v>
      </c>
      <c r="O78" s="13" t="s">
        <v>376</v>
      </c>
    </row>
    <row r="79" spans="1:15" ht="13.8" x14ac:dyDescent="0.2">
      <c r="A79" s="44" t="s">
        <v>164</v>
      </c>
      <c r="B79" s="45" t="s">
        <v>180</v>
      </c>
      <c r="C79" s="13" t="s">
        <v>171</v>
      </c>
      <c r="D79" s="13" t="s">
        <v>326</v>
      </c>
      <c r="E79" s="13" t="s">
        <v>173</v>
      </c>
      <c r="F79" s="13">
        <v>100</v>
      </c>
      <c r="G79" s="13">
        <v>90.6</v>
      </c>
      <c r="H79" s="13">
        <v>80.5</v>
      </c>
      <c r="I79" s="13">
        <v>54.6</v>
      </c>
      <c r="J79" s="13">
        <v>42.4</v>
      </c>
      <c r="K79" s="13">
        <v>29.2</v>
      </c>
      <c r="L79" s="13">
        <v>22.2</v>
      </c>
      <c r="M79" s="13">
        <v>14.1</v>
      </c>
      <c r="N79" s="13">
        <v>9.3000000000000007</v>
      </c>
      <c r="O79" s="13">
        <v>6.9</v>
      </c>
    </row>
    <row r="80" spans="1:15" ht="13.8" x14ac:dyDescent="0.2">
      <c r="A80" s="44" t="s">
        <v>164</v>
      </c>
      <c r="B80" s="45" t="s">
        <v>180</v>
      </c>
      <c r="C80" s="13" t="s">
        <v>171</v>
      </c>
      <c r="D80" s="13" t="s">
        <v>326</v>
      </c>
      <c r="E80" s="13" t="s">
        <v>327</v>
      </c>
      <c r="F80" s="13">
        <v>100</v>
      </c>
      <c r="G80" s="13">
        <v>90.9</v>
      </c>
      <c r="H80" s="13">
        <v>78.7</v>
      </c>
      <c r="I80" s="13">
        <v>52.4</v>
      </c>
      <c r="J80" s="13">
        <v>40.4</v>
      </c>
      <c r="K80" s="13">
        <v>28.7</v>
      </c>
      <c r="L80" s="13">
        <v>22</v>
      </c>
      <c r="M80" s="13">
        <v>13.7</v>
      </c>
      <c r="N80" s="13">
        <v>8.5</v>
      </c>
      <c r="O80" s="13">
        <v>6</v>
      </c>
    </row>
    <row r="81" spans="1:15" ht="13.8" x14ac:dyDescent="0.2">
      <c r="A81" s="44" t="s">
        <v>165</v>
      </c>
      <c r="B81" s="45" t="s">
        <v>180</v>
      </c>
      <c r="C81" s="18" t="s">
        <v>172</v>
      </c>
      <c r="D81" s="18" t="s">
        <v>332</v>
      </c>
      <c r="E81" s="13" t="s">
        <v>718</v>
      </c>
      <c r="F81" s="13">
        <v>100</v>
      </c>
      <c r="G81" s="13">
        <v>99.8</v>
      </c>
      <c r="H81" s="13">
        <v>97.5</v>
      </c>
      <c r="I81" s="13">
        <v>70.5</v>
      </c>
      <c r="J81" s="13">
        <v>37.700000000000003</v>
      </c>
      <c r="K81" s="13" t="s">
        <v>721</v>
      </c>
      <c r="L81" s="13">
        <v>24.1</v>
      </c>
      <c r="M81" s="13">
        <v>17.2</v>
      </c>
      <c r="N81" s="13">
        <v>12.1</v>
      </c>
      <c r="O81" s="13">
        <v>6.5</v>
      </c>
    </row>
    <row r="82" spans="1:15" ht="13.8" x14ac:dyDescent="0.2">
      <c r="A82" s="44" t="s">
        <v>165</v>
      </c>
      <c r="B82" s="45" t="s">
        <v>180</v>
      </c>
      <c r="C82" s="18" t="s">
        <v>172</v>
      </c>
      <c r="D82" s="18" t="s">
        <v>332</v>
      </c>
      <c r="E82" s="13" t="s">
        <v>173</v>
      </c>
      <c r="F82" s="13">
        <v>100</v>
      </c>
      <c r="G82" s="13">
        <v>100</v>
      </c>
      <c r="H82" s="13">
        <v>96.4</v>
      </c>
      <c r="I82" s="13">
        <v>68.900000000000006</v>
      </c>
      <c r="J82" s="13">
        <v>42.7</v>
      </c>
      <c r="K82" s="13" t="s">
        <v>376</v>
      </c>
      <c r="L82" s="13">
        <v>20.8</v>
      </c>
      <c r="M82" s="13">
        <v>15</v>
      </c>
      <c r="N82" s="13">
        <v>8.8000000000000007</v>
      </c>
      <c r="O82" s="13">
        <v>5.2</v>
      </c>
    </row>
    <row r="83" spans="1:15" ht="13.8" x14ac:dyDescent="0.2">
      <c r="A83" s="44" t="s">
        <v>165</v>
      </c>
      <c r="B83" s="45" t="s">
        <v>180</v>
      </c>
      <c r="C83" s="18" t="s">
        <v>172</v>
      </c>
      <c r="D83" s="18" t="s">
        <v>332</v>
      </c>
      <c r="E83" s="13" t="s">
        <v>191</v>
      </c>
      <c r="F83" s="13">
        <v>100</v>
      </c>
      <c r="G83" s="13">
        <v>99.9</v>
      </c>
      <c r="H83" s="13">
        <v>97.3</v>
      </c>
      <c r="I83" s="13">
        <v>68.8</v>
      </c>
      <c r="J83" s="13">
        <v>37.6</v>
      </c>
      <c r="K83" s="13" t="s">
        <v>376</v>
      </c>
      <c r="L83" s="13">
        <v>24.3</v>
      </c>
      <c r="M83" s="13">
        <v>17.3</v>
      </c>
      <c r="N83" s="13">
        <v>12.3</v>
      </c>
      <c r="O83" s="13">
        <v>6.8</v>
      </c>
    </row>
    <row r="84" spans="1:15" ht="13.8" x14ac:dyDescent="0.2">
      <c r="A84" s="44" t="s">
        <v>166</v>
      </c>
      <c r="B84" s="45" t="s">
        <v>180</v>
      </c>
      <c r="C84" s="18" t="s">
        <v>172</v>
      </c>
      <c r="D84" s="18" t="s">
        <v>314</v>
      </c>
      <c r="E84" s="13" t="s">
        <v>718</v>
      </c>
      <c r="F84" s="13">
        <v>100</v>
      </c>
      <c r="G84" s="13">
        <v>100</v>
      </c>
      <c r="H84" s="13">
        <v>98.3</v>
      </c>
      <c r="I84" s="13">
        <v>76</v>
      </c>
      <c r="J84" s="13">
        <v>45.2</v>
      </c>
      <c r="K84" s="13" t="s">
        <v>376</v>
      </c>
      <c r="L84" s="13">
        <v>20.9</v>
      </c>
      <c r="M84" s="13">
        <v>14.8</v>
      </c>
      <c r="N84" s="13">
        <v>8.6999999999999993</v>
      </c>
      <c r="O84" s="13">
        <v>6.1</v>
      </c>
    </row>
    <row r="85" spans="1:15" ht="13.8" x14ac:dyDescent="0.2">
      <c r="A85" s="44" t="s">
        <v>166</v>
      </c>
      <c r="B85" s="45" t="s">
        <v>180</v>
      </c>
      <c r="C85" s="18" t="s">
        <v>172</v>
      </c>
      <c r="D85" s="18" t="s">
        <v>314</v>
      </c>
      <c r="E85" s="13" t="s">
        <v>173</v>
      </c>
      <c r="F85" s="13" t="s">
        <v>376</v>
      </c>
      <c r="G85" s="13" t="s">
        <v>376</v>
      </c>
      <c r="H85" s="13" t="s">
        <v>376</v>
      </c>
      <c r="I85" s="13" t="s">
        <v>376</v>
      </c>
      <c r="J85" s="13" t="s">
        <v>376</v>
      </c>
      <c r="K85" s="13" t="s">
        <v>376</v>
      </c>
      <c r="L85" s="13" t="s">
        <v>376</v>
      </c>
      <c r="M85" s="13" t="s">
        <v>376</v>
      </c>
      <c r="N85" s="13" t="s">
        <v>376</v>
      </c>
      <c r="O85" s="13" t="s">
        <v>376</v>
      </c>
    </row>
    <row r="86" spans="1:15" ht="13.8" x14ac:dyDescent="0.2">
      <c r="A86" s="44" t="s">
        <v>166</v>
      </c>
      <c r="B86" s="45" t="s">
        <v>180</v>
      </c>
      <c r="C86" s="18" t="s">
        <v>172</v>
      </c>
      <c r="D86" s="18" t="s">
        <v>314</v>
      </c>
      <c r="E86" s="13" t="s">
        <v>288</v>
      </c>
      <c r="F86" s="13">
        <v>100</v>
      </c>
      <c r="G86" s="13">
        <v>97.4</v>
      </c>
      <c r="H86" s="13">
        <v>92.4</v>
      </c>
      <c r="I86" s="13">
        <v>65.900000000000006</v>
      </c>
      <c r="J86" s="13">
        <v>41.8</v>
      </c>
      <c r="K86" s="13">
        <v>31.1</v>
      </c>
      <c r="L86" s="13">
        <v>25.2</v>
      </c>
      <c r="M86" s="13">
        <v>16.399999999999999</v>
      </c>
      <c r="N86" s="13">
        <v>9.8000000000000007</v>
      </c>
      <c r="O86" s="13">
        <v>6.2</v>
      </c>
    </row>
    <row r="87" spans="1:15" ht="13.8" x14ac:dyDescent="0.2">
      <c r="A87" s="44" t="s">
        <v>167</v>
      </c>
      <c r="B87" s="45" t="s">
        <v>208</v>
      </c>
      <c r="C87" s="18" t="s">
        <v>172</v>
      </c>
      <c r="D87" s="18" t="s">
        <v>333</v>
      </c>
      <c r="E87" s="13" t="s">
        <v>718</v>
      </c>
      <c r="F87" s="13">
        <v>100</v>
      </c>
      <c r="G87" s="13">
        <v>99.2</v>
      </c>
      <c r="H87" s="13">
        <v>91</v>
      </c>
      <c r="I87" s="13">
        <v>68.7</v>
      </c>
      <c r="J87" s="13">
        <v>41.7</v>
      </c>
      <c r="K87" s="13">
        <v>29.2</v>
      </c>
      <c r="L87" s="13">
        <v>25</v>
      </c>
      <c r="M87" s="13">
        <v>17.5</v>
      </c>
      <c r="N87" s="13">
        <v>12</v>
      </c>
      <c r="O87" s="13">
        <v>8.1999999999999993</v>
      </c>
    </row>
    <row r="88" spans="1:15" ht="13.8" x14ac:dyDescent="0.2">
      <c r="A88" s="44" t="s">
        <v>167</v>
      </c>
      <c r="B88" s="45" t="s">
        <v>208</v>
      </c>
      <c r="C88" s="18" t="s">
        <v>172</v>
      </c>
      <c r="D88" s="18" t="s">
        <v>333</v>
      </c>
      <c r="E88" s="13" t="s">
        <v>173</v>
      </c>
      <c r="F88" s="13">
        <v>100</v>
      </c>
      <c r="G88" s="13">
        <v>98</v>
      </c>
      <c r="H88" s="13">
        <v>83</v>
      </c>
      <c r="I88" s="13">
        <v>40</v>
      </c>
      <c r="J88" s="13">
        <v>23</v>
      </c>
      <c r="K88" s="13" t="s">
        <v>376</v>
      </c>
      <c r="L88" s="13">
        <v>12</v>
      </c>
      <c r="M88" s="13" t="s">
        <v>376</v>
      </c>
      <c r="N88" s="13" t="s">
        <v>376</v>
      </c>
      <c r="O88" s="13">
        <v>5</v>
      </c>
    </row>
    <row r="89" spans="1:15" ht="13.8" x14ac:dyDescent="0.2">
      <c r="A89" s="44" t="s">
        <v>167</v>
      </c>
      <c r="B89" s="45" t="s">
        <v>208</v>
      </c>
      <c r="C89" s="18" t="s">
        <v>172</v>
      </c>
      <c r="D89" s="18" t="s">
        <v>333</v>
      </c>
      <c r="E89" s="13" t="s">
        <v>209</v>
      </c>
      <c r="F89" s="13">
        <v>100</v>
      </c>
      <c r="G89" s="13">
        <v>99.3</v>
      </c>
      <c r="H89" s="13">
        <v>84.4</v>
      </c>
      <c r="I89" s="13">
        <v>39</v>
      </c>
      <c r="J89" s="13">
        <v>24.9</v>
      </c>
      <c r="K89" s="13" t="s">
        <v>376</v>
      </c>
      <c r="L89" s="13">
        <v>14.2</v>
      </c>
      <c r="M89" s="13" t="s">
        <v>376</v>
      </c>
      <c r="N89" s="13" t="s">
        <v>376</v>
      </c>
      <c r="O89" s="13">
        <v>5.8</v>
      </c>
    </row>
    <row r="90" spans="1:15" ht="13.8" x14ac:dyDescent="0.2">
      <c r="A90" s="44" t="s">
        <v>167</v>
      </c>
      <c r="B90" s="45" t="s">
        <v>208</v>
      </c>
      <c r="C90" s="18" t="s">
        <v>172</v>
      </c>
      <c r="D90" s="18" t="s">
        <v>333</v>
      </c>
      <c r="E90" s="13" t="s">
        <v>288</v>
      </c>
      <c r="F90" s="13">
        <v>100</v>
      </c>
      <c r="G90" s="13">
        <v>99.3</v>
      </c>
      <c r="H90" s="13">
        <v>83.7</v>
      </c>
      <c r="I90" s="13">
        <v>38.5</v>
      </c>
      <c r="J90" s="13">
        <v>24.9</v>
      </c>
      <c r="K90" s="13" t="s">
        <v>376</v>
      </c>
      <c r="L90" s="13">
        <v>14.2</v>
      </c>
      <c r="M90" s="13" t="s">
        <v>376</v>
      </c>
      <c r="N90" s="13" t="s">
        <v>376</v>
      </c>
      <c r="O90" s="13">
        <v>6.1</v>
      </c>
    </row>
    <row r="91" spans="1:15" ht="13.8" x14ac:dyDescent="0.2">
      <c r="A91" s="44" t="s">
        <v>167</v>
      </c>
      <c r="B91" s="45" t="s">
        <v>208</v>
      </c>
      <c r="C91" s="18" t="s">
        <v>172</v>
      </c>
      <c r="D91" s="18" t="s">
        <v>333</v>
      </c>
      <c r="E91" s="13" t="s">
        <v>210</v>
      </c>
      <c r="F91" s="13">
        <v>100</v>
      </c>
      <c r="G91" s="13">
        <v>100</v>
      </c>
      <c r="H91" s="13">
        <v>83.2</v>
      </c>
      <c r="I91" s="13">
        <v>37.4</v>
      </c>
      <c r="J91" s="13">
        <v>23.8</v>
      </c>
      <c r="K91" s="13" t="s">
        <v>376</v>
      </c>
      <c r="L91" s="13">
        <v>13.1</v>
      </c>
      <c r="M91" s="13" t="s">
        <v>376</v>
      </c>
      <c r="N91" s="13" t="s">
        <v>376</v>
      </c>
      <c r="O91" s="13">
        <v>4.9000000000000004</v>
      </c>
    </row>
    <row r="92" spans="1:15" ht="13.8" x14ac:dyDescent="0.2">
      <c r="A92" s="44" t="s">
        <v>168</v>
      </c>
      <c r="B92" s="45" t="s">
        <v>208</v>
      </c>
      <c r="C92" s="18" t="s">
        <v>172</v>
      </c>
      <c r="D92" s="18" t="s">
        <v>333</v>
      </c>
      <c r="E92" s="13" t="s">
        <v>718</v>
      </c>
      <c r="F92" s="13">
        <v>100</v>
      </c>
      <c r="G92" s="13">
        <v>99.1</v>
      </c>
      <c r="H92" s="13">
        <v>85.7</v>
      </c>
      <c r="I92" s="13">
        <v>41.3</v>
      </c>
      <c r="J92" s="13">
        <v>26.4</v>
      </c>
      <c r="K92" s="13" t="s">
        <v>376</v>
      </c>
      <c r="L92" s="13">
        <v>13.5</v>
      </c>
      <c r="M92" s="13" t="s">
        <v>376</v>
      </c>
      <c r="N92" s="13" t="s">
        <v>376</v>
      </c>
      <c r="O92" s="13">
        <v>4.5</v>
      </c>
    </row>
    <row r="93" spans="1:15" ht="13.8" x14ac:dyDescent="0.2">
      <c r="A93" s="44" t="s">
        <v>168</v>
      </c>
      <c r="B93" s="45" t="s">
        <v>208</v>
      </c>
      <c r="C93" s="18" t="s">
        <v>172</v>
      </c>
      <c r="D93" s="18" t="s">
        <v>333</v>
      </c>
      <c r="E93" s="13" t="s">
        <v>173</v>
      </c>
      <c r="F93" s="13">
        <v>100</v>
      </c>
      <c r="G93" s="13">
        <v>98</v>
      </c>
      <c r="H93" s="13">
        <v>83</v>
      </c>
      <c r="I93" s="13">
        <v>40</v>
      </c>
      <c r="J93" s="13">
        <v>23</v>
      </c>
      <c r="K93" s="13" t="s">
        <v>376</v>
      </c>
      <c r="L93" s="13">
        <v>12</v>
      </c>
      <c r="M93" s="13" t="s">
        <v>376</v>
      </c>
      <c r="N93" s="13" t="s">
        <v>376</v>
      </c>
      <c r="O93" s="13">
        <v>5</v>
      </c>
    </row>
    <row r="94" spans="1:15" ht="13.8" x14ac:dyDescent="0.2">
      <c r="A94" s="44" t="s">
        <v>168</v>
      </c>
      <c r="B94" s="45" t="s">
        <v>208</v>
      </c>
      <c r="C94" s="18" t="s">
        <v>172</v>
      </c>
      <c r="D94" s="18" t="s">
        <v>333</v>
      </c>
      <c r="E94" s="13" t="s">
        <v>182</v>
      </c>
      <c r="F94" s="13">
        <v>100</v>
      </c>
      <c r="G94" s="13">
        <v>99.5</v>
      </c>
      <c r="H94" s="13">
        <v>89</v>
      </c>
      <c r="I94" s="13">
        <v>42.5</v>
      </c>
      <c r="J94" s="13">
        <v>23.3</v>
      </c>
      <c r="K94" s="13" t="s">
        <v>376</v>
      </c>
      <c r="L94" s="13">
        <v>11.1</v>
      </c>
      <c r="M94" s="13" t="s">
        <v>376</v>
      </c>
      <c r="N94" s="13" t="s">
        <v>376</v>
      </c>
      <c r="O94" s="13">
        <v>4.2</v>
      </c>
    </row>
    <row r="95" spans="1:15" ht="13.8" x14ac:dyDescent="0.2">
      <c r="A95" s="44" t="s">
        <v>168</v>
      </c>
      <c r="B95" s="45" t="s">
        <v>208</v>
      </c>
      <c r="C95" s="18" t="s">
        <v>172</v>
      </c>
      <c r="D95" s="18" t="s">
        <v>333</v>
      </c>
      <c r="E95" s="13" t="s">
        <v>197</v>
      </c>
      <c r="F95" s="13">
        <v>100</v>
      </c>
      <c r="G95" s="13">
        <v>99.5</v>
      </c>
      <c r="H95" s="13">
        <v>90.9</v>
      </c>
      <c r="I95" s="13">
        <v>45.8</v>
      </c>
      <c r="J95" s="13">
        <v>24.9</v>
      </c>
      <c r="K95" s="13" t="s">
        <v>376</v>
      </c>
      <c r="L95" s="13">
        <v>11.9</v>
      </c>
      <c r="M95" s="13" t="s">
        <v>376</v>
      </c>
      <c r="N95" s="13" t="s">
        <v>376</v>
      </c>
      <c r="O95" s="13">
        <v>5.6</v>
      </c>
    </row>
    <row r="96" spans="1:15" ht="13.8" x14ac:dyDescent="0.2">
      <c r="A96" s="44" t="s">
        <v>168</v>
      </c>
      <c r="B96" s="45" t="s">
        <v>208</v>
      </c>
      <c r="C96" s="18" t="s">
        <v>172</v>
      </c>
      <c r="D96" s="18" t="s">
        <v>333</v>
      </c>
      <c r="E96" s="13" t="s">
        <v>191</v>
      </c>
      <c r="F96" s="13">
        <v>100</v>
      </c>
      <c r="G96" s="13">
        <v>99.4</v>
      </c>
      <c r="H96" s="13">
        <v>90.6</v>
      </c>
      <c r="I96" s="13">
        <v>47.1</v>
      </c>
      <c r="J96" s="13">
        <v>25.3</v>
      </c>
      <c r="K96" s="13" t="s">
        <v>376</v>
      </c>
      <c r="L96" s="13">
        <v>11.7</v>
      </c>
      <c r="M96" s="13" t="s">
        <v>376</v>
      </c>
      <c r="N96" s="13" t="s">
        <v>376</v>
      </c>
      <c r="O96" s="13">
        <v>4.8</v>
      </c>
    </row>
    <row r="97" spans="1:15" ht="14.4" thickBot="1" x14ac:dyDescent="0.25">
      <c r="A97" s="70" t="s">
        <v>168</v>
      </c>
      <c r="B97" s="71" t="s">
        <v>208</v>
      </c>
      <c r="C97" s="48" t="s">
        <v>172</v>
      </c>
      <c r="D97" s="48" t="s">
        <v>333</v>
      </c>
      <c r="E97" s="20" t="s">
        <v>204</v>
      </c>
      <c r="F97" s="20">
        <v>100</v>
      </c>
      <c r="G97" s="20">
        <v>98.5</v>
      </c>
      <c r="H97" s="20">
        <v>87.8</v>
      </c>
      <c r="I97" s="20">
        <v>45.4</v>
      </c>
      <c r="J97" s="20">
        <v>25.8</v>
      </c>
      <c r="K97" s="20" t="s">
        <v>376</v>
      </c>
      <c r="L97" s="20">
        <v>12.1</v>
      </c>
      <c r="M97" s="20" t="s">
        <v>376</v>
      </c>
      <c r="N97" s="20" t="s">
        <v>376</v>
      </c>
      <c r="O97" s="20">
        <v>5.5</v>
      </c>
    </row>
    <row r="98" spans="1:15" ht="13.8" x14ac:dyDescent="0.3">
      <c r="F98" s="67"/>
      <c r="G98" s="67"/>
      <c r="H98" s="67"/>
      <c r="I98" s="67"/>
      <c r="J98" s="67"/>
      <c r="K98" s="67"/>
      <c r="L98" s="67"/>
      <c r="M98" s="67"/>
      <c r="N98" s="67"/>
      <c r="O98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2"/>
  <sheetViews>
    <sheetView zoomScaleNormal="100" workbookViewId="0">
      <pane ySplit="1" topLeftCell="A2" activePane="bottomLeft" state="frozen"/>
      <selection pane="bottomLeft" activeCell="U6" sqref="U6"/>
    </sheetView>
  </sheetViews>
  <sheetFormatPr defaultColWidth="8.7265625" defaultRowHeight="12.6" x14ac:dyDescent="0.2"/>
  <cols>
    <col min="1" max="1" width="11.26953125" customWidth="1"/>
    <col min="2" max="2" width="10.26953125" customWidth="1"/>
    <col min="3" max="3" width="9.08984375" customWidth="1"/>
    <col min="4" max="4" width="11.36328125" customWidth="1"/>
    <col min="5" max="5" width="13" customWidth="1"/>
    <col min="6" max="6" width="11.36328125" customWidth="1"/>
    <col min="7" max="7" width="9.453125" customWidth="1"/>
    <col min="8" max="8" width="10.90625" customWidth="1"/>
    <col min="9" max="9" width="9.453125" customWidth="1"/>
    <col min="10" max="10" width="11.08984375" customWidth="1"/>
    <col min="11" max="11" width="25" customWidth="1"/>
    <col min="12" max="12" width="25.7265625" customWidth="1"/>
    <col min="13" max="13" width="11.36328125" customWidth="1"/>
    <col min="14" max="14" width="11.08984375" customWidth="1"/>
    <col min="15" max="15" width="10.453125" customWidth="1"/>
    <col min="16" max="16" width="9.26953125" customWidth="1"/>
    <col min="17" max="17" width="13" customWidth="1"/>
    <col min="18" max="18" width="9.26953125" customWidth="1"/>
    <col min="19" max="19" width="13" customWidth="1"/>
    <col min="20" max="20" width="9.6328125" customWidth="1"/>
    <col min="21" max="25" width="18.26953125" customWidth="1"/>
  </cols>
  <sheetData>
    <row r="1" spans="1:25" ht="50.25" customHeight="1" thickBot="1" x14ac:dyDescent="0.25">
      <c r="A1" s="43" t="s">
        <v>179</v>
      </c>
      <c r="B1" s="43" t="s">
        <v>175</v>
      </c>
      <c r="C1" s="43" t="s">
        <v>174</v>
      </c>
      <c r="D1" s="43" t="s">
        <v>264</v>
      </c>
      <c r="E1" s="43" t="s">
        <v>266</v>
      </c>
      <c r="F1" s="43" t="s">
        <v>668</v>
      </c>
      <c r="G1" s="43" t="s">
        <v>666</v>
      </c>
      <c r="H1" s="43" t="s">
        <v>667</v>
      </c>
      <c r="I1" s="43" t="s">
        <v>672</v>
      </c>
      <c r="J1" s="43" t="s">
        <v>669</v>
      </c>
      <c r="K1" s="43" t="s">
        <v>404</v>
      </c>
      <c r="L1" s="43" t="s">
        <v>417</v>
      </c>
      <c r="M1" s="56" t="s">
        <v>388</v>
      </c>
      <c r="N1" s="56" t="s">
        <v>670</v>
      </c>
      <c r="O1" s="56" t="s">
        <v>393</v>
      </c>
      <c r="P1" s="56" t="s">
        <v>671</v>
      </c>
      <c r="Q1" s="55" t="s">
        <v>389</v>
      </c>
      <c r="R1" s="55" t="s">
        <v>262</v>
      </c>
      <c r="S1" s="55" t="s">
        <v>394</v>
      </c>
      <c r="T1" s="55" t="s">
        <v>262</v>
      </c>
      <c r="X1" s="1"/>
      <c r="Y1" s="1"/>
    </row>
    <row r="2" spans="1:25" ht="13.8" x14ac:dyDescent="0.3">
      <c r="A2" s="44" t="s">
        <v>145</v>
      </c>
      <c r="B2" s="45" t="s">
        <v>180</v>
      </c>
      <c r="C2" s="13" t="s">
        <v>169</v>
      </c>
      <c r="D2" s="13" t="s">
        <v>173</v>
      </c>
      <c r="E2" s="46" t="s">
        <v>280</v>
      </c>
      <c r="F2" s="35">
        <v>39626</v>
      </c>
      <c r="G2" s="14">
        <f t="shared" ref="G2:G7" si="0">7-3/12</f>
        <v>6.75</v>
      </c>
      <c r="H2" s="35">
        <v>40479</v>
      </c>
      <c r="I2" s="53">
        <v>9.1666666666666661</v>
      </c>
      <c r="J2" s="51" t="s">
        <v>390</v>
      </c>
      <c r="K2" s="51" t="s">
        <v>405</v>
      </c>
      <c r="L2" s="14" t="s">
        <v>411</v>
      </c>
      <c r="M2" s="14">
        <v>0</v>
      </c>
      <c r="N2" s="36">
        <v>9</v>
      </c>
      <c r="O2" s="14">
        <v>5</v>
      </c>
      <c r="P2" s="36">
        <v>19.3</v>
      </c>
      <c r="Q2" s="36">
        <v>0</v>
      </c>
      <c r="R2" s="36">
        <v>0</v>
      </c>
      <c r="S2" s="14">
        <v>51</v>
      </c>
      <c r="T2" s="36">
        <v>39.299999999999997</v>
      </c>
      <c r="V2" s="1"/>
    </row>
    <row r="3" spans="1:25" ht="13.8" x14ac:dyDescent="0.3">
      <c r="A3" s="44" t="s">
        <v>145</v>
      </c>
      <c r="B3" s="45" t="s">
        <v>180</v>
      </c>
      <c r="C3" s="13" t="s">
        <v>169</v>
      </c>
      <c r="D3" s="13" t="s">
        <v>173</v>
      </c>
      <c r="E3" s="46" t="s">
        <v>280</v>
      </c>
      <c r="F3" s="35">
        <v>39626</v>
      </c>
      <c r="G3" s="14">
        <f t="shared" si="0"/>
        <v>6.75</v>
      </c>
      <c r="H3" s="35">
        <v>40479</v>
      </c>
      <c r="I3" s="31">
        <v>9.1666666666666696</v>
      </c>
      <c r="J3" s="51" t="s">
        <v>391</v>
      </c>
      <c r="K3" s="51" t="s">
        <v>406</v>
      </c>
      <c r="L3" s="14" t="s">
        <v>412</v>
      </c>
      <c r="M3" s="14">
        <v>0</v>
      </c>
      <c r="N3" s="36" t="s">
        <v>222</v>
      </c>
      <c r="O3" s="14">
        <v>0</v>
      </c>
      <c r="P3" s="36" t="s">
        <v>222</v>
      </c>
      <c r="Q3" s="36">
        <v>0</v>
      </c>
      <c r="R3" s="36" t="s">
        <v>222</v>
      </c>
      <c r="S3" s="14">
        <v>31</v>
      </c>
      <c r="T3" s="58"/>
    </row>
    <row r="4" spans="1:25" ht="13.8" x14ac:dyDescent="0.3">
      <c r="A4" s="44" t="s">
        <v>145</v>
      </c>
      <c r="B4" s="45" t="s">
        <v>180</v>
      </c>
      <c r="C4" s="13" t="s">
        <v>169</v>
      </c>
      <c r="D4" s="13" t="s">
        <v>173</v>
      </c>
      <c r="E4" s="46" t="s">
        <v>280</v>
      </c>
      <c r="F4" s="35">
        <v>39626</v>
      </c>
      <c r="G4" s="14">
        <f t="shared" si="0"/>
        <v>6.75</v>
      </c>
      <c r="H4" s="35">
        <v>40479</v>
      </c>
      <c r="I4" s="31">
        <v>9.1666666666666696</v>
      </c>
      <c r="J4" s="51" t="s">
        <v>392</v>
      </c>
      <c r="K4" s="51" t="s">
        <v>407</v>
      </c>
      <c r="L4" s="14" t="s">
        <v>413</v>
      </c>
      <c r="M4" s="14">
        <v>27</v>
      </c>
      <c r="N4" s="36"/>
      <c r="O4" s="14">
        <v>113</v>
      </c>
      <c r="P4" s="36"/>
      <c r="Q4" s="36">
        <v>0</v>
      </c>
      <c r="R4" s="36"/>
      <c r="S4" s="14">
        <v>36</v>
      </c>
      <c r="T4" s="36"/>
    </row>
    <row r="5" spans="1:25" ht="13.8" x14ac:dyDescent="0.3">
      <c r="A5" s="44" t="s">
        <v>145</v>
      </c>
      <c r="B5" s="45" t="s">
        <v>180</v>
      </c>
      <c r="C5" s="13" t="s">
        <v>169</v>
      </c>
      <c r="D5" s="13" t="s">
        <v>182</v>
      </c>
      <c r="E5" s="46" t="s">
        <v>280</v>
      </c>
      <c r="F5" s="35">
        <v>39626</v>
      </c>
      <c r="G5" s="14">
        <f t="shared" si="0"/>
        <v>6.75</v>
      </c>
      <c r="H5" s="35">
        <v>40479</v>
      </c>
      <c r="I5" s="31">
        <v>9.1666666666666696</v>
      </c>
      <c r="J5" s="51" t="s">
        <v>390</v>
      </c>
      <c r="K5" s="51" t="s">
        <v>408</v>
      </c>
      <c r="L5" s="14" t="s">
        <v>414</v>
      </c>
      <c r="M5" s="14">
        <v>24</v>
      </c>
      <c r="N5" s="36">
        <v>22.7</v>
      </c>
      <c r="O5" s="14">
        <v>96.6</v>
      </c>
      <c r="P5" s="36">
        <v>43.3</v>
      </c>
      <c r="Q5" s="36">
        <v>0</v>
      </c>
      <c r="R5" s="36">
        <v>0</v>
      </c>
      <c r="S5" s="14">
        <v>0</v>
      </c>
      <c r="T5" s="36">
        <v>8</v>
      </c>
      <c r="V5" s="1"/>
    </row>
    <row r="6" spans="1:25" ht="13.8" x14ac:dyDescent="0.3">
      <c r="A6" s="44" t="s">
        <v>145</v>
      </c>
      <c r="B6" s="45" t="s">
        <v>180</v>
      </c>
      <c r="C6" s="13" t="s">
        <v>169</v>
      </c>
      <c r="D6" s="13" t="s">
        <v>182</v>
      </c>
      <c r="E6" s="46" t="s">
        <v>280</v>
      </c>
      <c r="F6" s="35">
        <v>39626</v>
      </c>
      <c r="G6" s="14">
        <f t="shared" si="0"/>
        <v>6.75</v>
      </c>
      <c r="H6" s="35">
        <v>40479</v>
      </c>
      <c r="I6" s="31">
        <v>9.1666666666666696</v>
      </c>
      <c r="J6" s="51" t="s">
        <v>391</v>
      </c>
      <c r="K6" s="51" t="s">
        <v>409</v>
      </c>
      <c r="L6" s="14" t="s">
        <v>415</v>
      </c>
      <c r="M6" s="14">
        <v>4</v>
      </c>
      <c r="N6" s="36"/>
      <c r="O6" s="14">
        <v>44.6</v>
      </c>
      <c r="P6" s="36"/>
      <c r="Q6" s="36">
        <v>0</v>
      </c>
      <c r="R6" s="36"/>
      <c r="S6" s="14">
        <v>11</v>
      </c>
      <c r="T6" s="36"/>
    </row>
    <row r="7" spans="1:25" ht="13.8" x14ac:dyDescent="0.3">
      <c r="A7" s="44" t="s">
        <v>145</v>
      </c>
      <c r="B7" s="45" t="s">
        <v>180</v>
      </c>
      <c r="C7" s="13" t="s">
        <v>169</v>
      </c>
      <c r="D7" s="13" t="s">
        <v>182</v>
      </c>
      <c r="E7" s="46" t="s">
        <v>280</v>
      </c>
      <c r="F7" s="35">
        <v>39626</v>
      </c>
      <c r="G7" s="14">
        <f t="shared" si="0"/>
        <v>6.75</v>
      </c>
      <c r="H7" s="35">
        <v>40479</v>
      </c>
      <c r="I7" s="31">
        <v>9.1666666666666696</v>
      </c>
      <c r="J7" s="51" t="s">
        <v>392</v>
      </c>
      <c r="K7" s="51" t="s">
        <v>410</v>
      </c>
      <c r="L7" s="14" t="s">
        <v>416</v>
      </c>
      <c r="M7" s="14">
        <v>66.400000000000006</v>
      </c>
      <c r="N7" s="36"/>
      <c r="O7" s="14">
        <v>159.19999999999999</v>
      </c>
      <c r="P7" s="36"/>
      <c r="Q7" s="36">
        <v>0</v>
      </c>
      <c r="R7" s="36"/>
      <c r="S7" s="14">
        <v>13</v>
      </c>
      <c r="T7" s="36"/>
    </row>
    <row r="8" spans="1:25" ht="13.8" x14ac:dyDescent="0.3">
      <c r="A8" s="44" t="s">
        <v>146</v>
      </c>
      <c r="B8" s="45" t="s">
        <v>180</v>
      </c>
      <c r="C8" s="13" t="s">
        <v>169</v>
      </c>
      <c r="D8" s="13" t="s">
        <v>173</v>
      </c>
      <c r="E8" s="13" t="s">
        <v>281</v>
      </c>
      <c r="F8" s="13" t="s">
        <v>297</v>
      </c>
      <c r="G8" s="14">
        <f>6+2/12</f>
        <v>6.166666666666667</v>
      </c>
      <c r="H8" s="35">
        <v>40444</v>
      </c>
      <c r="I8" s="31">
        <v>8.3333333333333339</v>
      </c>
      <c r="J8" s="51" t="s">
        <v>390</v>
      </c>
      <c r="K8" s="51" t="s">
        <v>643</v>
      </c>
      <c r="L8" s="51" t="s">
        <v>644</v>
      </c>
      <c r="M8" s="14">
        <v>177</v>
      </c>
      <c r="N8" s="36">
        <v>160</v>
      </c>
      <c r="O8" s="14">
        <v>218.5</v>
      </c>
      <c r="P8" s="36">
        <v>196.8</v>
      </c>
      <c r="Q8" s="36">
        <v>0</v>
      </c>
      <c r="R8" s="36">
        <v>0</v>
      </c>
      <c r="S8" s="14">
        <v>20</v>
      </c>
      <c r="T8" s="36">
        <v>10.7</v>
      </c>
    </row>
    <row r="9" spans="1:25" ht="13.8" x14ac:dyDescent="0.3">
      <c r="A9" s="44" t="s">
        <v>146</v>
      </c>
      <c r="B9" s="45" t="s">
        <v>180</v>
      </c>
      <c r="C9" s="13" t="s">
        <v>169</v>
      </c>
      <c r="D9" s="13" t="s">
        <v>173</v>
      </c>
      <c r="E9" s="13" t="s">
        <v>281</v>
      </c>
      <c r="F9" s="13" t="s">
        <v>297</v>
      </c>
      <c r="G9" s="14">
        <f>6+2/12</f>
        <v>6.166666666666667</v>
      </c>
      <c r="H9" s="35">
        <v>40444</v>
      </c>
      <c r="I9" s="31">
        <v>8.3333333333333339</v>
      </c>
      <c r="J9" s="51" t="s">
        <v>391</v>
      </c>
      <c r="K9" s="51" t="s">
        <v>645</v>
      </c>
      <c r="L9" s="51" t="s">
        <v>643</v>
      </c>
      <c r="M9" s="14">
        <v>154</v>
      </c>
      <c r="N9" s="36"/>
      <c r="O9" s="14">
        <v>192</v>
      </c>
      <c r="P9" s="36"/>
      <c r="Q9" s="36">
        <v>0</v>
      </c>
      <c r="R9" s="36"/>
      <c r="S9" s="14">
        <v>10</v>
      </c>
      <c r="T9" s="36"/>
    </row>
    <row r="10" spans="1:25" ht="13.8" x14ac:dyDescent="0.3">
      <c r="A10" s="44" t="s">
        <v>146</v>
      </c>
      <c r="B10" s="45" t="s">
        <v>180</v>
      </c>
      <c r="C10" s="13" t="s">
        <v>169</v>
      </c>
      <c r="D10" s="13" t="s">
        <v>173</v>
      </c>
      <c r="E10" s="13" t="s">
        <v>281</v>
      </c>
      <c r="F10" s="13" t="s">
        <v>297</v>
      </c>
      <c r="G10" s="14">
        <f>6+2/12</f>
        <v>6.166666666666667</v>
      </c>
      <c r="H10" s="35">
        <v>40444</v>
      </c>
      <c r="I10" s="31">
        <v>8.3333333333333339</v>
      </c>
      <c r="J10" s="51" t="s">
        <v>392</v>
      </c>
      <c r="K10" s="51" t="s">
        <v>646</v>
      </c>
      <c r="L10" s="51" t="s">
        <v>647</v>
      </c>
      <c r="M10" s="14">
        <v>149</v>
      </c>
      <c r="N10" s="36"/>
      <c r="O10" s="14">
        <v>180</v>
      </c>
      <c r="P10" s="36"/>
      <c r="Q10" s="36">
        <v>0</v>
      </c>
      <c r="R10" s="36"/>
      <c r="S10" s="14">
        <v>2</v>
      </c>
      <c r="T10" s="36"/>
    </row>
    <row r="11" spans="1:25" ht="13.8" x14ac:dyDescent="0.3">
      <c r="A11" s="44" t="s">
        <v>146</v>
      </c>
      <c r="B11" s="45" t="s">
        <v>180</v>
      </c>
      <c r="C11" s="13" t="s">
        <v>169</v>
      </c>
      <c r="D11" s="13" t="s">
        <v>182</v>
      </c>
      <c r="E11" s="13" t="s">
        <v>281</v>
      </c>
      <c r="F11" s="13" t="s">
        <v>297</v>
      </c>
      <c r="G11" s="14">
        <f t="shared" ref="G11:G19" si="1">6+2/12</f>
        <v>6.166666666666667</v>
      </c>
      <c r="H11" s="35">
        <v>40444</v>
      </c>
      <c r="I11" s="31">
        <v>8.3333333333333339</v>
      </c>
      <c r="J11" s="51" t="s">
        <v>390</v>
      </c>
      <c r="K11" s="51" t="s">
        <v>648</v>
      </c>
      <c r="L11" s="51" t="s">
        <v>649</v>
      </c>
      <c r="M11" s="14">
        <v>124</v>
      </c>
      <c r="N11" s="36">
        <v>115.7</v>
      </c>
      <c r="O11" s="14">
        <v>229</v>
      </c>
      <c r="P11" s="36">
        <v>224.7</v>
      </c>
      <c r="Q11" s="36">
        <v>63</v>
      </c>
      <c r="R11" s="36">
        <v>35.700000000000003</v>
      </c>
      <c r="S11" s="14">
        <v>117</v>
      </c>
      <c r="T11" s="36">
        <v>96.7</v>
      </c>
    </row>
    <row r="12" spans="1:25" ht="13.8" x14ac:dyDescent="0.3">
      <c r="A12" s="44" t="s">
        <v>146</v>
      </c>
      <c r="B12" s="45" t="s">
        <v>180</v>
      </c>
      <c r="C12" s="13" t="s">
        <v>169</v>
      </c>
      <c r="D12" s="13" t="s">
        <v>182</v>
      </c>
      <c r="E12" s="13" t="s">
        <v>281</v>
      </c>
      <c r="F12" s="13" t="s">
        <v>297</v>
      </c>
      <c r="G12" s="14">
        <f t="shared" si="1"/>
        <v>6.166666666666667</v>
      </c>
      <c r="H12" s="35">
        <v>40444</v>
      </c>
      <c r="I12" s="31">
        <v>8.3333333333333339</v>
      </c>
      <c r="J12" s="51" t="s">
        <v>391</v>
      </c>
      <c r="K12" s="51" t="s">
        <v>649</v>
      </c>
      <c r="L12" s="51" t="s">
        <v>650</v>
      </c>
      <c r="M12" s="14">
        <v>92</v>
      </c>
      <c r="N12" s="36"/>
      <c r="O12" s="14">
        <v>183</v>
      </c>
      <c r="P12" s="36"/>
      <c r="Q12" s="36">
        <v>44</v>
      </c>
      <c r="R12" s="36"/>
      <c r="S12" s="14">
        <v>118</v>
      </c>
      <c r="T12" s="36"/>
    </row>
    <row r="13" spans="1:25" ht="13.8" x14ac:dyDescent="0.3">
      <c r="A13" s="44" t="s">
        <v>146</v>
      </c>
      <c r="B13" s="45" t="s">
        <v>180</v>
      </c>
      <c r="C13" s="13" t="s">
        <v>169</v>
      </c>
      <c r="D13" s="13" t="s">
        <v>182</v>
      </c>
      <c r="E13" s="13" t="s">
        <v>281</v>
      </c>
      <c r="F13" s="13" t="s">
        <v>297</v>
      </c>
      <c r="G13" s="14">
        <f t="shared" si="1"/>
        <v>6.166666666666667</v>
      </c>
      <c r="H13" s="35">
        <v>40444</v>
      </c>
      <c r="I13" s="31">
        <v>8.3333333333333339</v>
      </c>
      <c r="J13" s="51" t="s">
        <v>392</v>
      </c>
      <c r="K13" s="51" t="s">
        <v>650</v>
      </c>
      <c r="L13" s="51" t="s">
        <v>651</v>
      </c>
      <c r="M13" s="14">
        <v>131</v>
      </c>
      <c r="N13" s="36"/>
      <c r="O13" s="14">
        <v>262</v>
      </c>
      <c r="P13" s="36"/>
      <c r="Q13" s="36">
        <v>0</v>
      </c>
      <c r="R13" s="36"/>
      <c r="S13" s="14">
        <v>55</v>
      </c>
      <c r="T13" s="36"/>
    </row>
    <row r="14" spans="1:25" ht="13.8" x14ac:dyDescent="0.3">
      <c r="A14" s="44" t="s">
        <v>146</v>
      </c>
      <c r="B14" s="45" t="s">
        <v>180</v>
      </c>
      <c r="C14" s="13" t="s">
        <v>169</v>
      </c>
      <c r="D14" s="13" t="s">
        <v>286</v>
      </c>
      <c r="E14" s="13" t="s">
        <v>281</v>
      </c>
      <c r="F14" s="13" t="s">
        <v>297</v>
      </c>
      <c r="G14" s="14">
        <f t="shared" si="1"/>
        <v>6.166666666666667</v>
      </c>
      <c r="H14" s="35">
        <v>40444</v>
      </c>
      <c r="I14" s="31">
        <v>8.3333333333333339</v>
      </c>
      <c r="J14" s="51" t="s">
        <v>390</v>
      </c>
      <c r="K14" s="51" t="s">
        <v>652</v>
      </c>
      <c r="L14" s="51" t="s">
        <v>653</v>
      </c>
      <c r="M14" s="14">
        <v>121</v>
      </c>
      <c r="N14" s="36">
        <v>69</v>
      </c>
      <c r="O14" s="14">
        <v>184.5</v>
      </c>
      <c r="P14" s="36">
        <v>181.2</v>
      </c>
      <c r="Q14" s="36">
        <v>0</v>
      </c>
      <c r="R14" s="36">
        <v>0</v>
      </c>
      <c r="S14" s="14">
        <v>0</v>
      </c>
      <c r="T14" s="36">
        <v>0</v>
      </c>
    </row>
    <row r="15" spans="1:25" ht="13.8" x14ac:dyDescent="0.3">
      <c r="A15" s="44" t="s">
        <v>146</v>
      </c>
      <c r="B15" s="45" t="s">
        <v>180</v>
      </c>
      <c r="C15" s="13" t="s">
        <v>169</v>
      </c>
      <c r="D15" s="13" t="s">
        <v>286</v>
      </c>
      <c r="E15" s="13" t="s">
        <v>281</v>
      </c>
      <c r="F15" s="13" t="s">
        <v>297</v>
      </c>
      <c r="G15" s="14">
        <f t="shared" si="1"/>
        <v>6.166666666666667</v>
      </c>
      <c r="H15" s="35">
        <v>40444</v>
      </c>
      <c r="I15" s="31">
        <v>8.3333333333333339</v>
      </c>
      <c r="J15" s="51" t="s">
        <v>391</v>
      </c>
      <c r="K15" s="51" t="s">
        <v>647</v>
      </c>
      <c r="L15" s="51" t="s">
        <v>652</v>
      </c>
      <c r="M15" s="14">
        <v>37</v>
      </c>
      <c r="N15" s="36"/>
      <c r="O15" s="14">
        <v>188.5</v>
      </c>
      <c r="P15" s="36"/>
      <c r="Q15" s="36">
        <v>0</v>
      </c>
      <c r="R15" s="36"/>
      <c r="S15" s="14">
        <v>0</v>
      </c>
      <c r="T15" s="36"/>
    </row>
    <row r="16" spans="1:25" ht="13.8" x14ac:dyDescent="0.3">
      <c r="A16" s="44" t="s">
        <v>146</v>
      </c>
      <c r="B16" s="45" t="s">
        <v>180</v>
      </c>
      <c r="C16" s="13" t="s">
        <v>169</v>
      </c>
      <c r="D16" s="13" t="s">
        <v>286</v>
      </c>
      <c r="E16" s="13" t="s">
        <v>281</v>
      </c>
      <c r="F16" s="13" t="s">
        <v>297</v>
      </c>
      <c r="G16" s="14">
        <f t="shared" si="1"/>
        <v>6.166666666666667</v>
      </c>
      <c r="H16" s="35">
        <v>40444</v>
      </c>
      <c r="I16" s="31">
        <v>8.3333333333333339</v>
      </c>
      <c r="J16" s="51" t="s">
        <v>392</v>
      </c>
      <c r="K16" s="51" t="s">
        <v>654</v>
      </c>
      <c r="L16" s="51" t="s">
        <v>647</v>
      </c>
      <c r="M16" s="14">
        <v>49</v>
      </c>
      <c r="N16" s="36"/>
      <c r="O16" s="14">
        <v>170.5</v>
      </c>
      <c r="P16" s="36"/>
      <c r="Q16" s="36">
        <v>0</v>
      </c>
      <c r="R16" s="36"/>
      <c r="S16" s="14">
        <v>0</v>
      </c>
      <c r="T16" s="36"/>
    </row>
    <row r="17" spans="1:20" ht="13.8" x14ac:dyDescent="0.3">
      <c r="A17" s="44" t="s">
        <v>146</v>
      </c>
      <c r="B17" s="45" t="s">
        <v>180</v>
      </c>
      <c r="C17" s="13" t="s">
        <v>169</v>
      </c>
      <c r="D17" s="13" t="s">
        <v>287</v>
      </c>
      <c r="E17" s="13" t="s">
        <v>281</v>
      </c>
      <c r="F17" s="13" t="s">
        <v>297</v>
      </c>
      <c r="G17" s="14">
        <f t="shared" si="1"/>
        <v>6.166666666666667</v>
      </c>
      <c r="H17" s="35">
        <v>40444</v>
      </c>
      <c r="I17" s="31">
        <v>8.3333333333333339</v>
      </c>
      <c r="J17" s="51" t="s">
        <v>390</v>
      </c>
      <c r="K17" s="51" t="s">
        <v>648</v>
      </c>
      <c r="L17" s="51" t="s">
        <v>649</v>
      </c>
      <c r="M17" s="14">
        <v>109</v>
      </c>
      <c r="N17" s="36">
        <v>117</v>
      </c>
      <c r="O17" s="14">
        <v>168</v>
      </c>
      <c r="P17" s="36">
        <v>139.30000000000001</v>
      </c>
      <c r="Q17" s="36">
        <v>200</v>
      </c>
      <c r="R17" s="36">
        <v>200</v>
      </c>
      <c r="S17" s="36">
        <v>200</v>
      </c>
      <c r="T17" s="36">
        <v>200</v>
      </c>
    </row>
    <row r="18" spans="1:20" ht="13.8" x14ac:dyDescent="0.3">
      <c r="A18" s="44" t="s">
        <v>146</v>
      </c>
      <c r="B18" s="45" t="s">
        <v>180</v>
      </c>
      <c r="C18" s="13" t="s">
        <v>169</v>
      </c>
      <c r="D18" s="13" t="s">
        <v>287</v>
      </c>
      <c r="E18" s="13" t="s">
        <v>281</v>
      </c>
      <c r="F18" s="13" t="s">
        <v>297</v>
      </c>
      <c r="G18" s="14">
        <f t="shared" si="1"/>
        <v>6.166666666666667</v>
      </c>
      <c r="H18" s="35">
        <v>40444</v>
      </c>
      <c r="I18" s="31">
        <v>8.3333333333333304</v>
      </c>
      <c r="J18" s="51" t="s">
        <v>391</v>
      </c>
      <c r="K18" s="51" t="s">
        <v>649</v>
      </c>
      <c r="L18" s="51" t="s">
        <v>650</v>
      </c>
      <c r="M18" s="14">
        <v>68</v>
      </c>
      <c r="N18" s="36"/>
      <c r="O18" s="14">
        <v>147</v>
      </c>
      <c r="P18" s="36"/>
      <c r="Q18" s="36">
        <v>200</v>
      </c>
      <c r="R18" s="36"/>
      <c r="S18" s="36">
        <v>200</v>
      </c>
      <c r="T18" s="36"/>
    </row>
    <row r="19" spans="1:20" ht="13.8" x14ac:dyDescent="0.3">
      <c r="A19" s="44" t="s">
        <v>146</v>
      </c>
      <c r="B19" s="45" t="s">
        <v>180</v>
      </c>
      <c r="C19" s="13" t="s">
        <v>169</v>
      </c>
      <c r="D19" s="13" t="s">
        <v>287</v>
      </c>
      <c r="E19" s="13" t="s">
        <v>281</v>
      </c>
      <c r="F19" s="13" t="s">
        <v>297</v>
      </c>
      <c r="G19" s="14">
        <f t="shared" si="1"/>
        <v>6.166666666666667</v>
      </c>
      <c r="H19" s="35">
        <v>40444</v>
      </c>
      <c r="I19" s="31">
        <v>8.3333333333333304</v>
      </c>
      <c r="J19" s="51" t="s">
        <v>392</v>
      </c>
      <c r="K19" s="51" t="s">
        <v>650</v>
      </c>
      <c r="L19" s="51" t="s">
        <v>651</v>
      </c>
      <c r="M19" s="14">
        <v>174</v>
      </c>
      <c r="N19" s="36"/>
      <c r="O19" s="14">
        <v>103</v>
      </c>
      <c r="P19" s="36"/>
      <c r="Q19" s="36">
        <v>200</v>
      </c>
      <c r="R19" s="36"/>
      <c r="S19" s="36">
        <v>200</v>
      </c>
      <c r="T19" s="36"/>
    </row>
    <row r="20" spans="1:20" ht="13.8" x14ac:dyDescent="0.3">
      <c r="A20" s="44" t="s">
        <v>147</v>
      </c>
      <c r="B20" s="45" t="s">
        <v>180</v>
      </c>
      <c r="C20" s="13" t="s">
        <v>169</v>
      </c>
      <c r="D20" s="13" t="s">
        <v>173</v>
      </c>
      <c r="E20" s="13">
        <v>2007</v>
      </c>
      <c r="F20" s="35">
        <v>39645</v>
      </c>
      <c r="G20" s="14">
        <v>5</v>
      </c>
      <c r="H20" s="35">
        <v>40443</v>
      </c>
      <c r="I20" s="31">
        <v>7.166666666666667</v>
      </c>
      <c r="J20" s="51" t="s">
        <v>390</v>
      </c>
      <c r="K20" s="51" t="s">
        <v>655</v>
      </c>
      <c r="L20" s="51" t="s">
        <v>656</v>
      </c>
      <c r="M20" s="14">
        <v>48</v>
      </c>
      <c r="N20" s="36">
        <v>78.3</v>
      </c>
      <c r="O20" s="14">
        <v>53</v>
      </c>
      <c r="P20" s="36">
        <v>86</v>
      </c>
      <c r="Q20" s="36">
        <v>0</v>
      </c>
      <c r="R20" s="36">
        <v>0</v>
      </c>
      <c r="S20" s="14">
        <v>141</v>
      </c>
      <c r="T20" s="36">
        <v>139.69999999999999</v>
      </c>
    </row>
    <row r="21" spans="1:20" ht="13.8" x14ac:dyDescent="0.3">
      <c r="A21" s="44" t="s">
        <v>147</v>
      </c>
      <c r="B21" s="45" t="s">
        <v>180</v>
      </c>
      <c r="C21" s="13" t="s">
        <v>169</v>
      </c>
      <c r="D21" s="13" t="s">
        <v>173</v>
      </c>
      <c r="E21" s="13">
        <v>2007</v>
      </c>
      <c r="F21" s="35">
        <v>39645</v>
      </c>
      <c r="G21" s="14">
        <v>5</v>
      </c>
      <c r="H21" s="35">
        <v>40443</v>
      </c>
      <c r="I21" s="31">
        <v>7.166666666666667</v>
      </c>
      <c r="J21" s="51" t="s">
        <v>391</v>
      </c>
      <c r="K21" s="51" t="s">
        <v>657</v>
      </c>
      <c r="L21" s="51" t="s">
        <v>658</v>
      </c>
      <c r="M21" s="14">
        <v>84</v>
      </c>
      <c r="N21" s="36"/>
      <c r="O21" s="14">
        <v>84</v>
      </c>
      <c r="P21" s="36"/>
      <c r="Q21" s="36">
        <v>0</v>
      </c>
      <c r="R21" s="36"/>
      <c r="S21" s="14">
        <v>153</v>
      </c>
      <c r="T21" s="36"/>
    </row>
    <row r="22" spans="1:20" ht="13.8" x14ac:dyDescent="0.3">
      <c r="A22" s="44" t="s">
        <v>147</v>
      </c>
      <c r="B22" s="45" t="s">
        <v>180</v>
      </c>
      <c r="C22" s="13" t="s">
        <v>169</v>
      </c>
      <c r="D22" s="13" t="s">
        <v>173</v>
      </c>
      <c r="E22" s="13">
        <v>2007</v>
      </c>
      <c r="F22" s="35">
        <v>39645</v>
      </c>
      <c r="G22" s="14">
        <v>5</v>
      </c>
      <c r="H22" s="35">
        <v>40443</v>
      </c>
      <c r="I22" s="31">
        <v>7.166666666666667</v>
      </c>
      <c r="J22" s="51" t="s">
        <v>392</v>
      </c>
      <c r="K22" s="51" t="s">
        <v>659</v>
      </c>
      <c r="L22" s="51" t="s">
        <v>660</v>
      </c>
      <c r="M22" s="14">
        <v>103</v>
      </c>
      <c r="N22" s="36"/>
      <c r="O22" s="14">
        <v>121</v>
      </c>
      <c r="P22" s="36"/>
      <c r="Q22" s="36">
        <v>0</v>
      </c>
      <c r="R22" s="36"/>
      <c r="S22" s="14">
        <v>125</v>
      </c>
      <c r="T22" s="36"/>
    </row>
    <row r="23" spans="1:20" ht="13.8" x14ac:dyDescent="0.3">
      <c r="A23" s="44" t="s">
        <v>147</v>
      </c>
      <c r="B23" s="45" t="s">
        <v>180</v>
      </c>
      <c r="C23" s="13" t="s">
        <v>169</v>
      </c>
      <c r="D23" s="13" t="s">
        <v>288</v>
      </c>
      <c r="E23" s="13">
        <v>2007</v>
      </c>
      <c r="F23" s="35">
        <v>39645</v>
      </c>
      <c r="G23" s="14">
        <v>5</v>
      </c>
      <c r="H23" s="35">
        <v>40443</v>
      </c>
      <c r="I23" s="31">
        <v>7.166666666666667</v>
      </c>
      <c r="J23" s="51" t="s">
        <v>390</v>
      </c>
      <c r="K23" s="51" t="s">
        <v>661</v>
      </c>
      <c r="L23" s="51" t="s">
        <v>662</v>
      </c>
      <c r="M23" s="14">
        <v>60</v>
      </c>
      <c r="N23" s="36">
        <v>96.3</v>
      </c>
      <c r="O23" s="14">
        <v>70</v>
      </c>
      <c r="P23" s="36">
        <v>122</v>
      </c>
      <c r="Q23" s="36">
        <v>0</v>
      </c>
      <c r="R23" s="36">
        <v>0</v>
      </c>
      <c r="S23" s="14">
        <v>28</v>
      </c>
      <c r="T23" s="36">
        <v>47.7</v>
      </c>
    </row>
    <row r="24" spans="1:20" ht="13.8" x14ac:dyDescent="0.3">
      <c r="A24" s="44" t="s">
        <v>147</v>
      </c>
      <c r="B24" s="45" t="s">
        <v>180</v>
      </c>
      <c r="C24" s="13" t="s">
        <v>169</v>
      </c>
      <c r="D24" s="13" t="s">
        <v>288</v>
      </c>
      <c r="E24" s="13">
        <v>2007</v>
      </c>
      <c r="F24" s="35">
        <v>39645</v>
      </c>
      <c r="G24" s="14">
        <v>5</v>
      </c>
      <c r="H24" s="35">
        <v>40443</v>
      </c>
      <c r="I24" s="31">
        <v>7.166666666666667</v>
      </c>
      <c r="J24" s="51" t="s">
        <v>391</v>
      </c>
      <c r="K24" s="51" t="s">
        <v>663</v>
      </c>
      <c r="L24" s="51" t="s">
        <v>664</v>
      </c>
      <c r="M24" s="14">
        <v>100</v>
      </c>
      <c r="N24" s="36"/>
      <c r="O24" s="14">
        <v>127</v>
      </c>
      <c r="P24" s="36"/>
      <c r="Q24" s="36">
        <v>0</v>
      </c>
      <c r="R24" s="36"/>
      <c r="S24" s="14">
        <v>0</v>
      </c>
      <c r="T24" s="36"/>
    </row>
    <row r="25" spans="1:20" ht="13.8" x14ac:dyDescent="0.3">
      <c r="A25" s="44" t="s">
        <v>147</v>
      </c>
      <c r="B25" s="45" t="s">
        <v>180</v>
      </c>
      <c r="C25" s="13" t="s">
        <v>169</v>
      </c>
      <c r="D25" s="13" t="s">
        <v>288</v>
      </c>
      <c r="E25" s="13">
        <v>2007</v>
      </c>
      <c r="F25" s="35">
        <v>39645</v>
      </c>
      <c r="G25" s="14">
        <v>5</v>
      </c>
      <c r="H25" s="35">
        <v>40443</v>
      </c>
      <c r="I25" s="31">
        <v>7.166666666666667</v>
      </c>
      <c r="J25" s="51" t="s">
        <v>392</v>
      </c>
      <c r="K25" s="51" t="s">
        <v>664</v>
      </c>
      <c r="L25" s="51" t="s">
        <v>665</v>
      </c>
      <c r="M25" s="14">
        <v>129</v>
      </c>
      <c r="N25" s="36"/>
      <c r="O25" s="14">
        <v>169</v>
      </c>
      <c r="P25" s="36"/>
      <c r="Q25" s="36">
        <v>0</v>
      </c>
      <c r="R25" s="36"/>
      <c r="S25" s="14">
        <v>115</v>
      </c>
      <c r="T25" s="36"/>
    </row>
    <row r="26" spans="1:20" ht="13.8" x14ac:dyDescent="0.3">
      <c r="A26" s="44" t="s">
        <v>148</v>
      </c>
      <c r="B26" s="45" t="s">
        <v>180</v>
      </c>
      <c r="C26" s="13" t="s">
        <v>169</v>
      </c>
      <c r="D26" s="13" t="s">
        <v>173</v>
      </c>
      <c r="E26" s="13" t="s">
        <v>279</v>
      </c>
      <c r="F26" s="35">
        <v>39687</v>
      </c>
      <c r="G26" s="14">
        <f t="shared" ref="G26:G31" si="2">2+2/12</f>
        <v>2.1666666666666665</v>
      </c>
      <c r="H26" s="35">
        <v>40387</v>
      </c>
      <c r="I26" s="31">
        <v>4.1666666666666661</v>
      </c>
      <c r="J26" s="51" t="s">
        <v>390</v>
      </c>
      <c r="K26" s="51" t="s">
        <v>618</v>
      </c>
      <c r="L26" s="51" t="s">
        <v>619</v>
      </c>
      <c r="M26" s="14">
        <v>83</v>
      </c>
      <c r="N26" s="36">
        <v>84.3</v>
      </c>
      <c r="O26" s="14">
        <v>120</v>
      </c>
      <c r="P26" s="36">
        <v>110</v>
      </c>
      <c r="Q26" s="36">
        <v>0</v>
      </c>
      <c r="R26" s="36">
        <v>0</v>
      </c>
      <c r="S26" s="36">
        <v>0</v>
      </c>
      <c r="T26" s="36">
        <v>0</v>
      </c>
    </row>
    <row r="27" spans="1:20" ht="13.8" x14ac:dyDescent="0.3">
      <c r="A27" s="44" t="s">
        <v>148</v>
      </c>
      <c r="B27" s="45" t="s">
        <v>180</v>
      </c>
      <c r="C27" s="13" t="s">
        <v>169</v>
      </c>
      <c r="D27" s="13" t="s">
        <v>173</v>
      </c>
      <c r="E27" s="13" t="s">
        <v>279</v>
      </c>
      <c r="F27" s="35">
        <v>39687</v>
      </c>
      <c r="G27" s="14">
        <f t="shared" si="2"/>
        <v>2.1666666666666665</v>
      </c>
      <c r="H27" s="35">
        <v>40387</v>
      </c>
      <c r="I27" s="31">
        <v>4.1666666666666661</v>
      </c>
      <c r="J27" s="51" t="s">
        <v>391</v>
      </c>
      <c r="K27" s="51" t="s">
        <v>619</v>
      </c>
      <c r="L27" s="51" t="s">
        <v>620</v>
      </c>
      <c r="M27" s="14">
        <v>74</v>
      </c>
      <c r="N27" s="36"/>
      <c r="O27" s="14">
        <v>98</v>
      </c>
      <c r="P27" s="36"/>
      <c r="Q27" s="36">
        <v>0</v>
      </c>
      <c r="R27" s="36"/>
      <c r="S27" s="36">
        <v>0</v>
      </c>
      <c r="T27" s="36"/>
    </row>
    <row r="28" spans="1:20" ht="13.8" x14ac:dyDescent="0.3">
      <c r="A28" s="44" t="s">
        <v>148</v>
      </c>
      <c r="B28" s="45" t="s">
        <v>180</v>
      </c>
      <c r="C28" s="13" t="s">
        <v>169</v>
      </c>
      <c r="D28" s="13" t="s">
        <v>173</v>
      </c>
      <c r="E28" s="13" t="s">
        <v>279</v>
      </c>
      <c r="F28" s="35">
        <v>39687</v>
      </c>
      <c r="G28" s="14">
        <f t="shared" si="2"/>
        <v>2.1666666666666665</v>
      </c>
      <c r="H28" s="35">
        <v>40387</v>
      </c>
      <c r="I28" s="31">
        <v>4.1666666666666661</v>
      </c>
      <c r="J28" s="51" t="s">
        <v>392</v>
      </c>
      <c r="K28" s="51" t="s">
        <v>620</v>
      </c>
      <c r="L28" s="51" t="s">
        <v>621</v>
      </c>
      <c r="M28" s="14">
        <v>96</v>
      </c>
      <c r="N28" s="36"/>
      <c r="O28" s="14">
        <v>112</v>
      </c>
      <c r="P28" s="36"/>
      <c r="Q28" s="36">
        <v>0</v>
      </c>
      <c r="R28" s="36"/>
      <c r="S28" s="36">
        <v>0</v>
      </c>
      <c r="T28" s="36"/>
    </row>
    <row r="29" spans="1:20" ht="13.8" x14ac:dyDescent="0.3">
      <c r="A29" s="44" t="s">
        <v>148</v>
      </c>
      <c r="B29" s="45" t="s">
        <v>180</v>
      </c>
      <c r="C29" s="13" t="s">
        <v>169</v>
      </c>
      <c r="D29" s="13" t="s">
        <v>290</v>
      </c>
      <c r="E29" s="13" t="s">
        <v>279</v>
      </c>
      <c r="F29" s="35">
        <v>39687</v>
      </c>
      <c r="G29" s="14">
        <f t="shared" si="2"/>
        <v>2.1666666666666665</v>
      </c>
      <c r="H29" s="35">
        <v>40387</v>
      </c>
      <c r="I29" s="31">
        <v>4.1666666666666661</v>
      </c>
      <c r="J29" s="51" t="s">
        <v>390</v>
      </c>
      <c r="K29" s="51" t="s">
        <v>622</v>
      </c>
      <c r="L29" s="51" t="s">
        <v>623</v>
      </c>
      <c r="M29" s="14">
        <v>40</v>
      </c>
      <c r="N29" s="36">
        <v>45</v>
      </c>
      <c r="O29" s="14">
        <v>90</v>
      </c>
      <c r="P29" s="36">
        <v>101</v>
      </c>
      <c r="Q29" s="36">
        <v>0</v>
      </c>
      <c r="R29" s="36">
        <v>0</v>
      </c>
      <c r="S29" s="36">
        <v>0</v>
      </c>
      <c r="T29" s="36">
        <v>0</v>
      </c>
    </row>
    <row r="30" spans="1:20" ht="13.8" x14ac:dyDescent="0.3">
      <c r="A30" s="44" t="s">
        <v>148</v>
      </c>
      <c r="B30" s="45" t="s">
        <v>180</v>
      </c>
      <c r="C30" s="13" t="s">
        <v>169</v>
      </c>
      <c r="D30" s="13" t="s">
        <v>290</v>
      </c>
      <c r="E30" s="13" t="s">
        <v>279</v>
      </c>
      <c r="F30" s="35">
        <v>39687</v>
      </c>
      <c r="G30" s="14">
        <f t="shared" si="2"/>
        <v>2.1666666666666665</v>
      </c>
      <c r="H30" s="35">
        <v>40387</v>
      </c>
      <c r="I30" s="31">
        <v>4.1666666666666661</v>
      </c>
      <c r="J30" s="51" t="s">
        <v>391</v>
      </c>
      <c r="K30" s="51" t="s">
        <v>623</v>
      </c>
      <c r="L30" s="51" t="s">
        <v>624</v>
      </c>
      <c r="M30" s="14">
        <v>44</v>
      </c>
      <c r="N30" s="36"/>
      <c r="O30" s="14">
        <v>99</v>
      </c>
      <c r="P30" s="36"/>
      <c r="Q30" s="36">
        <v>0</v>
      </c>
      <c r="R30" s="36"/>
      <c r="S30" s="36">
        <v>0</v>
      </c>
      <c r="T30" s="36"/>
    </row>
    <row r="31" spans="1:20" ht="13.8" x14ac:dyDescent="0.3">
      <c r="A31" s="44" t="s">
        <v>148</v>
      </c>
      <c r="B31" s="45" t="s">
        <v>180</v>
      </c>
      <c r="C31" s="13" t="s">
        <v>169</v>
      </c>
      <c r="D31" s="13" t="s">
        <v>290</v>
      </c>
      <c r="E31" s="13" t="s">
        <v>279</v>
      </c>
      <c r="F31" s="35">
        <v>39687</v>
      </c>
      <c r="G31" s="14">
        <f t="shared" si="2"/>
        <v>2.1666666666666665</v>
      </c>
      <c r="H31" s="35">
        <v>40387</v>
      </c>
      <c r="I31" s="31">
        <v>4.1666666666666661</v>
      </c>
      <c r="J31" s="51" t="s">
        <v>392</v>
      </c>
      <c r="K31" s="51" t="s">
        <v>624</v>
      </c>
      <c r="L31" s="51" t="s">
        <v>625</v>
      </c>
      <c r="M31" s="14">
        <v>51</v>
      </c>
      <c r="N31" s="36"/>
      <c r="O31" s="14">
        <v>114</v>
      </c>
      <c r="P31" s="36"/>
      <c r="Q31" s="36">
        <v>0</v>
      </c>
      <c r="R31" s="36"/>
      <c r="S31" s="36">
        <v>0</v>
      </c>
      <c r="T31" s="36"/>
    </row>
    <row r="32" spans="1:20" ht="13.8" x14ac:dyDescent="0.3">
      <c r="A32" s="44" t="s">
        <v>149</v>
      </c>
      <c r="B32" s="45" t="s">
        <v>180</v>
      </c>
      <c r="C32" s="13" t="s">
        <v>169</v>
      </c>
      <c r="D32" s="13" t="s">
        <v>173</v>
      </c>
      <c r="E32" s="13" t="s">
        <v>282</v>
      </c>
      <c r="F32" s="35">
        <v>39616</v>
      </c>
      <c r="G32" s="14">
        <f>6-3/12</f>
        <v>5.75</v>
      </c>
      <c r="H32" s="35">
        <v>40456</v>
      </c>
      <c r="I32" s="31">
        <v>8.0833333333333339</v>
      </c>
      <c r="J32" s="51" t="s">
        <v>390</v>
      </c>
      <c r="K32" s="51" t="s">
        <v>626</v>
      </c>
      <c r="L32" s="51" t="s">
        <v>627</v>
      </c>
      <c r="M32" s="14">
        <v>90</v>
      </c>
      <c r="N32" s="36">
        <v>120.3</v>
      </c>
      <c r="O32" s="14">
        <v>201</v>
      </c>
      <c r="P32" s="36">
        <v>222</v>
      </c>
      <c r="Q32" s="36">
        <v>170</v>
      </c>
      <c r="R32" s="36">
        <v>125</v>
      </c>
      <c r="S32" s="14">
        <v>184</v>
      </c>
      <c r="T32" s="36">
        <v>150.30000000000001</v>
      </c>
    </row>
    <row r="33" spans="1:20" ht="13.8" x14ac:dyDescent="0.3">
      <c r="A33" s="44" t="s">
        <v>149</v>
      </c>
      <c r="B33" s="45" t="s">
        <v>180</v>
      </c>
      <c r="C33" s="13" t="s">
        <v>169</v>
      </c>
      <c r="D33" s="13" t="s">
        <v>173</v>
      </c>
      <c r="E33" s="13" t="s">
        <v>282</v>
      </c>
      <c r="F33" s="35">
        <v>39616</v>
      </c>
      <c r="G33" s="14">
        <f>6-3/12</f>
        <v>5.75</v>
      </c>
      <c r="H33" s="35">
        <v>40456</v>
      </c>
      <c r="I33" s="31">
        <v>8.0833333333333339</v>
      </c>
      <c r="J33" s="51" t="s">
        <v>391</v>
      </c>
      <c r="K33" s="51" t="s">
        <v>627</v>
      </c>
      <c r="L33" s="51" t="s">
        <v>628</v>
      </c>
      <c r="M33" s="14">
        <v>84</v>
      </c>
      <c r="N33" s="36"/>
      <c r="O33" s="14">
        <v>209</v>
      </c>
      <c r="P33" s="36"/>
      <c r="Q33" s="36">
        <v>70</v>
      </c>
      <c r="R33" s="36"/>
      <c r="S33" s="14">
        <v>89</v>
      </c>
      <c r="T33" s="36"/>
    </row>
    <row r="34" spans="1:20" ht="13.8" x14ac:dyDescent="0.3">
      <c r="A34" s="44" t="s">
        <v>149</v>
      </c>
      <c r="B34" s="45" t="s">
        <v>180</v>
      </c>
      <c r="C34" s="13" t="s">
        <v>169</v>
      </c>
      <c r="D34" s="13" t="s">
        <v>173</v>
      </c>
      <c r="E34" s="13" t="s">
        <v>282</v>
      </c>
      <c r="F34" s="35">
        <v>39616</v>
      </c>
      <c r="G34" s="14">
        <f>6-3/12</f>
        <v>5.75</v>
      </c>
      <c r="H34" s="35">
        <v>40456</v>
      </c>
      <c r="I34" s="31">
        <v>8.0833333333333339</v>
      </c>
      <c r="J34" s="51" t="s">
        <v>392</v>
      </c>
      <c r="K34" s="51" t="s">
        <v>628</v>
      </c>
      <c r="L34" s="51" t="s">
        <v>629</v>
      </c>
      <c r="M34" s="14">
        <v>187</v>
      </c>
      <c r="N34" s="36"/>
      <c r="O34" s="14">
        <v>256</v>
      </c>
      <c r="P34" s="36"/>
      <c r="Q34" s="36">
        <v>135</v>
      </c>
      <c r="R34" s="36"/>
      <c r="S34" s="14">
        <v>178</v>
      </c>
      <c r="T34" s="36"/>
    </row>
    <row r="35" spans="1:20" ht="13.8" x14ac:dyDescent="0.3">
      <c r="A35" s="44" t="s">
        <v>149</v>
      </c>
      <c r="B35" s="45" t="s">
        <v>180</v>
      </c>
      <c r="C35" s="13" t="s">
        <v>169</v>
      </c>
      <c r="D35" s="13" t="s">
        <v>182</v>
      </c>
      <c r="E35" s="13" t="s">
        <v>282</v>
      </c>
      <c r="F35" s="35">
        <v>39616</v>
      </c>
      <c r="G35" s="14">
        <f t="shared" ref="G35:G43" si="3">6-3/12</f>
        <v>5.75</v>
      </c>
      <c r="H35" s="35">
        <v>40456</v>
      </c>
      <c r="I35" s="31">
        <v>8.0833333333333339</v>
      </c>
      <c r="J35" s="51" t="s">
        <v>390</v>
      </c>
      <c r="K35" s="51" t="s">
        <v>634</v>
      </c>
      <c r="L35" s="51" t="s">
        <v>630</v>
      </c>
      <c r="M35" s="14">
        <v>30</v>
      </c>
      <c r="N35" s="36">
        <v>54</v>
      </c>
      <c r="O35" s="14">
        <v>122</v>
      </c>
      <c r="P35" s="36">
        <v>134</v>
      </c>
      <c r="Q35" s="36">
        <v>200</v>
      </c>
      <c r="R35" s="36">
        <v>200.3</v>
      </c>
      <c r="S35" s="14">
        <v>200</v>
      </c>
      <c r="T35" s="36">
        <v>213.7</v>
      </c>
    </row>
    <row r="36" spans="1:20" ht="13.8" x14ac:dyDescent="0.3">
      <c r="A36" s="44" t="s">
        <v>149</v>
      </c>
      <c r="B36" s="45" t="s">
        <v>180</v>
      </c>
      <c r="C36" s="13" t="s">
        <v>169</v>
      </c>
      <c r="D36" s="13" t="s">
        <v>182</v>
      </c>
      <c r="E36" s="13" t="s">
        <v>282</v>
      </c>
      <c r="F36" s="35">
        <v>39616</v>
      </c>
      <c r="G36" s="14">
        <f t="shared" si="3"/>
        <v>5.75</v>
      </c>
      <c r="H36" s="35">
        <v>40456</v>
      </c>
      <c r="I36" s="31">
        <v>8.0833333333333339</v>
      </c>
      <c r="J36" s="51" t="s">
        <v>391</v>
      </c>
      <c r="K36" s="51" t="s">
        <v>630</v>
      </c>
      <c r="L36" s="51" t="s">
        <v>631</v>
      </c>
      <c r="M36" s="14">
        <v>45</v>
      </c>
      <c r="N36" s="36"/>
      <c r="O36" s="14">
        <v>144</v>
      </c>
      <c r="P36" s="36"/>
      <c r="Q36" s="36">
        <v>201</v>
      </c>
      <c r="R36" s="36"/>
      <c r="S36" s="14">
        <v>228</v>
      </c>
      <c r="T36" s="36"/>
    </row>
    <row r="37" spans="1:20" ht="13.8" x14ac:dyDescent="0.3">
      <c r="A37" s="44" t="s">
        <v>149</v>
      </c>
      <c r="B37" s="45" t="s">
        <v>180</v>
      </c>
      <c r="C37" s="13" t="s">
        <v>169</v>
      </c>
      <c r="D37" s="13" t="s">
        <v>182</v>
      </c>
      <c r="E37" s="13" t="s">
        <v>282</v>
      </c>
      <c r="F37" s="35">
        <v>39616</v>
      </c>
      <c r="G37" s="14">
        <f t="shared" si="3"/>
        <v>5.75</v>
      </c>
      <c r="H37" s="35">
        <v>40456</v>
      </c>
      <c r="I37" s="31">
        <v>8.0833333333333339</v>
      </c>
      <c r="J37" s="51" t="s">
        <v>392</v>
      </c>
      <c r="K37" s="51" t="s">
        <v>632</v>
      </c>
      <c r="L37" s="51" t="s">
        <v>633</v>
      </c>
      <c r="M37" s="14">
        <v>87</v>
      </c>
      <c r="N37" s="36"/>
      <c r="O37" s="14">
        <v>136</v>
      </c>
      <c r="P37" s="36"/>
      <c r="Q37" s="36">
        <v>200</v>
      </c>
      <c r="R37" s="36"/>
      <c r="S37" s="14">
        <v>213</v>
      </c>
      <c r="T37" s="36"/>
    </row>
    <row r="38" spans="1:20" ht="13.8" x14ac:dyDescent="0.3">
      <c r="A38" s="44" t="s">
        <v>149</v>
      </c>
      <c r="B38" s="45" t="s">
        <v>180</v>
      </c>
      <c r="C38" s="13" t="s">
        <v>169</v>
      </c>
      <c r="D38" s="13" t="s">
        <v>286</v>
      </c>
      <c r="E38" s="13" t="s">
        <v>282</v>
      </c>
      <c r="F38" s="35">
        <v>39616</v>
      </c>
      <c r="G38" s="14">
        <f t="shared" si="3"/>
        <v>5.75</v>
      </c>
      <c r="H38" s="35">
        <v>40456</v>
      </c>
      <c r="I38" s="31">
        <v>8.0833333333333339</v>
      </c>
      <c r="J38" s="51" t="s">
        <v>390</v>
      </c>
      <c r="K38" s="51" t="s">
        <v>637</v>
      </c>
      <c r="L38" s="51" t="s">
        <v>638</v>
      </c>
      <c r="M38" s="14">
        <v>32</v>
      </c>
      <c r="N38" s="36">
        <v>40.700000000000003</v>
      </c>
      <c r="O38" s="14">
        <v>50</v>
      </c>
      <c r="P38" s="36">
        <v>46.7</v>
      </c>
      <c r="Q38" s="36">
        <v>59</v>
      </c>
      <c r="R38" s="36">
        <v>76.3</v>
      </c>
      <c r="S38" s="14">
        <v>210</v>
      </c>
      <c r="T38" s="36">
        <v>171.3</v>
      </c>
    </row>
    <row r="39" spans="1:20" ht="13.8" x14ac:dyDescent="0.3">
      <c r="A39" s="44" t="s">
        <v>149</v>
      </c>
      <c r="B39" s="45" t="s">
        <v>180</v>
      </c>
      <c r="C39" s="13" t="s">
        <v>169</v>
      </c>
      <c r="D39" s="13" t="s">
        <v>286</v>
      </c>
      <c r="E39" s="13" t="s">
        <v>282</v>
      </c>
      <c r="F39" s="35">
        <v>39616</v>
      </c>
      <c r="G39" s="14">
        <f t="shared" si="3"/>
        <v>5.75</v>
      </c>
      <c r="H39" s="35">
        <v>40456</v>
      </c>
      <c r="I39" s="31">
        <v>8.0833333333333339</v>
      </c>
      <c r="J39" s="51" t="s">
        <v>391</v>
      </c>
      <c r="K39" s="51" t="s">
        <v>635</v>
      </c>
      <c r="L39" s="51" t="s">
        <v>636</v>
      </c>
      <c r="M39" s="14">
        <v>20</v>
      </c>
      <c r="N39" s="36"/>
      <c r="O39" s="14">
        <v>20</v>
      </c>
      <c r="P39" s="36"/>
      <c r="Q39" s="36">
        <v>170</v>
      </c>
      <c r="R39" s="36"/>
      <c r="S39" s="14">
        <v>210</v>
      </c>
      <c r="T39" s="36"/>
    </row>
    <row r="40" spans="1:20" ht="13.8" x14ac:dyDescent="0.3">
      <c r="A40" s="44" t="s">
        <v>149</v>
      </c>
      <c r="B40" s="45" t="s">
        <v>180</v>
      </c>
      <c r="C40" s="13" t="s">
        <v>169</v>
      </c>
      <c r="D40" s="13" t="s">
        <v>286</v>
      </c>
      <c r="E40" s="13" t="s">
        <v>282</v>
      </c>
      <c r="F40" s="35">
        <v>39616</v>
      </c>
      <c r="G40" s="14">
        <f t="shared" si="3"/>
        <v>5.75</v>
      </c>
      <c r="H40" s="35">
        <v>40456</v>
      </c>
      <c r="I40" s="31">
        <v>8.0833333333333339</v>
      </c>
      <c r="J40" s="51" t="s">
        <v>392</v>
      </c>
      <c r="K40" s="51" t="s">
        <v>636</v>
      </c>
      <c r="L40" s="51" t="s">
        <v>637</v>
      </c>
      <c r="M40" s="14">
        <v>70</v>
      </c>
      <c r="N40" s="36"/>
      <c r="O40" s="14">
        <v>70</v>
      </c>
      <c r="P40" s="36"/>
      <c r="Q40" s="36">
        <v>0</v>
      </c>
      <c r="R40" s="36"/>
      <c r="S40" s="14">
        <v>94</v>
      </c>
      <c r="T40" s="36"/>
    </row>
    <row r="41" spans="1:20" ht="13.8" x14ac:dyDescent="0.3">
      <c r="A41" s="44" t="s">
        <v>149</v>
      </c>
      <c r="B41" s="45" t="s">
        <v>180</v>
      </c>
      <c r="C41" s="13" t="s">
        <v>169</v>
      </c>
      <c r="D41" s="13" t="s">
        <v>287</v>
      </c>
      <c r="E41" s="13" t="s">
        <v>282</v>
      </c>
      <c r="F41" s="35">
        <v>39616</v>
      </c>
      <c r="G41" s="14">
        <f t="shared" si="3"/>
        <v>5.75</v>
      </c>
      <c r="H41" s="35">
        <v>40456</v>
      </c>
      <c r="I41" s="31">
        <v>8.0833333333333339</v>
      </c>
      <c r="J41" s="51" t="s">
        <v>390</v>
      </c>
      <c r="K41" s="51" t="s">
        <v>641</v>
      </c>
      <c r="L41" s="51" t="s">
        <v>642</v>
      </c>
      <c r="M41" s="14">
        <v>55</v>
      </c>
      <c r="N41" s="36">
        <v>48.3</v>
      </c>
      <c r="O41" s="14">
        <v>93</v>
      </c>
      <c r="P41" s="36">
        <v>79.5</v>
      </c>
      <c r="Q41" s="36">
        <v>225</v>
      </c>
      <c r="R41" s="36">
        <v>235</v>
      </c>
      <c r="S41" s="14">
        <v>265</v>
      </c>
      <c r="T41" s="36">
        <v>284</v>
      </c>
    </row>
    <row r="42" spans="1:20" ht="13.8" x14ac:dyDescent="0.3">
      <c r="A42" s="44" t="s">
        <v>149</v>
      </c>
      <c r="B42" s="45" t="s">
        <v>180</v>
      </c>
      <c r="C42" s="13" t="s">
        <v>169</v>
      </c>
      <c r="D42" s="13" t="s">
        <v>287</v>
      </c>
      <c r="E42" s="13" t="s">
        <v>282</v>
      </c>
      <c r="F42" s="35">
        <v>39616</v>
      </c>
      <c r="G42" s="14">
        <f t="shared" si="3"/>
        <v>5.75</v>
      </c>
      <c r="H42" s="35">
        <v>40456</v>
      </c>
      <c r="I42" s="31">
        <v>8.0833333333333339</v>
      </c>
      <c r="J42" s="51" t="s">
        <v>391</v>
      </c>
      <c r="K42" s="51" t="s">
        <v>639</v>
      </c>
      <c r="L42" s="51" t="s">
        <v>640</v>
      </c>
      <c r="M42" s="14">
        <v>33</v>
      </c>
      <c r="N42" s="36"/>
      <c r="O42" s="14">
        <v>69</v>
      </c>
      <c r="P42" s="36"/>
      <c r="Q42" s="36">
        <v>230</v>
      </c>
      <c r="R42" s="36"/>
      <c r="S42" s="14">
        <v>277</v>
      </c>
      <c r="T42" s="36"/>
    </row>
    <row r="43" spans="1:20" ht="13.8" x14ac:dyDescent="0.3">
      <c r="A43" s="44" t="s">
        <v>149</v>
      </c>
      <c r="B43" s="45" t="s">
        <v>180</v>
      </c>
      <c r="C43" s="13" t="s">
        <v>169</v>
      </c>
      <c r="D43" s="13" t="s">
        <v>287</v>
      </c>
      <c r="E43" s="13" t="s">
        <v>282</v>
      </c>
      <c r="F43" s="35">
        <v>39616</v>
      </c>
      <c r="G43" s="14">
        <f t="shared" si="3"/>
        <v>5.75</v>
      </c>
      <c r="H43" s="35">
        <v>40456</v>
      </c>
      <c r="I43" s="31">
        <v>8.0833333333333339</v>
      </c>
      <c r="J43" s="51" t="s">
        <v>392</v>
      </c>
      <c r="K43" s="51" t="s">
        <v>640</v>
      </c>
      <c r="L43" s="51" t="s">
        <v>641</v>
      </c>
      <c r="M43" s="14">
        <v>57</v>
      </c>
      <c r="N43" s="36"/>
      <c r="O43" s="14">
        <v>76.5</v>
      </c>
      <c r="P43" s="36"/>
      <c r="Q43" s="36">
        <v>250</v>
      </c>
      <c r="R43" s="36"/>
      <c r="S43" s="14">
        <v>310</v>
      </c>
      <c r="T43" s="36"/>
    </row>
    <row r="44" spans="1:20" ht="13.8" x14ac:dyDescent="0.3">
      <c r="A44" s="44" t="s">
        <v>150</v>
      </c>
      <c r="B44" s="45" t="s">
        <v>180</v>
      </c>
      <c r="C44" s="13" t="s">
        <v>169</v>
      </c>
      <c r="D44" s="13" t="s">
        <v>173</v>
      </c>
      <c r="E44" s="13" t="s">
        <v>283</v>
      </c>
      <c r="F44" s="35">
        <v>39618</v>
      </c>
      <c r="G44" s="14">
        <v>3</v>
      </c>
      <c r="H44" s="35">
        <v>40457</v>
      </c>
      <c r="I44" s="31">
        <v>5.333333333333333</v>
      </c>
      <c r="J44" s="51" t="s">
        <v>390</v>
      </c>
      <c r="K44" s="51" t="s">
        <v>421</v>
      </c>
      <c r="L44" s="14" t="s">
        <v>422</v>
      </c>
      <c r="M44" s="14">
        <v>0</v>
      </c>
      <c r="N44" s="36">
        <v>0</v>
      </c>
      <c r="O44" s="14">
        <v>0</v>
      </c>
      <c r="P44" s="36">
        <v>0</v>
      </c>
      <c r="Q44" s="14">
        <v>0</v>
      </c>
      <c r="R44" s="36">
        <v>0</v>
      </c>
      <c r="S44" s="14">
        <v>0</v>
      </c>
      <c r="T44" s="36">
        <v>0</v>
      </c>
    </row>
    <row r="45" spans="1:20" ht="13.8" x14ac:dyDescent="0.3">
      <c r="A45" s="44" t="s">
        <v>150</v>
      </c>
      <c r="B45" s="45" t="s">
        <v>180</v>
      </c>
      <c r="C45" s="13" t="s">
        <v>169</v>
      </c>
      <c r="D45" s="13" t="s">
        <v>173</v>
      </c>
      <c r="E45" s="13" t="s">
        <v>283</v>
      </c>
      <c r="F45" s="35">
        <v>39618</v>
      </c>
      <c r="G45" s="14">
        <v>3</v>
      </c>
      <c r="H45" s="35">
        <v>40457</v>
      </c>
      <c r="I45" s="31">
        <v>5.333333333333333</v>
      </c>
      <c r="J45" s="51" t="s">
        <v>391</v>
      </c>
      <c r="K45" s="51" t="s">
        <v>422</v>
      </c>
      <c r="L45" s="14" t="s">
        <v>423</v>
      </c>
      <c r="M45" s="14">
        <v>0</v>
      </c>
      <c r="N45" s="36"/>
      <c r="O45" s="14">
        <v>0</v>
      </c>
      <c r="P45" s="36"/>
      <c r="Q45" s="14">
        <v>0</v>
      </c>
      <c r="R45" s="36"/>
      <c r="S45" s="14">
        <v>0</v>
      </c>
      <c r="T45" s="36"/>
    </row>
    <row r="46" spans="1:20" ht="13.8" x14ac:dyDescent="0.3">
      <c r="A46" s="44" t="s">
        <v>150</v>
      </c>
      <c r="B46" s="45" t="s">
        <v>180</v>
      </c>
      <c r="C46" s="13" t="s">
        <v>169</v>
      </c>
      <c r="D46" s="13" t="s">
        <v>173</v>
      </c>
      <c r="E46" s="13" t="s">
        <v>283</v>
      </c>
      <c r="F46" s="35">
        <v>39618</v>
      </c>
      <c r="G46" s="14">
        <v>3</v>
      </c>
      <c r="H46" s="35">
        <v>40457</v>
      </c>
      <c r="I46" s="31">
        <v>5.333333333333333</v>
      </c>
      <c r="J46" s="51" t="s">
        <v>392</v>
      </c>
      <c r="K46" s="51" t="s">
        <v>423</v>
      </c>
      <c r="L46" s="14" t="s">
        <v>424</v>
      </c>
      <c r="M46" s="14">
        <v>0</v>
      </c>
      <c r="N46" s="36"/>
      <c r="O46" s="14">
        <v>0</v>
      </c>
      <c r="P46" s="36"/>
      <c r="Q46" s="14">
        <v>0</v>
      </c>
      <c r="R46" s="36"/>
      <c r="S46" s="14">
        <v>0</v>
      </c>
      <c r="T46" s="36"/>
    </row>
    <row r="47" spans="1:20" ht="13.8" x14ac:dyDescent="0.3">
      <c r="A47" s="44" t="s">
        <v>150</v>
      </c>
      <c r="B47" s="45" t="s">
        <v>180</v>
      </c>
      <c r="C47" s="13" t="s">
        <v>169</v>
      </c>
      <c r="D47" s="13" t="s">
        <v>193</v>
      </c>
      <c r="E47" s="13" t="s">
        <v>283</v>
      </c>
      <c r="F47" s="35">
        <v>39618</v>
      </c>
      <c r="G47" s="14">
        <v>3</v>
      </c>
      <c r="H47" s="35">
        <v>40457</v>
      </c>
      <c r="I47" s="31">
        <v>5.333333333333333</v>
      </c>
      <c r="J47" s="51" t="s">
        <v>390</v>
      </c>
      <c r="K47" s="51" t="s">
        <v>425</v>
      </c>
      <c r="L47" s="14" t="s">
        <v>426</v>
      </c>
      <c r="M47" s="14">
        <v>0</v>
      </c>
      <c r="N47" s="36">
        <v>0</v>
      </c>
      <c r="O47" s="14">
        <v>0</v>
      </c>
      <c r="P47" s="36">
        <v>0</v>
      </c>
      <c r="Q47" s="14">
        <v>0</v>
      </c>
      <c r="R47" s="36">
        <v>0</v>
      </c>
      <c r="S47" s="14">
        <v>0</v>
      </c>
      <c r="T47" s="36">
        <v>0</v>
      </c>
    </row>
    <row r="48" spans="1:20" ht="13.8" x14ac:dyDescent="0.3">
      <c r="A48" s="44" t="s">
        <v>150</v>
      </c>
      <c r="B48" s="45" t="s">
        <v>180</v>
      </c>
      <c r="C48" s="13" t="s">
        <v>169</v>
      </c>
      <c r="D48" s="13" t="s">
        <v>193</v>
      </c>
      <c r="E48" s="13" t="s">
        <v>283</v>
      </c>
      <c r="F48" s="35">
        <v>39618</v>
      </c>
      <c r="G48" s="14">
        <v>3</v>
      </c>
      <c r="H48" s="35">
        <v>40457</v>
      </c>
      <c r="I48" s="31">
        <v>5.333333333333333</v>
      </c>
      <c r="J48" s="51" t="s">
        <v>391</v>
      </c>
      <c r="K48" s="51" t="s">
        <v>427</v>
      </c>
      <c r="L48" s="14" t="s">
        <v>428</v>
      </c>
      <c r="M48" s="14">
        <v>0</v>
      </c>
      <c r="N48" s="36"/>
      <c r="O48" s="14">
        <v>0</v>
      </c>
      <c r="P48" s="36"/>
      <c r="Q48" s="14">
        <v>0</v>
      </c>
      <c r="R48" s="36"/>
      <c r="S48" s="14">
        <v>0</v>
      </c>
      <c r="T48" s="36"/>
    </row>
    <row r="49" spans="1:22" ht="13.8" x14ac:dyDescent="0.3">
      <c r="A49" s="44" t="s">
        <v>150</v>
      </c>
      <c r="B49" s="45" t="s">
        <v>180</v>
      </c>
      <c r="C49" s="13" t="s">
        <v>169</v>
      </c>
      <c r="D49" s="13" t="s">
        <v>193</v>
      </c>
      <c r="E49" s="13" t="s">
        <v>283</v>
      </c>
      <c r="F49" s="35">
        <v>39618</v>
      </c>
      <c r="G49" s="14">
        <v>3</v>
      </c>
      <c r="H49" s="35">
        <v>40457</v>
      </c>
      <c r="I49" s="31">
        <v>5.333333333333333</v>
      </c>
      <c r="J49" s="51" t="s">
        <v>392</v>
      </c>
      <c r="K49" s="51" t="s">
        <v>426</v>
      </c>
      <c r="L49" s="14" t="s">
        <v>427</v>
      </c>
      <c r="M49" s="14">
        <v>0</v>
      </c>
      <c r="N49" s="36"/>
      <c r="O49" s="14">
        <v>0</v>
      </c>
      <c r="P49" s="36"/>
      <c r="Q49" s="14">
        <v>0</v>
      </c>
      <c r="R49" s="36"/>
      <c r="S49" s="14">
        <v>0</v>
      </c>
      <c r="T49" s="36"/>
    </row>
    <row r="50" spans="1:22" ht="13.8" x14ac:dyDescent="0.3">
      <c r="A50" s="44" t="s">
        <v>150</v>
      </c>
      <c r="B50" s="45" t="s">
        <v>180</v>
      </c>
      <c r="C50" s="13" t="s">
        <v>169</v>
      </c>
      <c r="D50" s="13" t="s">
        <v>209</v>
      </c>
      <c r="E50" s="13" t="s">
        <v>283</v>
      </c>
      <c r="F50" s="35">
        <v>39618</v>
      </c>
      <c r="G50" s="14">
        <v>3</v>
      </c>
      <c r="H50" s="35">
        <v>40457</v>
      </c>
      <c r="I50" s="31">
        <v>5.333333333333333</v>
      </c>
      <c r="J50" s="51" t="s">
        <v>390</v>
      </c>
      <c r="K50" s="51" t="s">
        <v>429</v>
      </c>
      <c r="L50" s="14" t="s">
        <v>430</v>
      </c>
      <c r="M50" s="14">
        <v>0</v>
      </c>
      <c r="N50" s="36">
        <v>0</v>
      </c>
      <c r="O50" s="14">
        <v>0</v>
      </c>
      <c r="P50" s="36">
        <v>0</v>
      </c>
      <c r="Q50" s="14">
        <v>0</v>
      </c>
      <c r="R50" s="36">
        <v>0</v>
      </c>
      <c r="S50" s="14">
        <v>0</v>
      </c>
      <c r="T50" s="36">
        <v>0</v>
      </c>
    </row>
    <row r="51" spans="1:22" ht="13.8" x14ac:dyDescent="0.3">
      <c r="A51" s="44" t="s">
        <v>150</v>
      </c>
      <c r="B51" s="45" t="s">
        <v>180</v>
      </c>
      <c r="C51" s="13" t="s">
        <v>169</v>
      </c>
      <c r="D51" s="13" t="s">
        <v>209</v>
      </c>
      <c r="E51" s="13" t="s">
        <v>283</v>
      </c>
      <c r="F51" s="35">
        <v>39618</v>
      </c>
      <c r="G51" s="14">
        <v>3</v>
      </c>
      <c r="H51" s="35">
        <v>40457</v>
      </c>
      <c r="I51" s="31">
        <v>5.333333333333333</v>
      </c>
      <c r="J51" s="51" t="s">
        <v>391</v>
      </c>
      <c r="K51" s="51" t="s">
        <v>431</v>
      </c>
      <c r="L51" s="14" t="s">
        <v>432</v>
      </c>
      <c r="M51" s="14">
        <v>0</v>
      </c>
      <c r="N51" s="36"/>
      <c r="O51" s="14">
        <v>0</v>
      </c>
      <c r="P51" s="36"/>
      <c r="Q51" s="14">
        <v>0</v>
      </c>
      <c r="R51" s="36"/>
      <c r="S51" s="14">
        <v>0</v>
      </c>
      <c r="T51" s="36"/>
    </row>
    <row r="52" spans="1:22" ht="13.8" x14ac:dyDescent="0.3">
      <c r="A52" s="44" t="s">
        <v>150</v>
      </c>
      <c r="B52" s="45" t="s">
        <v>180</v>
      </c>
      <c r="C52" s="13" t="s">
        <v>169</v>
      </c>
      <c r="D52" s="13" t="s">
        <v>209</v>
      </c>
      <c r="E52" s="13" t="s">
        <v>283</v>
      </c>
      <c r="F52" s="35">
        <v>39618</v>
      </c>
      <c r="G52" s="14">
        <v>3</v>
      </c>
      <c r="H52" s="35">
        <v>40457</v>
      </c>
      <c r="I52" s="31">
        <v>5.333333333333333</v>
      </c>
      <c r="J52" s="51" t="s">
        <v>392</v>
      </c>
      <c r="K52" s="51" t="s">
        <v>433</v>
      </c>
      <c r="L52" s="14" t="s">
        <v>434</v>
      </c>
      <c r="M52" s="14">
        <v>0</v>
      </c>
      <c r="N52" s="36"/>
      <c r="O52" s="14">
        <v>0</v>
      </c>
      <c r="P52" s="36"/>
      <c r="Q52" s="14">
        <v>0</v>
      </c>
      <c r="R52" s="36"/>
      <c r="S52" s="14">
        <v>0</v>
      </c>
      <c r="T52" s="36"/>
    </row>
    <row r="53" spans="1:22" ht="13.8" x14ac:dyDescent="0.3">
      <c r="A53" s="44" t="s">
        <v>151</v>
      </c>
      <c r="B53" s="45" t="s">
        <v>180</v>
      </c>
      <c r="C53" s="13" t="s">
        <v>169</v>
      </c>
      <c r="D53" s="13" t="s">
        <v>173</v>
      </c>
      <c r="E53" s="13" t="s">
        <v>279</v>
      </c>
      <c r="F53" s="38">
        <v>39624</v>
      </c>
      <c r="G53" s="39">
        <v>2</v>
      </c>
      <c r="H53" s="35">
        <v>40478</v>
      </c>
      <c r="I53" s="31">
        <v>4.333333333333333</v>
      </c>
      <c r="J53" s="51" t="s">
        <v>390</v>
      </c>
      <c r="K53" s="51" t="s">
        <v>435</v>
      </c>
      <c r="L53" s="51" t="s">
        <v>436</v>
      </c>
      <c r="M53" s="39">
        <v>0</v>
      </c>
      <c r="N53" s="36">
        <v>0</v>
      </c>
      <c r="O53" s="14">
        <v>0</v>
      </c>
      <c r="P53" s="36">
        <v>0</v>
      </c>
      <c r="Q53" s="14">
        <v>0</v>
      </c>
      <c r="R53" s="36">
        <v>0</v>
      </c>
      <c r="S53" s="14">
        <v>0</v>
      </c>
      <c r="T53" s="36">
        <v>0</v>
      </c>
    </row>
    <row r="54" spans="1:22" ht="13.8" x14ac:dyDescent="0.3">
      <c r="A54" s="44" t="s">
        <v>151</v>
      </c>
      <c r="B54" s="45" t="s">
        <v>180</v>
      </c>
      <c r="C54" s="13" t="s">
        <v>169</v>
      </c>
      <c r="D54" s="13" t="s">
        <v>173</v>
      </c>
      <c r="E54" s="13" t="s">
        <v>279</v>
      </c>
      <c r="F54" s="38">
        <v>39624</v>
      </c>
      <c r="G54" s="39">
        <v>2</v>
      </c>
      <c r="H54" s="35">
        <v>40478</v>
      </c>
      <c r="I54" s="31">
        <v>4.333333333333333</v>
      </c>
      <c r="J54" s="51" t="s">
        <v>391</v>
      </c>
      <c r="K54" s="51" t="s">
        <v>436</v>
      </c>
      <c r="L54" s="51" t="s">
        <v>437</v>
      </c>
      <c r="M54" s="39">
        <v>0</v>
      </c>
      <c r="N54" s="36"/>
      <c r="O54" s="14">
        <v>0</v>
      </c>
      <c r="P54" s="36"/>
      <c r="Q54" s="14">
        <v>0</v>
      </c>
      <c r="R54" s="36"/>
      <c r="S54" s="14">
        <v>0</v>
      </c>
      <c r="T54" s="36"/>
    </row>
    <row r="55" spans="1:22" ht="13.8" x14ac:dyDescent="0.3">
      <c r="A55" s="44" t="s">
        <v>151</v>
      </c>
      <c r="B55" s="45" t="s">
        <v>180</v>
      </c>
      <c r="C55" s="13" t="s">
        <v>169</v>
      </c>
      <c r="D55" s="13" t="s">
        <v>173</v>
      </c>
      <c r="E55" s="13" t="s">
        <v>279</v>
      </c>
      <c r="F55" s="38">
        <v>39624</v>
      </c>
      <c r="G55" s="39">
        <v>2</v>
      </c>
      <c r="H55" s="35">
        <v>40478</v>
      </c>
      <c r="I55" s="31">
        <v>4.333333333333333</v>
      </c>
      <c r="J55" s="51" t="s">
        <v>392</v>
      </c>
      <c r="K55" s="51" t="s">
        <v>438</v>
      </c>
      <c r="L55" s="51" t="s">
        <v>439</v>
      </c>
      <c r="M55" s="39">
        <v>0</v>
      </c>
      <c r="N55" s="36"/>
      <c r="O55" s="14">
        <v>0</v>
      </c>
      <c r="P55" s="36"/>
      <c r="Q55" s="14">
        <v>0</v>
      </c>
      <c r="R55" s="36"/>
      <c r="S55" s="14">
        <v>0</v>
      </c>
      <c r="T55" s="36"/>
    </row>
    <row r="56" spans="1:22" ht="13.8" x14ac:dyDescent="0.3">
      <c r="A56" s="44" t="s">
        <v>151</v>
      </c>
      <c r="B56" s="45" t="s">
        <v>180</v>
      </c>
      <c r="C56" s="13" t="s">
        <v>169</v>
      </c>
      <c r="D56" s="13" t="s">
        <v>191</v>
      </c>
      <c r="E56" s="13" t="s">
        <v>279</v>
      </c>
      <c r="F56" s="38">
        <v>39624</v>
      </c>
      <c r="G56" s="39">
        <v>2</v>
      </c>
      <c r="H56" s="35">
        <v>40478</v>
      </c>
      <c r="I56" s="31">
        <v>4.333333333333333</v>
      </c>
      <c r="J56" s="51" t="s">
        <v>390</v>
      </c>
      <c r="K56" s="51" t="s">
        <v>435</v>
      </c>
      <c r="L56" s="51" t="s">
        <v>440</v>
      </c>
      <c r="M56" s="39">
        <v>0</v>
      </c>
      <c r="N56" s="36">
        <v>0</v>
      </c>
      <c r="O56" s="14">
        <v>7</v>
      </c>
      <c r="P56" s="36">
        <v>3.3</v>
      </c>
      <c r="Q56" s="14">
        <v>0</v>
      </c>
      <c r="R56" s="36">
        <v>0</v>
      </c>
      <c r="S56" s="14">
        <v>0</v>
      </c>
      <c r="T56" s="36">
        <v>0</v>
      </c>
    </row>
    <row r="57" spans="1:22" ht="13.8" x14ac:dyDescent="0.3">
      <c r="A57" s="44" t="s">
        <v>151</v>
      </c>
      <c r="B57" s="45" t="s">
        <v>180</v>
      </c>
      <c r="C57" s="13" t="s">
        <v>169</v>
      </c>
      <c r="D57" s="13" t="s">
        <v>191</v>
      </c>
      <c r="E57" s="13" t="s">
        <v>279</v>
      </c>
      <c r="F57" s="38">
        <v>39624</v>
      </c>
      <c r="G57" s="39">
        <v>2</v>
      </c>
      <c r="H57" s="35">
        <v>40478</v>
      </c>
      <c r="I57" s="31">
        <v>4.333333333333333</v>
      </c>
      <c r="J57" s="51" t="s">
        <v>391</v>
      </c>
      <c r="K57" s="51" t="s">
        <v>441</v>
      </c>
      <c r="L57" s="51" t="s">
        <v>437</v>
      </c>
      <c r="M57" s="39">
        <v>0</v>
      </c>
      <c r="N57" s="36"/>
      <c r="O57" s="14">
        <v>3</v>
      </c>
      <c r="P57" s="36"/>
      <c r="Q57" s="14">
        <v>0</v>
      </c>
      <c r="R57" s="36"/>
      <c r="S57" s="14">
        <v>0</v>
      </c>
      <c r="T57" s="36"/>
    </row>
    <row r="58" spans="1:22" ht="13.8" x14ac:dyDescent="0.3">
      <c r="A58" s="44" t="s">
        <v>151</v>
      </c>
      <c r="B58" s="45" t="s">
        <v>180</v>
      </c>
      <c r="C58" s="13" t="s">
        <v>169</v>
      </c>
      <c r="D58" s="13" t="s">
        <v>191</v>
      </c>
      <c r="E58" s="13" t="s">
        <v>279</v>
      </c>
      <c r="F58" s="38">
        <v>39624</v>
      </c>
      <c r="G58" s="39">
        <v>2</v>
      </c>
      <c r="H58" s="35">
        <v>40478</v>
      </c>
      <c r="I58" s="31">
        <v>4.333333333333333</v>
      </c>
      <c r="J58" s="51" t="s">
        <v>392</v>
      </c>
      <c r="K58" s="51" t="s">
        <v>437</v>
      </c>
      <c r="L58" s="51" t="s">
        <v>442</v>
      </c>
      <c r="M58" s="39">
        <v>0</v>
      </c>
      <c r="N58" s="36"/>
      <c r="O58" s="14">
        <v>0</v>
      </c>
      <c r="P58" s="36"/>
      <c r="Q58" s="14">
        <v>0</v>
      </c>
      <c r="R58" s="36"/>
      <c r="S58" s="14">
        <v>0</v>
      </c>
      <c r="T58" s="36"/>
    </row>
    <row r="59" spans="1:22" ht="13.8" x14ac:dyDescent="0.3">
      <c r="A59" s="44" t="s">
        <v>152</v>
      </c>
      <c r="B59" s="45" t="s">
        <v>180</v>
      </c>
      <c r="C59" s="13" t="s">
        <v>169</v>
      </c>
      <c r="D59" s="13" t="s">
        <v>173</v>
      </c>
      <c r="E59" s="13" t="s">
        <v>284</v>
      </c>
      <c r="F59" s="35">
        <v>39647</v>
      </c>
      <c r="G59" s="14">
        <f t="shared" ref="G59:G64" si="4">2+1/12</f>
        <v>2.0833333333333335</v>
      </c>
      <c r="H59" s="35">
        <v>40387</v>
      </c>
      <c r="I59" s="31">
        <v>4.0833333333333339</v>
      </c>
      <c r="J59" s="51" t="s">
        <v>390</v>
      </c>
      <c r="K59" s="51" t="s">
        <v>443</v>
      </c>
      <c r="L59" s="51" t="s">
        <v>444</v>
      </c>
      <c r="M59" s="39">
        <v>0</v>
      </c>
      <c r="N59" s="36">
        <v>0</v>
      </c>
      <c r="O59" s="14">
        <v>7</v>
      </c>
      <c r="P59" s="36">
        <v>5.7</v>
      </c>
      <c r="Q59" s="36">
        <v>0</v>
      </c>
      <c r="R59" s="36">
        <v>0</v>
      </c>
      <c r="S59" s="36">
        <v>0</v>
      </c>
      <c r="T59" s="36">
        <v>0</v>
      </c>
      <c r="V59" s="1"/>
    </row>
    <row r="60" spans="1:22" ht="13.8" x14ac:dyDescent="0.3">
      <c r="A60" s="44" t="s">
        <v>152</v>
      </c>
      <c r="B60" s="45" t="s">
        <v>180</v>
      </c>
      <c r="C60" s="13" t="s">
        <v>169</v>
      </c>
      <c r="D60" s="13" t="s">
        <v>173</v>
      </c>
      <c r="E60" s="13" t="s">
        <v>284</v>
      </c>
      <c r="F60" s="35">
        <v>39647</v>
      </c>
      <c r="G60" s="14">
        <f t="shared" si="4"/>
        <v>2.0833333333333335</v>
      </c>
      <c r="H60" s="35">
        <v>40387</v>
      </c>
      <c r="I60" s="31">
        <v>4.0833333333333339</v>
      </c>
      <c r="J60" s="51" t="s">
        <v>391</v>
      </c>
      <c r="K60" s="51" t="s">
        <v>444</v>
      </c>
      <c r="L60" s="14" t="s">
        <v>445</v>
      </c>
      <c r="M60" s="39">
        <v>0</v>
      </c>
      <c r="N60" s="36"/>
      <c r="O60" s="14">
        <v>10</v>
      </c>
      <c r="P60" s="36"/>
      <c r="Q60" s="36">
        <v>0</v>
      </c>
      <c r="R60" s="36"/>
      <c r="S60" s="36">
        <v>0</v>
      </c>
      <c r="T60" s="36"/>
    </row>
    <row r="61" spans="1:22" ht="13.8" x14ac:dyDescent="0.3">
      <c r="A61" s="44" t="s">
        <v>152</v>
      </c>
      <c r="B61" s="45" t="s">
        <v>180</v>
      </c>
      <c r="C61" s="13" t="s">
        <v>169</v>
      </c>
      <c r="D61" s="13" t="s">
        <v>173</v>
      </c>
      <c r="E61" s="13" t="s">
        <v>284</v>
      </c>
      <c r="F61" s="35">
        <v>39647</v>
      </c>
      <c r="G61" s="14">
        <f t="shared" si="4"/>
        <v>2.0833333333333335</v>
      </c>
      <c r="H61" s="35">
        <v>40387</v>
      </c>
      <c r="I61" s="31">
        <v>4.0833333333333339</v>
      </c>
      <c r="J61" s="51" t="s">
        <v>392</v>
      </c>
      <c r="K61" s="51" t="s">
        <v>445</v>
      </c>
      <c r="L61" s="14" t="s">
        <v>446</v>
      </c>
      <c r="M61" s="39">
        <v>0</v>
      </c>
      <c r="N61" s="36"/>
      <c r="O61" s="14">
        <v>0</v>
      </c>
      <c r="P61" s="36"/>
      <c r="Q61" s="36">
        <v>0</v>
      </c>
      <c r="R61" s="36"/>
      <c r="S61" s="36">
        <v>0</v>
      </c>
      <c r="T61" s="36"/>
    </row>
    <row r="62" spans="1:22" ht="13.8" x14ac:dyDescent="0.3">
      <c r="A62" s="44" t="s">
        <v>152</v>
      </c>
      <c r="B62" s="45" t="s">
        <v>180</v>
      </c>
      <c r="C62" s="13" t="s">
        <v>169</v>
      </c>
      <c r="D62" s="13" t="s">
        <v>191</v>
      </c>
      <c r="E62" s="13" t="s">
        <v>284</v>
      </c>
      <c r="F62" s="35">
        <v>39647</v>
      </c>
      <c r="G62" s="14">
        <f t="shared" si="4"/>
        <v>2.0833333333333335</v>
      </c>
      <c r="H62" s="35">
        <v>40387</v>
      </c>
      <c r="I62" s="31">
        <v>4.0833333333333339</v>
      </c>
      <c r="J62" s="51" t="s">
        <v>390</v>
      </c>
      <c r="K62" s="51" t="s">
        <v>447</v>
      </c>
      <c r="L62" s="51" t="s">
        <v>448</v>
      </c>
      <c r="M62" s="39">
        <v>0</v>
      </c>
      <c r="N62" s="36">
        <v>0</v>
      </c>
      <c r="O62" s="14">
        <v>4</v>
      </c>
      <c r="P62" s="36">
        <v>6.7</v>
      </c>
      <c r="Q62" s="36">
        <v>0</v>
      </c>
      <c r="R62" s="36">
        <v>0</v>
      </c>
      <c r="S62" s="36">
        <v>0</v>
      </c>
      <c r="T62" s="36">
        <v>0</v>
      </c>
    </row>
    <row r="63" spans="1:22" ht="13.8" x14ac:dyDescent="0.3">
      <c r="A63" s="44" t="s">
        <v>152</v>
      </c>
      <c r="B63" s="45" t="s">
        <v>180</v>
      </c>
      <c r="C63" s="13" t="s">
        <v>169</v>
      </c>
      <c r="D63" s="13" t="s">
        <v>191</v>
      </c>
      <c r="E63" s="13" t="s">
        <v>284</v>
      </c>
      <c r="F63" s="35">
        <v>39647</v>
      </c>
      <c r="G63" s="14">
        <f t="shared" si="4"/>
        <v>2.0833333333333335</v>
      </c>
      <c r="H63" s="35">
        <v>40387</v>
      </c>
      <c r="I63" s="31">
        <v>4.0833333333333339</v>
      </c>
      <c r="J63" s="51" t="s">
        <v>391</v>
      </c>
      <c r="K63" s="51" t="s">
        <v>448</v>
      </c>
      <c r="L63" s="51" t="s">
        <v>449</v>
      </c>
      <c r="M63" s="39">
        <v>0</v>
      </c>
      <c r="N63" s="36"/>
      <c r="O63" s="14">
        <v>8</v>
      </c>
      <c r="P63" s="36"/>
      <c r="Q63" s="36">
        <v>0</v>
      </c>
      <c r="R63" s="36"/>
      <c r="S63" s="36">
        <v>0</v>
      </c>
      <c r="T63" s="36"/>
    </row>
    <row r="64" spans="1:22" ht="13.8" x14ac:dyDescent="0.3">
      <c r="A64" s="44" t="s">
        <v>152</v>
      </c>
      <c r="B64" s="45" t="s">
        <v>180</v>
      </c>
      <c r="C64" s="13" t="s">
        <v>169</v>
      </c>
      <c r="D64" s="13" t="s">
        <v>191</v>
      </c>
      <c r="E64" s="13" t="s">
        <v>284</v>
      </c>
      <c r="F64" s="35">
        <v>39647</v>
      </c>
      <c r="G64" s="14">
        <f t="shared" si="4"/>
        <v>2.0833333333333335</v>
      </c>
      <c r="H64" s="35">
        <v>40387</v>
      </c>
      <c r="I64" s="31">
        <v>4.0833333333333339</v>
      </c>
      <c r="J64" s="51" t="s">
        <v>392</v>
      </c>
      <c r="K64" s="51" t="s">
        <v>449</v>
      </c>
      <c r="L64" s="51" t="s">
        <v>450</v>
      </c>
      <c r="M64" s="39">
        <v>0</v>
      </c>
      <c r="N64" s="36"/>
      <c r="O64" s="14">
        <v>8</v>
      </c>
      <c r="P64" s="36"/>
      <c r="Q64" s="36">
        <v>0</v>
      </c>
      <c r="R64" s="36"/>
      <c r="S64" s="36">
        <v>0</v>
      </c>
      <c r="T64" s="36"/>
    </row>
    <row r="65" spans="1:22" ht="13.8" x14ac:dyDescent="0.3">
      <c r="A65" s="44" t="s">
        <v>153</v>
      </c>
      <c r="B65" s="45" t="s">
        <v>180</v>
      </c>
      <c r="C65" s="13" t="s">
        <v>169</v>
      </c>
      <c r="D65" s="13" t="s">
        <v>173</v>
      </c>
      <c r="E65" s="13" t="s">
        <v>285</v>
      </c>
      <c r="F65" s="35">
        <v>39619</v>
      </c>
      <c r="G65" s="14">
        <f>3+2/12</f>
        <v>3.1666666666666665</v>
      </c>
      <c r="H65" s="35">
        <v>40457</v>
      </c>
      <c r="I65" s="31">
        <v>3.5</v>
      </c>
      <c r="J65" s="51" t="s">
        <v>390</v>
      </c>
      <c r="K65" s="51" t="s">
        <v>451</v>
      </c>
      <c r="L65" s="51" t="s">
        <v>452</v>
      </c>
      <c r="M65" s="39">
        <v>0</v>
      </c>
      <c r="N65" s="36">
        <v>0</v>
      </c>
      <c r="O65" s="14">
        <v>0</v>
      </c>
      <c r="P65" s="36">
        <v>0</v>
      </c>
      <c r="Q65" s="36">
        <v>0</v>
      </c>
      <c r="R65" s="36">
        <v>0</v>
      </c>
      <c r="S65" s="14">
        <v>15</v>
      </c>
      <c r="T65" s="36">
        <v>31.7</v>
      </c>
    </row>
    <row r="66" spans="1:22" ht="13.8" x14ac:dyDescent="0.3">
      <c r="A66" s="44" t="s">
        <v>153</v>
      </c>
      <c r="B66" s="45" t="s">
        <v>180</v>
      </c>
      <c r="C66" s="13" t="s">
        <v>169</v>
      </c>
      <c r="D66" s="13" t="s">
        <v>173</v>
      </c>
      <c r="E66" s="13" t="s">
        <v>285</v>
      </c>
      <c r="F66" s="35">
        <v>39619</v>
      </c>
      <c r="G66" s="14">
        <f>3+2/12</f>
        <v>3.1666666666666665</v>
      </c>
      <c r="H66" s="35">
        <v>40457</v>
      </c>
      <c r="I66" s="31">
        <v>3.5</v>
      </c>
      <c r="J66" s="51" t="s">
        <v>391</v>
      </c>
      <c r="K66" s="51" t="s">
        <v>452</v>
      </c>
      <c r="L66" s="51" t="s">
        <v>453</v>
      </c>
      <c r="M66" s="39">
        <v>0</v>
      </c>
      <c r="N66" s="36"/>
      <c r="O66" s="14">
        <v>0</v>
      </c>
      <c r="P66" s="36"/>
      <c r="Q66" s="36">
        <v>0</v>
      </c>
      <c r="R66" s="36"/>
      <c r="S66" s="14">
        <v>60</v>
      </c>
      <c r="T66" s="36"/>
    </row>
    <row r="67" spans="1:22" ht="13.8" x14ac:dyDescent="0.3">
      <c r="A67" s="44" t="s">
        <v>153</v>
      </c>
      <c r="B67" s="45" t="s">
        <v>180</v>
      </c>
      <c r="C67" s="13" t="s">
        <v>169</v>
      </c>
      <c r="D67" s="13" t="s">
        <v>173</v>
      </c>
      <c r="E67" s="13" t="s">
        <v>285</v>
      </c>
      <c r="F67" s="35">
        <v>39619</v>
      </c>
      <c r="G67" s="14">
        <f>3+2/12</f>
        <v>3.1666666666666665</v>
      </c>
      <c r="H67" s="35">
        <v>40457</v>
      </c>
      <c r="I67" s="31">
        <v>3.5</v>
      </c>
      <c r="J67" s="51" t="s">
        <v>392</v>
      </c>
      <c r="K67" s="51" t="s">
        <v>453</v>
      </c>
      <c r="L67" s="51" t="s">
        <v>454</v>
      </c>
      <c r="M67" s="39">
        <v>0</v>
      </c>
      <c r="N67" s="36"/>
      <c r="O67" s="14">
        <v>0</v>
      </c>
      <c r="P67" s="36"/>
      <c r="Q67" s="36">
        <v>0</v>
      </c>
      <c r="R67" s="36"/>
      <c r="S67" s="14">
        <v>20</v>
      </c>
      <c r="T67" s="36"/>
    </row>
    <row r="68" spans="1:22" ht="13.8" x14ac:dyDescent="0.3">
      <c r="A68" s="44" t="s">
        <v>153</v>
      </c>
      <c r="B68" s="45" t="s">
        <v>180</v>
      </c>
      <c r="C68" s="13" t="s">
        <v>169</v>
      </c>
      <c r="D68" s="13" t="s">
        <v>182</v>
      </c>
      <c r="E68" s="13" t="s">
        <v>285</v>
      </c>
      <c r="F68" s="35">
        <v>39619</v>
      </c>
      <c r="G68" s="14">
        <f t="shared" ref="G68:G71" si="5">3+2/12</f>
        <v>3.1666666666666665</v>
      </c>
      <c r="H68" s="35">
        <v>40457</v>
      </c>
      <c r="I68" s="31">
        <v>3.5</v>
      </c>
      <c r="J68" s="51" t="s">
        <v>390</v>
      </c>
      <c r="K68" s="51" t="s">
        <v>455</v>
      </c>
      <c r="L68" s="51" t="s">
        <v>456</v>
      </c>
      <c r="M68" s="39">
        <v>0</v>
      </c>
      <c r="N68" s="36">
        <v>0</v>
      </c>
      <c r="O68" s="14">
        <v>0</v>
      </c>
      <c r="P68" s="36" t="s">
        <v>377</v>
      </c>
      <c r="Q68" s="36">
        <v>0</v>
      </c>
      <c r="R68" s="36">
        <v>0</v>
      </c>
      <c r="S68" s="14">
        <v>42</v>
      </c>
      <c r="T68" s="36">
        <v>40</v>
      </c>
      <c r="V68" s="1"/>
    </row>
    <row r="69" spans="1:22" ht="13.8" x14ac:dyDescent="0.3">
      <c r="A69" s="44" t="s">
        <v>153</v>
      </c>
      <c r="B69" s="45" t="s">
        <v>180</v>
      </c>
      <c r="C69" s="13" t="s">
        <v>169</v>
      </c>
      <c r="D69" s="13" t="s">
        <v>182</v>
      </c>
      <c r="E69" s="13" t="s">
        <v>285</v>
      </c>
      <c r="F69" s="35">
        <v>39619</v>
      </c>
      <c r="G69" s="14">
        <f>3+2/12</f>
        <v>3.1666666666666665</v>
      </c>
      <c r="H69" s="35">
        <v>40457</v>
      </c>
      <c r="I69" s="31">
        <v>3.5</v>
      </c>
      <c r="J69" s="51" t="s">
        <v>391</v>
      </c>
      <c r="K69" s="51" t="s">
        <v>456</v>
      </c>
      <c r="L69" s="51" t="s">
        <v>457</v>
      </c>
      <c r="M69" s="39">
        <v>0</v>
      </c>
      <c r="N69" s="36"/>
      <c r="O69" s="14">
        <v>2</v>
      </c>
      <c r="P69" s="36"/>
      <c r="Q69" s="36">
        <v>0</v>
      </c>
      <c r="R69" s="36"/>
      <c r="S69" s="14">
        <v>48</v>
      </c>
      <c r="T69" s="36"/>
    </row>
    <row r="70" spans="1:22" ht="13.8" x14ac:dyDescent="0.3">
      <c r="A70" s="44" t="s">
        <v>153</v>
      </c>
      <c r="B70" s="45" t="s">
        <v>180</v>
      </c>
      <c r="C70" s="13" t="s">
        <v>169</v>
      </c>
      <c r="D70" s="13" t="s">
        <v>182</v>
      </c>
      <c r="E70" s="13" t="s">
        <v>285</v>
      </c>
      <c r="F70" s="35">
        <v>39619</v>
      </c>
      <c r="G70" s="14">
        <f>3+2/12</f>
        <v>3.1666666666666665</v>
      </c>
      <c r="H70" s="35">
        <v>40457</v>
      </c>
      <c r="I70" s="31">
        <v>3.5</v>
      </c>
      <c r="J70" s="51" t="s">
        <v>392</v>
      </c>
      <c r="K70" s="51" t="s">
        <v>457</v>
      </c>
      <c r="L70" s="51" t="s">
        <v>458</v>
      </c>
      <c r="M70" s="39">
        <v>0</v>
      </c>
      <c r="N70" s="36"/>
      <c r="O70" s="14">
        <v>0</v>
      </c>
      <c r="P70" s="36"/>
      <c r="Q70" s="36">
        <v>0</v>
      </c>
      <c r="R70" s="36"/>
      <c r="S70" s="14">
        <v>30</v>
      </c>
      <c r="T70" s="36"/>
    </row>
    <row r="71" spans="1:22" ht="13.8" x14ac:dyDescent="0.3">
      <c r="A71" s="44" t="s">
        <v>153</v>
      </c>
      <c r="B71" s="45" t="s">
        <v>180</v>
      </c>
      <c r="C71" s="13" t="s">
        <v>169</v>
      </c>
      <c r="D71" s="13" t="s">
        <v>197</v>
      </c>
      <c r="E71" s="13" t="s">
        <v>285</v>
      </c>
      <c r="F71" s="35">
        <v>39619</v>
      </c>
      <c r="G71" s="14">
        <f t="shared" si="5"/>
        <v>3.1666666666666665</v>
      </c>
      <c r="H71" s="35">
        <v>40457</v>
      </c>
      <c r="I71" s="31">
        <v>3.5</v>
      </c>
      <c r="J71" s="51" t="s">
        <v>390</v>
      </c>
      <c r="K71" s="51" t="s">
        <v>459</v>
      </c>
      <c r="L71" s="51" t="s">
        <v>460</v>
      </c>
      <c r="M71" s="39">
        <v>0</v>
      </c>
      <c r="N71" s="36">
        <v>0</v>
      </c>
      <c r="O71" s="14">
        <v>4</v>
      </c>
      <c r="P71" s="36" t="s">
        <v>378</v>
      </c>
      <c r="Q71" s="36">
        <v>0</v>
      </c>
      <c r="R71" s="36">
        <v>0</v>
      </c>
      <c r="S71" s="14">
        <v>0</v>
      </c>
      <c r="T71" s="36">
        <v>3.7</v>
      </c>
    </row>
    <row r="72" spans="1:22" ht="13.8" x14ac:dyDescent="0.3">
      <c r="A72" s="44" t="s">
        <v>153</v>
      </c>
      <c r="B72" s="45" t="s">
        <v>180</v>
      </c>
      <c r="C72" s="13" t="s">
        <v>169</v>
      </c>
      <c r="D72" s="13" t="s">
        <v>197</v>
      </c>
      <c r="E72" s="13" t="s">
        <v>285</v>
      </c>
      <c r="F72" s="35">
        <v>39619</v>
      </c>
      <c r="G72" s="14">
        <f>3+2/12</f>
        <v>3.1666666666666665</v>
      </c>
      <c r="H72" s="35">
        <v>40457</v>
      </c>
      <c r="I72" s="31">
        <v>3.5</v>
      </c>
      <c r="J72" s="51" t="s">
        <v>391</v>
      </c>
      <c r="K72" s="51" t="s">
        <v>460</v>
      </c>
      <c r="L72" s="51" t="s">
        <v>461</v>
      </c>
      <c r="M72" s="39">
        <v>0</v>
      </c>
      <c r="N72" s="36"/>
      <c r="O72" s="14">
        <v>1</v>
      </c>
      <c r="P72" s="36"/>
      <c r="Q72" s="36">
        <v>0</v>
      </c>
      <c r="R72" s="36"/>
      <c r="S72" s="14">
        <v>0</v>
      </c>
      <c r="T72" s="36"/>
    </row>
    <row r="73" spans="1:22" ht="13.8" x14ac:dyDescent="0.3">
      <c r="A73" s="44" t="s">
        <v>153</v>
      </c>
      <c r="B73" s="45" t="s">
        <v>180</v>
      </c>
      <c r="C73" s="13" t="s">
        <v>169</v>
      </c>
      <c r="D73" s="13" t="s">
        <v>197</v>
      </c>
      <c r="E73" s="13" t="s">
        <v>285</v>
      </c>
      <c r="F73" s="35">
        <v>39619</v>
      </c>
      <c r="G73" s="14">
        <f>3+2/12</f>
        <v>3.1666666666666665</v>
      </c>
      <c r="H73" s="35">
        <v>40457</v>
      </c>
      <c r="I73" s="31">
        <v>3.5</v>
      </c>
      <c r="J73" s="51" t="s">
        <v>392</v>
      </c>
      <c r="K73" s="51" t="s">
        <v>462</v>
      </c>
      <c r="L73" s="51" t="s">
        <v>463</v>
      </c>
      <c r="M73" s="39">
        <v>0</v>
      </c>
      <c r="N73" s="36"/>
      <c r="O73" s="14">
        <v>0</v>
      </c>
      <c r="P73" s="36"/>
      <c r="Q73" s="36">
        <v>0</v>
      </c>
      <c r="R73" s="36"/>
      <c r="S73" s="14">
        <v>11</v>
      </c>
      <c r="T73" s="36"/>
    </row>
    <row r="74" spans="1:22" ht="13.8" x14ac:dyDescent="0.3">
      <c r="A74" s="44" t="s">
        <v>154</v>
      </c>
      <c r="B74" s="45" t="s">
        <v>180</v>
      </c>
      <c r="C74" s="13" t="s">
        <v>170</v>
      </c>
      <c r="D74" s="13" t="s">
        <v>173</v>
      </c>
      <c r="E74" s="13" t="s">
        <v>299</v>
      </c>
      <c r="F74" s="35">
        <v>39655</v>
      </c>
      <c r="G74" s="14">
        <f t="shared" ref="G74:G79" si="6">5-2/12</f>
        <v>4.833333333333333</v>
      </c>
      <c r="H74" s="35">
        <v>40445</v>
      </c>
      <c r="I74" s="31">
        <v>7</v>
      </c>
      <c r="J74" s="51" t="s">
        <v>390</v>
      </c>
      <c r="K74" s="51" t="s">
        <v>466</v>
      </c>
      <c r="L74" s="51" t="s">
        <v>467</v>
      </c>
      <c r="M74" s="14">
        <v>74</v>
      </c>
      <c r="N74" s="36">
        <v>66.3</v>
      </c>
      <c r="O74" s="14">
        <v>77</v>
      </c>
      <c r="P74" s="36">
        <v>79.7</v>
      </c>
      <c r="Q74" s="36">
        <v>200</v>
      </c>
      <c r="R74" s="36">
        <v>205</v>
      </c>
      <c r="S74" s="14">
        <v>200</v>
      </c>
      <c r="T74" s="36">
        <v>212</v>
      </c>
    </row>
    <row r="75" spans="1:22" ht="13.8" x14ac:dyDescent="0.3">
      <c r="A75" s="44" t="s">
        <v>154</v>
      </c>
      <c r="B75" s="45" t="s">
        <v>180</v>
      </c>
      <c r="C75" s="13" t="s">
        <v>170</v>
      </c>
      <c r="D75" s="13" t="s">
        <v>173</v>
      </c>
      <c r="E75" s="13" t="s">
        <v>299</v>
      </c>
      <c r="F75" s="35">
        <v>39655</v>
      </c>
      <c r="G75" s="14">
        <f t="shared" si="6"/>
        <v>4.833333333333333</v>
      </c>
      <c r="H75" s="35">
        <v>40445</v>
      </c>
      <c r="I75" s="31">
        <v>7</v>
      </c>
      <c r="J75" s="51" t="s">
        <v>391</v>
      </c>
      <c r="K75" s="51" t="s">
        <v>465</v>
      </c>
      <c r="L75" s="51" t="s">
        <v>466</v>
      </c>
      <c r="M75" s="14">
        <v>72</v>
      </c>
      <c r="N75" s="36"/>
      <c r="O75" s="14">
        <v>78</v>
      </c>
      <c r="P75" s="36"/>
      <c r="Q75" s="36">
        <v>200</v>
      </c>
      <c r="R75" s="36"/>
      <c r="S75" s="14">
        <v>200</v>
      </c>
      <c r="T75" s="36"/>
    </row>
    <row r="76" spans="1:22" ht="13.8" x14ac:dyDescent="0.3">
      <c r="A76" s="44" t="s">
        <v>154</v>
      </c>
      <c r="B76" s="45" t="s">
        <v>180</v>
      </c>
      <c r="C76" s="13" t="s">
        <v>170</v>
      </c>
      <c r="D76" s="13" t="s">
        <v>173</v>
      </c>
      <c r="E76" s="13" t="s">
        <v>299</v>
      </c>
      <c r="F76" s="35">
        <v>39655</v>
      </c>
      <c r="G76" s="14">
        <f t="shared" si="6"/>
        <v>4.833333333333333</v>
      </c>
      <c r="H76" s="35">
        <v>40445</v>
      </c>
      <c r="I76" s="31">
        <v>7</v>
      </c>
      <c r="J76" s="51" t="s">
        <v>392</v>
      </c>
      <c r="K76" s="51" t="s">
        <v>464</v>
      </c>
      <c r="L76" s="51" t="s">
        <v>465</v>
      </c>
      <c r="M76" s="14">
        <v>53</v>
      </c>
      <c r="N76" s="36"/>
      <c r="O76" s="14">
        <v>84</v>
      </c>
      <c r="P76" s="36"/>
      <c r="Q76" s="36">
        <v>215</v>
      </c>
      <c r="R76" s="36"/>
      <c r="S76" s="14">
        <v>236</v>
      </c>
      <c r="T76" s="36"/>
    </row>
    <row r="77" spans="1:22" ht="13.8" x14ac:dyDescent="0.3">
      <c r="A77" s="44" t="s">
        <v>154</v>
      </c>
      <c r="B77" s="45" t="s">
        <v>180</v>
      </c>
      <c r="C77" s="13" t="s">
        <v>170</v>
      </c>
      <c r="D77" s="13" t="s">
        <v>288</v>
      </c>
      <c r="E77" s="13" t="s">
        <v>299</v>
      </c>
      <c r="F77" s="35">
        <v>39655</v>
      </c>
      <c r="G77" s="14">
        <f t="shared" si="6"/>
        <v>4.833333333333333</v>
      </c>
      <c r="H77" s="35">
        <v>40445</v>
      </c>
      <c r="I77" s="31">
        <v>7</v>
      </c>
      <c r="J77" s="51" t="s">
        <v>390</v>
      </c>
      <c r="K77" s="51" t="s">
        <v>468</v>
      </c>
      <c r="L77" s="51" t="s">
        <v>469</v>
      </c>
      <c r="M77" s="14">
        <v>82</v>
      </c>
      <c r="N77" s="36">
        <v>108.7</v>
      </c>
      <c r="O77" s="14">
        <v>94</v>
      </c>
      <c r="P77" s="36">
        <v>121</v>
      </c>
      <c r="Q77" s="36">
        <v>200</v>
      </c>
      <c r="R77" s="36">
        <v>200.7</v>
      </c>
      <c r="S77" s="14">
        <v>200</v>
      </c>
      <c r="T77" s="36">
        <v>200.7</v>
      </c>
    </row>
    <row r="78" spans="1:22" ht="13.8" x14ac:dyDescent="0.3">
      <c r="A78" s="44" t="s">
        <v>154</v>
      </c>
      <c r="B78" s="45" t="s">
        <v>180</v>
      </c>
      <c r="C78" s="13" t="s">
        <v>170</v>
      </c>
      <c r="D78" s="13" t="s">
        <v>288</v>
      </c>
      <c r="E78" s="13" t="s">
        <v>299</v>
      </c>
      <c r="F78" s="35">
        <v>39655</v>
      </c>
      <c r="G78" s="14">
        <f t="shared" si="6"/>
        <v>4.833333333333333</v>
      </c>
      <c r="H78" s="35">
        <v>40445</v>
      </c>
      <c r="I78" s="31">
        <v>7</v>
      </c>
      <c r="J78" s="51" t="s">
        <v>391</v>
      </c>
      <c r="K78" s="51" t="s">
        <v>469</v>
      </c>
      <c r="L78" s="51" t="s">
        <v>470</v>
      </c>
      <c r="M78" s="14">
        <v>124</v>
      </c>
      <c r="N78" s="36"/>
      <c r="O78" s="14">
        <v>139</v>
      </c>
      <c r="P78" s="36"/>
      <c r="Q78" s="36">
        <v>200</v>
      </c>
      <c r="R78" s="36"/>
      <c r="S78" s="14">
        <v>200</v>
      </c>
      <c r="T78" s="36"/>
    </row>
    <row r="79" spans="1:22" ht="13.8" x14ac:dyDescent="0.3">
      <c r="A79" s="44" t="s">
        <v>154</v>
      </c>
      <c r="B79" s="45" t="s">
        <v>180</v>
      </c>
      <c r="C79" s="13" t="s">
        <v>170</v>
      </c>
      <c r="D79" s="13" t="s">
        <v>288</v>
      </c>
      <c r="E79" s="13" t="s">
        <v>299</v>
      </c>
      <c r="F79" s="35">
        <v>39655</v>
      </c>
      <c r="G79" s="14">
        <f t="shared" si="6"/>
        <v>4.833333333333333</v>
      </c>
      <c r="H79" s="35">
        <v>40445</v>
      </c>
      <c r="I79" s="31">
        <v>7</v>
      </c>
      <c r="J79" s="51" t="s">
        <v>392</v>
      </c>
      <c r="K79" s="51" t="s">
        <v>470</v>
      </c>
      <c r="L79" s="51" t="s">
        <v>471</v>
      </c>
      <c r="M79" s="14">
        <v>120</v>
      </c>
      <c r="N79" s="36"/>
      <c r="O79" s="14">
        <v>130</v>
      </c>
      <c r="P79" s="36"/>
      <c r="Q79" s="36">
        <v>202</v>
      </c>
      <c r="R79" s="36"/>
      <c r="S79" s="14">
        <v>202</v>
      </c>
      <c r="T79" s="36"/>
    </row>
    <row r="80" spans="1:22" ht="13.8" x14ac:dyDescent="0.3">
      <c r="A80" s="44" t="s">
        <v>155</v>
      </c>
      <c r="B80" s="45" t="s">
        <v>180</v>
      </c>
      <c r="C80" s="13" t="s">
        <v>170</v>
      </c>
      <c r="D80" s="13" t="s">
        <v>301</v>
      </c>
      <c r="E80" s="13" t="s">
        <v>300</v>
      </c>
      <c r="F80" s="35">
        <v>39642</v>
      </c>
      <c r="G80" s="14">
        <f>5-3/12</f>
        <v>4.75</v>
      </c>
      <c r="H80" s="35">
        <v>40473</v>
      </c>
      <c r="I80" s="31">
        <v>6.666666666666667</v>
      </c>
      <c r="J80" s="51" t="s">
        <v>390</v>
      </c>
      <c r="K80" s="51" t="s">
        <v>474</v>
      </c>
      <c r="L80" s="51" t="s">
        <v>472</v>
      </c>
      <c r="M80" s="14">
        <v>0</v>
      </c>
      <c r="N80" s="57">
        <v>0</v>
      </c>
      <c r="O80" s="14">
        <v>12</v>
      </c>
      <c r="P80" s="57">
        <v>4</v>
      </c>
      <c r="Q80" s="36">
        <v>0</v>
      </c>
      <c r="R80" s="57">
        <f>AVERAGE(Q80:Q82)</f>
        <v>0</v>
      </c>
      <c r="S80" s="14">
        <v>2</v>
      </c>
      <c r="T80" s="57">
        <f>AVERAGE(S80:S82)</f>
        <v>0.66666666666666663</v>
      </c>
    </row>
    <row r="81" spans="1:20" ht="13.8" x14ac:dyDescent="0.3">
      <c r="A81" s="44" t="s">
        <v>155</v>
      </c>
      <c r="B81" s="45" t="s">
        <v>180</v>
      </c>
      <c r="C81" s="13" t="s">
        <v>170</v>
      </c>
      <c r="D81" s="13" t="s">
        <v>301</v>
      </c>
      <c r="E81" s="13" t="s">
        <v>300</v>
      </c>
      <c r="F81" s="35">
        <v>39642</v>
      </c>
      <c r="G81" s="14">
        <f>5-3/12</f>
        <v>4.75</v>
      </c>
      <c r="H81" s="35">
        <v>40473</v>
      </c>
      <c r="I81" s="31">
        <v>6.666666666666667</v>
      </c>
      <c r="J81" s="51" t="s">
        <v>391</v>
      </c>
      <c r="K81" s="51" t="s">
        <v>473</v>
      </c>
      <c r="L81" s="51" t="s">
        <v>475</v>
      </c>
      <c r="M81" s="14">
        <v>0</v>
      </c>
      <c r="N81" s="36"/>
      <c r="O81" s="14">
        <v>0</v>
      </c>
      <c r="P81" s="36"/>
      <c r="Q81" s="36">
        <v>0</v>
      </c>
      <c r="R81" s="57"/>
      <c r="S81" s="14">
        <v>0</v>
      </c>
      <c r="T81" s="57"/>
    </row>
    <row r="82" spans="1:20" ht="13.8" x14ac:dyDescent="0.3">
      <c r="A82" s="44" t="s">
        <v>155</v>
      </c>
      <c r="B82" s="45" t="s">
        <v>180</v>
      </c>
      <c r="C82" s="13" t="s">
        <v>170</v>
      </c>
      <c r="D82" s="13" t="s">
        <v>301</v>
      </c>
      <c r="E82" s="13" t="s">
        <v>300</v>
      </c>
      <c r="F82" s="35">
        <v>39642</v>
      </c>
      <c r="G82" s="14">
        <f>5-3/12</f>
        <v>4.75</v>
      </c>
      <c r="H82" s="35">
        <v>40473</v>
      </c>
      <c r="I82" s="31">
        <v>6.666666666666667</v>
      </c>
      <c r="J82" s="51" t="s">
        <v>392</v>
      </c>
      <c r="K82" s="51" t="s">
        <v>475</v>
      </c>
      <c r="L82" s="51" t="s">
        <v>476</v>
      </c>
      <c r="M82" s="14">
        <v>0</v>
      </c>
      <c r="N82" s="36"/>
      <c r="O82" s="14">
        <v>0</v>
      </c>
      <c r="P82" s="36"/>
      <c r="Q82" s="36">
        <v>0</v>
      </c>
      <c r="R82" s="57"/>
      <c r="S82" s="14">
        <v>0</v>
      </c>
      <c r="T82" s="57"/>
    </row>
    <row r="83" spans="1:20" ht="13.8" x14ac:dyDescent="0.3">
      <c r="A83" s="44" t="s">
        <v>155</v>
      </c>
      <c r="B83" s="45" t="s">
        <v>180</v>
      </c>
      <c r="C83" s="13" t="s">
        <v>170</v>
      </c>
      <c r="D83" s="13" t="s">
        <v>302</v>
      </c>
      <c r="E83" s="13" t="s">
        <v>300</v>
      </c>
      <c r="F83" s="35">
        <v>39642</v>
      </c>
      <c r="G83" s="14">
        <f t="shared" ref="G83:G95" si="7">5-3/12</f>
        <v>4.75</v>
      </c>
      <c r="H83" s="35">
        <v>40473</v>
      </c>
      <c r="I83" s="31">
        <v>6.666666666666667</v>
      </c>
      <c r="J83" s="51" t="s">
        <v>390</v>
      </c>
      <c r="K83" s="51" t="s">
        <v>477</v>
      </c>
      <c r="L83" s="51" t="s">
        <v>478</v>
      </c>
      <c r="M83" s="14">
        <v>0</v>
      </c>
      <c r="N83" s="57">
        <v>1.6666666666666667</v>
      </c>
      <c r="O83" s="14">
        <v>0</v>
      </c>
      <c r="P83" s="57">
        <v>2.6666666666666665</v>
      </c>
      <c r="Q83" s="36">
        <v>0</v>
      </c>
      <c r="R83" s="57">
        <f>AVERAGE(Q83:Q85)</f>
        <v>2.3333333333333335</v>
      </c>
      <c r="S83" s="14">
        <v>2</v>
      </c>
      <c r="T83" s="57">
        <f>AVERAGE(S83:S85)</f>
        <v>31</v>
      </c>
    </row>
    <row r="84" spans="1:20" ht="13.8" x14ac:dyDescent="0.3">
      <c r="A84" s="44" t="s">
        <v>155</v>
      </c>
      <c r="B84" s="45" t="s">
        <v>180</v>
      </c>
      <c r="C84" s="13" t="s">
        <v>170</v>
      </c>
      <c r="D84" s="13" t="s">
        <v>302</v>
      </c>
      <c r="E84" s="13" t="s">
        <v>300</v>
      </c>
      <c r="F84" s="35">
        <v>39642</v>
      </c>
      <c r="G84" s="14">
        <f>5-3/12</f>
        <v>4.75</v>
      </c>
      <c r="H84" s="35">
        <v>40473</v>
      </c>
      <c r="I84" s="31">
        <v>6.666666666666667</v>
      </c>
      <c r="J84" s="51" t="s">
        <v>391</v>
      </c>
      <c r="K84" s="51" t="s">
        <v>478</v>
      </c>
      <c r="L84" s="51" t="s">
        <v>481</v>
      </c>
      <c r="M84" s="14">
        <v>0</v>
      </c>
      <c r="N84" s="36"/>
      <c r="O84" s="14">
        <v>0</v>
      </c>
      <c r="P84" s="36"/>
      <c r="Q84" s="36">
        <v>0</v>
      </c>
      <c r="R84" s="57"/>
      <c r="S84" s="14">
        <v>0</v>
      </c>
      <c r="T84" s="57"/>
    </row>
    <row r="85" spans="1:20" ht="13.8" x14ac:dyDescent="0.3">
      <c r="A85" s="44" t="s">
        <v>155</v>
      </c>
      <c r="B85" s="45" t="s">
        <v>180</v>
      </c>
      <c r="C85" s="13" t="s">
        <v>170</v>
      </c>
      <c r="D85" s="13" t="s">
        <v>302</v>
      </c>
      <c r="E85" s="13" t="s">
        <v>300</v>
      </c>
      <c r="F85" s="35">
        <v>39642</v>
      </c>
      <c r="G85" s="14">
        <f>5-3/12</f>
        <v>4.75</v>
      </c>
      <c r="H85" s="35">
        <v>40473</v>
      </c>
      <c r="I85" s="31">
        <v>6.666666666666667</v>
      </c>
      <c r="J85" s="51" t="s">
        <v>392</v>
      </c>
      <c r="K85" s="51" t="s">
        <v>479</v>
      </c>
      <c r="L85" s="51" t="s">
        <v>480</v>
      </c>
      <c r="M85" s="14">
        <v>5</v>
      </c>
      <c r="N85" s="36"/>
      <c r="O85" s="14">
        <v>8</v>
      </c>
      <c r="P85" s="36"/>
      <c r="Q85" s="36">
        <v>7</v>
      </c>
      <c r="R85" s="57"/>
      <c r="S85" s="14">
        <v>91</v>
      </c>
      <c r="T85" s="57"/>
    </row>
    <row r="86" spans="1:20" ht="13.8" x14ac:dyDescent="0.3">
      <c r="A86" s="44" t="s">
        <v>155</v>
      </c>
      <c r="B86" s="45" t="s">
        <v>180</v>
      </c>
      <c r="C86" s="13" t="s">
        <v>170</v>
      </c>
      <c r="D86" s="13" t="s">
        <v>182</v>
      </c>
      <c r="E86" s="13" t="s">
        <v>300</v>
      </c>
      <c r="F86" s="35">
        <v>39642</v>
      </c>
      <c r="G86" s="14">
        <f t="shared" si="7"/>
        <v>4.75</v>
      </c>
      <c r="H86" s="35">
        <v>40473</v>
      </c>
      <c r="I86" s="31">
        <v>6.666666666666667</v>
      </c>
      <c r="J86" s="51" t="s">
        <v>390</v>
      </c>
      <c r="K86" s="51" t="s">
        <v>482</v>
      </c>
      <c r="L86" s="51" t="s">
        <v>483</v>
      </c>
      <c r="M86" s="14">
        <v>0</v>
      </c>
      <c r="N86" s="57">
        <v>6</v>
      </c>
      <c r="O86" s="14">
        <v>61</v>
      </c>
      <c r="P86" s="57">
        <v>61</v>
      </c>
      <c r="Q86" s="36">
        <v>44</v>
      </c>
      <c r="R86" s="57">
        <f>AVERAGE(Q86:Q88)</f>
        <v>38</v>
      </c>
      <c r="S86" s="14">
        <v>87</v>
      </c>
      <c r="T86" s="57">
        <f>AVERAGE(S86:S88)</f>
        <v>147.66666666666666</v>
      </c>
    </row>
    <row r="87" spans="1:20" ht="13.8" x14ac:dyDescent="0.3">
      <c r="A87" s="44" t="s">
        <v>155</v>
      </c>
      <c r="B87" s="45" t="s">
        <v>180</v>
      </c>
      <c r="C87" s="13" t="s">
        <v>170</v>
      </c>
      <c r="D87" s="13" t="s">
        <v>182</v>
      </c>
      <c r="E87" s="13" t="s">
        <v>300</v>
      </c>
      <c r="F87" s="35">
        <v>39642</v>
      </c>
      <c r="G87" s="14">
        <f>5-3/12</f>
        <v>4.75</v>
      </c>
      <c r="H87" s="35">
        <v>40473</v>
      </c>
      <c r="I87" s="31">
        <v>6.666666666666667</v>
      </c>
      <c r="J87" s="51" t="s">
        <v>391</v>
      </c>
      <c r="K87" s="51" t="s">
        <v>483</v>
      </c>
      <c r="L87" s="51" t="s">
        <v>484</v>
      </c>
      <c r="M87" s="14">
        <v>8</v>
      </c>
      <c r="N87" s="36"/>
      <c r="O87" s="14">
        <v>76</v>
      </c>
      <c r="P87" s="36"/>
      <c r="Q87" s="36">
        <v>59</v>
      </c>
      <c r="R87" s="57"/>
      <c r="S87" s="14">
        <v>215</v>
      </c>
      <c r="T87" s="57"/>
    </row>
    <row r="88" spans="1:20" ht="13.8" x14ac:dyDescent="0.3">
      <c r="A88" s="44" t="s">
        <v>155</v>
      </c>
      <c r="B88" s="45" t="s">
        <v>180</v>
      </c>
      <c r="C88" s="13" t="s">
        <v>170</v>
      </c>
      <c r="D88" s="13" t="s">
        <v>182</v>
      </c>
      <c r="E88" s="13" t="s">
        <v>300</v>
      </c>
      <c r="F88" s="35">
        <v>39642</v>
      </c>
      <c r="G88" s="14">
        <f>5-3/12</f>
        <v>4.75</v>
      </c>
      <c r="H88" s="35">
        <v>40473</v>
      </c>
      <c r="I88" s="31">
        <v>6.666666666666667</v>
      </c>
      <c r="J88" s="51" t="s">
        <v>392</v>
      </c>
      <c r="K88" s="51" t="s">
        <v>484</v>
      </c>
      <c r="L88" s="51" t="s">
        <v>485</v>
      </c>
      <c r="M88" s="14">
        <v>10</v>
      </c>
      <c r="N88" s="36"/>
      <c r="O88" s="14">
        <v>46</v>
      </c>
      <c r="P88" s="36"/>
      <c r="Q88" s="36">
        <v>11</v>
      </c>
      <c r="R88" s="57"/>
      <c r="S88" s="14">
        <v>141</v>
      </c>
      <c r="T88" s="57"/>
    </row>
    <row r="89" spans="1:20" ht="13.8" x14ac:dyDescent="0.3">
      <c r="A89" s="44" t="s">
        <v>155</v>
      </c>
      <c r="B89" s="45" t="s">
        <v>180</v>
      </c>
      <c r="C89" s="13" t="s">
        <v>170</v>
      </c>
      <c r="D89" s="13" t="s">
        <v>288</v>
      </c>
      <c r="E89" s="13" t="s">
        <v>300</v>
      </c>
      <c r="F89" s="35">
        <v>39642</v>
      </c>
      <c r="G89" s="14">
        <f t="shared" si="7"/>
        <v>4.75</v>
      </c>
      <c r="H89" s="35">
        <v>40473</v>
      </c>
      <c r="I89" s="31">
        <v>6.666666666666667</v>
      </c>
      <c r="J89" s="51" t="s">
        <v>390</v>
      </c>
      <c r="K89" s="51" t="s">
        <v>486</v>
      </c>
      <c r="L89" s="51" t="s">
        <v>487</v>
      </c>
      <c r="M89" s="14">
        <v>0</v>
      </c>
      <c r="N89" s="57">
        <v>2.3333333333333335</v>
      </c>
      <c r="O89" s="14">
        <v>0</v>
      </c>
      <c r="P89" s="57">
        <v>7</v>
      </c>
      <c r="Q89" s="36">
        <v>52</v>
      </c>
      <c r="R89" s="57">
        <f>AVERAGE(Q89:Q91)</f>
        <v>20.333333333333332</v>
      </c>
      <c r="S89" s="14">
        <v>153</v>
      </c>
      <c r="T89" s="57">
        <f>AVERAGE(S89:S91)</f>
        <v>106.33333333333333</v>
      </c>
    </row>
    <row r="90" spans="1:20" ht="13.8" x14ac:dyDescent="0.3">
      <c r="A90" s="44" t="s">
        <v>155</v>
      </c>
      <c r="B90" s="45" t="s">
        <v>180</v>
      </c>
      <c r="C90" s="13" t="s">
        <v>170</v>
      </c>
      <c r="D90" s="13" t="s">
        <v>288</v>
      </c>
      <c r="E90" s="13" t="s">
        <v>300</v>
      </c>
      <c r="F90" s="35">
        <v>39642</v>
      </c>
      <c r="G90" s="14">
        <f>5-3/12</f>
        <v>4.75</v>
      </c>
      <c r="H90" s="35">
        <v>40473</v>
      </c>
      <c r="I90" s="31">
        <v>6.666666666666667</v>
      </c>
      <c r="J90" s="51" t="s">
        <v>391</v>
      </c>
      <c r="K90" s="51" t="s">
        <v>487</v>
      </c>
      <c r="L90" s="51" t="s">
        <v>488</v>
      </c>
      <c r="M90" s="14">
        <v>7</v>
      </c>
      <c r="N90" s="36"/>
      <c r="O90" s="14">
        <v>14</v>
      </c>
      <c r="P90" s="36"/>
      <c r="Q90" s="36">
        <v>9</v>
      </c>
      <c r="R90" s="57"/>
      <c r="S90" s="14">
        <v>102</v>
      </c>
      <c r="T90" s="57"/>
    </row>
    <row r="91" spans="1:20" ht="13.8" x14ac:dyDescent="0.3">
      <c r="A91" s="44" t="s">
        <v>155</v>
      </c>
      <c r="B91" s="45" t="s">
        <v>180</v>
      </c>
      <c r="C91" s="13" t="s">
        <v>170</v>
      </c>
      <c r="D91" s="13" t="s">
        <v>288</v>
      </c>
      <c r="E91" s="13" t="s">
        <v>300</v>
      </c>
      <c r="F91" s="35">
        <v>39642</v>
      </c>
      <c r="G91" s="14">
        <f>5-3/12</f>
        <v>4.75</v>
      </c>
      <c r="H91" s="35">
        <v>40473</v>
      </c>
      <c r="I91" s="31">
        <v>6.666666666666667</v>
      </c>
      <c r="J91" s="51" t="s">
        <v>392</v>
      </c>
      <c r="K91" s="51" t="s">
        <v>488</v>
      </c>
      <c r="L91" s="51" t="s">
        <v>489</v>
      </c>
      <c r="M91" s="14">
        <v>0</v>
      </c>
      <c r="N91" s="36"/>
      <c r="O91" s="14">
        <v>7</v>
      </c>
      <c r="P91" s="36"/>
      <c r="Q91" s="36">
        <v>0</v>
      </c>
      <c r="R91" s="57"/>
      <c r="S91" s="14">
        <v>64</v>
      </c>
      <c r="T91" s="57"/>
    </row>
    <row r="92" spans="1:20" ht="13.8" x14ac:dyDescent="0.3">
      <c r="A92" s="44" t="s">
        <v>155</v>
      </c>
      <c r="B92" s="45" t="s">
        <v>180</v>
      </c>
      <c r="C92" s="13" t="s">
        <v>170</v>
      </c>
      <c r="D92" s="13" t="s">
        <v>197</v>
      </c>
      <c r="E92" s="13" t="s">
        <v>300</v>
      </c>
      <c r="F92" s="35">
        <v>39642</v>
      </c>
      <c r="G92" s="14">
        <f t="shared" si="7"/>
        <v>4.75</v>
      </c>
      <c r="H92" s="35">
        <v>40473</v>
      </c>
      <c r="I92" s="31">
        <v>6.666666666666667</v>
      </c>
      <c r="J92" s="51" t="s">
        <v>390</v>
      </c>
      <c r="K92" s="51" t="s">
        <v>490</v>
      </c>
      <c r="L92" s="51" t="s">
        <v>491</v>
      </c>
      <c r="M92" s="14">
        <v>0</v>
      </c>
      <c r="N92" s="57">
        <v>11.333333333333334</v>
      </c>
      <c r="O92" s="14">
        <v>7</v>
      </c>
      <c r="P92" s="57">
        <v>30.8</v>
      </c>
      <c r="Q92" s="36">
        <v>34</v>
      </c>
      <c r="R92" s="57">
        <f>AVERAGE(Q92:Q94)</f>
        <v>11.333333333333334</v>
      </c>
      <c r="S92" s="14">
        <v>94</v>
      </c>
      <c r="T92" s="57">
        <f>AVERAGE(S92:S94)</f>
        <v>84.333333333333329</v>
      </c>
    </row>
    <row r="93" spans="1:20" ht="13.8" x14ac:dyDescent="0.3">
      <c r="A93" s="44" t="s">
        <v>155</v>
      </c>
      <c r="B93" s="45" t="s">
        <v>180</v>
      </c>
      <c r="C93" s="13" t="s">
        <v>170</v>
      </c>
      <c r="D93" s="13" t="s">
        <v>197</v>
      </c>
      <c r="E93" s="13" t="s">
        <v>300</v>
      </c>
      <c r="F93" s="35">
        <v>39642</v>
      </c>
      <c r="G93" s="14">
        <f>5-3/12</f>
        <v>4.75</v>
      </c>
      <c r="H93" s="35">
        <v>40473</v>
      </c>
      <c r="I93" s="31">
        <v>6.666666666666667</v>
      </c>
      <c r="J93" s="51" t="s">
        <v>391</v>
      </c>
      <c r="K93" s="51" t="s">
        <v>492</v>
      </c>
      <c r="L93" s="51" t="s">
        <v>493</v>
      </c>
      <c r="M93" s="14">
        <v>8</v>
      </c>
      <c r="N93" s="36"/>
      <c r="O93" s="14">
        <v>46.4</v>
      </c>
      <c r="P93" s="36"/>
      <c r="Q93" s="36">
        <v>0</v>
      </c>
      <c r="R93" s="57"/>
      <c r="S93" s="14">
        <v>87</v>
      </c>
      <c r="T93" s="57"/>
    </row>
    <row r="94" spans="1:20" ht="13.8" x14ac:dyDescent="0.3">
      <c r="A94" s="44" t="s">
        <v>155</v>
      </c>
      <c r="B94" s="45" t="s">
        <v>180</v>
      </c>
      <c r="C94" s="13" t="s">
        <v>170</v>
      </c>
      <c r="D94" s="13" t="s">
        <v>197</v>
      </c>
      <c r="E94" s="13" t="s">
        <v>300</v>
      </c>
      <c r="F94" s="35">
        <v>39642</v>
      </c>
      <c r="G94" s="14">
        <f>5-3/12</f>
        <v>4.75</v>
      </c>
      <c r="H94" s="35">
        <v>40473</v>
      </c>
      <c r="I94" s="31">
        <v>6.666666666666667</v>
      </c>
      <c r="J94" s="51" t="s">
        <v>392</v>
      </c>
      <c r="K94" s="51" t="s">
        <v>493</v>
      </c>
      <c r="L94" s="51" t="s">
        <v>494</v>
      </c>
      <c r="M94" s="14">
        <v>26</v>
      </c>
      <c r="N94" s="36"/>
      <c r="O94" s="14">
        <v>39</v>
      </c>
      <c r="P94" s="36"/>
      <c r="Q94" s="36">
        <v>0</v>
      </c>
      <c r="R94" s="57"/>
      <c r="S94" s="14">
        <v>72</v>
      </c>
      <c r="T94" s="57"/>
    </row>
    <row r="95" spans="1:20" ht="13.8" x14ac:dyDescent="0.3">
      <c r="A95" s="44" t="s">
        <v>155</v>
      </c>
      <c r="B95" s="45" t="s">
        <v>180</v>
      </c>
      <c r="C95" s="13" t="s">
        <v>170</v>
      </c>
      <c r="D95" s="13" t="s">
        <v>191</v>
      </c>
      <c r="E95" s="13" t="s">
        <v>300</v>
      </c>
      <c r="F95" s="35">
        <v>39642</v>
      </c>
      <c r="G95" s="14">
        <f t="shared" si="7"/>
        <v>4.75</v>
      </c>
      <c r="H95" s="35">
        <v>40473</v>
      </c>
      <c r="I95" s="31">
        <v>6.666666666666667</v>
      </c>
      <c r="J95" s="51" t="s">
        <v>390</v>
      </c>
      <c r="K95" s="51" t="s">
        <v>497</v>
      </c>
      <c r="L95" s="51" t="s">
        <v>498</v>
      </c>
      <c r="M95" s="14">
        <v>11</v>
      </c>
      <c r="N95" s="57">
        <v>3.6666666666666665</v>
      </c>
      <c r="O95" s="14">
        <v>11</v>
      </c>
      <c r="P95" s="57">
        <v>16.333333333333332</v>
      </c>
      <c r="Q95" s="36">
        <v>0</v>
      </c>
      <c r="R95" s="57">
        <f>AVERAGE(Q95:Q97)</f>
        <v>0</v>
      </c>
      <c r="S95" s="14">
        <v>47</v>
      </c>
      <c r="T95" s="57">
        <f>AVERAGE(S95:S97)</f>
        <v>28.333333333333332</v>
      </c>
    </row>
    <row r="96" spans="1:20" ht="13.8" x14ac:dyDescent="0.3">
      <c r="A96" s="44" t="s">
        <v>155</v>
      </c>
      <c r="B96" s="45" t="s">
        <v>180</v>
      </c>
      <c r="C96" s="13" t="s">
        <v>170</v>
      </c>
      <c r="D96" s="13" t="s">
        <v>191</v>
      </c>
      <c r="E96" s="13" t="s">
        <v>300</v>
      </c>
      <c r="F96" s="35">
        <v>39642</v>
      </c>
      <c r="G96" s="14">
        <f>5-3/12</f>
        <v>4.75</v>
      </c>
      <c r="H96" s="35">
        <v>40473</v>
      </c>
      <c r="I96" s="31">
        <v>6.666666666666667</v>
      </c>
      <c r="J96" s="51" t="s">
        <v>391</v>
      </c>
      <c r="K96" s="51" t="s">
        <v>496</v>
      </c>
      <c r="L96" s="51" t="s">
        <v>497</v>
      </c>
      <c r="M96" s="14">
        <v>0</v>
      </c>
      <c r="N96" s="36"/>
      <c r="O96" s="14">
        <v>14</v>
      </c>
      <c r="P96" s="36"/>
      <c r="Q96" s="36">
        <v>0</v>
      </c>
      <c r="R96" s="36"/>
      <c r="S96" s="14">
        <v>38</v>
      </c>
      <c r="T96" s="36"/>
    </row>
    <row r="97" spans="1:20" ht="13.8" x14ac:dyDescent="0.3">
      <c r="A97" s="44" t="s">
        <v>155</v>
      </c>
      <c r="B97" s="45" t="s">
        <v>180</v>
      </c>
      <c r="C97" s="13" t="s">
        <v>170</v>
      </c>
      <c r="D97" s="13" t="s">
        <v>191</v>
      </c>
      <c r="E97" s="13" t="s">
        <v>300</v>
      </c>
      <c r="F97" s="35">
        <v>39642</v>
      </c>
      <c r="G97" s="14">
        <f>5-3/12</f>
        <v>4.75</v>
      </c>
      <c r="H97" s="35">
        <v>40473</v>
      </c>
      <c r="I97" s="31">
        <v>6.666666666666667</v>
      </c>
      <c r="J97" s="51" t="s">
        <v>392</v>
      </c>
      <c r="K97" s="51" t="s">
        <v>495</v>
      </c>
      <c r="L97" s="51" t="s">
        <v>496</v>
      </c>
      <c r="M97" s="14">
        <v>0</v>
      </c>
      <c r="N97" s="36"/>
      <c r="O97" s="14">
        <v>24</v>
      </c>
      <c r="P97" s="36"/>
      <c r="Q97" s="36">
        <v>0</v>
      </c>
      <c r="R97" s="36"/>
      <c r="S97" s="14">
        <v>0</v>
      </c>
      <c r="T97" s="36"/>
    </row>
    <row r="98" spans="1:20" ht="13.8" x14ac:dyDescent="0.3">
      <c r="A98" s="44" t="s">
        <v>156</v>
      </c>
      <c r="B98" s="45" t="s">
        <v>180</v>
      </c>
      <c r="C98" s="13" t="s">
        <v>170</v>
      </c>
      <c r="D98" s="13" t="s">
        <v>173</v>
      </c>
      <c r="E98" s="13" t="s">
        <v>304</v>
      </c>
      <c r="F98" s="13" t="s">
        <v>313</v>
      </c>
      <c r="G98" s="14">
        <v>4</v>
      </c>
      <c r="H98" s="35">
        <v>40647</v>
      </c>
      <c r="I98" s="31">
        <v>7.166666666666667</v>
      </c>
      <c r="J98" s="51" t="s">
        <v>390</v>
      </c>
      <c r="K98" s="51" t="s">
        <v>499</v>
      </c>
      <c r="L98" s="14" t="s">
        <v>500</v>
      </c>
      <c r="M98" s="14">
        <v>0</v>
      </c>
      <c r="N98" s="36">
        <v>0</v>
      </c>
      <c r="O98" s="14">
        <v>16.64</v>
      </c>
      <c r="P98" s="36">
        <v>7.4</v>
      </c>
      <c r="Q98" s="36">
        <v>13.7</v>
      </c>
      <c r="R98" s="36">
        <v>36.9</v>
      </c>
      <c r="S98" s="14">
        <v>59.3</v>
      </c>
      <c r="T98" s="36">
        <v>148.5</v>
      </c>
    </row>
    <row r="99" spans="1:20" ht="13.8" x14ac:dyDescent="0.3">
      <c r="A99" s="44" t="s">
        <v>156</v>
      </c>
      <c r="B99" s="45" t="s">
        <v>180</v>
      </c>
      <c r="C99" s="13" t="s">
        <v>170</v>
      </c>
      <c r="D99" s="13" t="s">
        <v>173</v>
      </c>
      <c r="E99" s="13" t="s">
        <v>304</v>
      </c>
      <c r="F99" s="13" t="s">
        <v>313</v>
      </c>
      <c r="G99" s="14">
        <v>4</v>
      </c>
      <c r="H99" s="35">
        <v>40647</v>
      </c>
      <c r="I99" s="31">
        <v>7.166666666666667</v>
      </c>
      <c r="J99" s="51" t="s">
        <v>391</v>
      </c>
      <c r="K99" s="51" t="s">
        <v>500</v>
      </c>
      <c r="L99" s="51" t="s">
        <v>501</v>
      </c>
      <c r="M99" s="14">
        <v>0</v>
      </c>
      <c r="N99" s="36"/>
      <c r="O99" s="14">
        <v>2.66</v>
      </c>
      <c r="P99" s="36"/>
      <c r="Q99" s="36">
        <v>60</v>
      </c>
      <c r="R99" s="36"/>
      <c r="S99" s="14">
        <v>175.62</v>
      </c>
      <c r="T99" s="36"/>
    </row>
    <row r="100" spans="1:20" ht="13.8" x14ac:dyDescent="0.3">
      <c r="A100" s="44" t="s">
        <v>156</v>
      </c>
      <c r="B100" s="45" t="s">
        <v>180</v>
      </c>
      <c r="C100" s="13" t="s">
        <v>170</v>
      </c>
      <c r="D100" s="13" t="s">
        <v>173</v>
      </c>
      <c r="E100" s="13" t="s">
        <v>304</v>
      </c>
      <c r="F100" s="13" t="s">
        <v>313</v>
      </c>
      <c r="G100" s="14">
        <v>4</v>
      </c>
      <c r="H100" s="35">
        <v>40647</v>
      </c>
      <c r="I100" s="31">
        <v>7.166666666666667</v>
      </c>
      <c r="J100" s="51" t="s">
        <v>392</v>
      </c>
      <c r="K100" s="51" t="s">
        <v>501</v>
      </c>
      <c r="L100" s="51" t="s">
        <v>502</v>
      </c>
      <c r="M100" s="14">
        <v>0</v>
      </c>
      <c r="N100" s="36"/>
      <c r="O100" s="14">
        <v>3</v>
      </c>
      <c r="P100" s="36"/>
      <c r="Q100" s="36">
        <v>56.999999999999993</v>
      </c>
      <c r="R100" s="36"/>
      <c r="S100" s="14">
        <v>210.49999999999997</v>
      </c>
      <c r="T100" s="36"/>
    </row>
    <row r="101" spans="1:20" ht="13.8" x14ac:dyDescent="0.3">
      <c r="A101" s="44" t="s">
        <v>156</v>
      </c>
      <c r="B101" s="45" t="s">
        <v>180</v>
      </c>
      <c r="C101" s="13" t="s">
        <v>170</v>
      </c>
      <c r="D101" s="13" t="s">
        <v>182</v>
      </c>
      <c r="E101" s="13" t="s">
        <v>304</v>
      </c>
      <c r="F101" s="13" t="s">
        <v>313</v>
      </c>
      <c r="G101" s="14">
        <v>4</v>
      </c>
      <c r="H101" s="35">
        <v>40647</v>
      </c>
      <c r="I101" s="31">
        <v>7.166666666666667</v>
      </c>
      <c r="J101" s="51" t="s">
        <v>390</v>
      </c>
      <c r="K101" s="51" t="s">
        <v>503</v>
      </c>
      <c r="L101" s="51" t="s">
        <v>504</v>
      </c>
      <c r="M101" s="14">
        <v>0</v>
      </c>
      <c r="N101" s="36">
        <v>0</v>
      </c>
      <c r="O101" s="14">
        <v>3</v>
      </c>
      <c r="P101" s="36">
        <v>5.3</v>
      </c>
      <c r="Q101" s="36">
        <v>96</v>
      </c>
      <c r="R101" s="36">
        <v>129.30000000000001</v>
      </c>
      <c r="S101" s="14">
        <v>150</v>
      </c>
      <c r="T101" s="36">
        <v>155.30000000000001</v>
      </c>
    </row>
    <row r="102" spans="1:20" ht="13.8" x14ac:dyDescent="0.3">
      <c r="A102" s="44" t="s">
        <v>156</v>
      </c>
      <c r="B102" s="45" t="s">
        <v>180</v>
      </c>
      <c r="C102" s="13" t="s">
        <v>170</v>
      </c>
      <c r="D102" s="13" t="s">
        <v>182</v>
      </c>
      <c r="E102" s="13" t="s">
        <v>304</v>
      </c>
      <c r="F102" s="13" t="s">
        <v>313</v>
      </c>
      <c r="G102" s="14">
        <v>4</v>
      </c>
      <c r="H102" s="35">
        <v>40647</v>
      </c>
      <c r="I102" s="31">
        <v>7.166666666666667</v>
      </c>
      <c r="J102" s="51" t="s">
        <v>391</v>
      </c>
      <c r="K102" s="51" t="s">
        <v>504</v>
      </c>
      <c r="L102" s="51" t="s">
        <v>505</v>
      </c>
      <c r="M102" s="14">
        <v>0</v>
      </c>
      <c r="N102" s="36"/>
      <c r="O102" s="14">
        <v>13</v>
      </c>
      <c r="P102" s="36"/>
      <c r="Q102" s="36">
        <v>174</v>
      </c>
      <c r="R102" s="36"/>
      <c r="S102" s="14">
        <v>188</v>
      </c>
      <c r="T102" s="36"/>
    </row>
    <row r="103" spans="1:20" ht="13.8" x14ac:dyDescent="0.3">
      <c r="A103" s="44" t="s">
        <v>156</v>
      </c>
      <c r="B103" s="45" t="s">
        <v>180</v>
      </c>
      <c r="C103" s="13" t="s">
        <v>170</v>
      </c>
      <c r="D103" s="13" t="s">
        <v>182</v>
      </c>
      <c r="E103" s="13" t="s">
        <v>304</v>
      </c>
      <c r="F103" s="13" t="s">
        <v>313</v>
      </c>
      <c r="G103" s="14">
        <v>4</v>
      </c>
      <c r="H103" s="35">
        <v>40647</v>
      </c>
      <c r="I103" s="31">
        <v>7.166666666666667</v>
      </c>
      <c r="J103" s="51" t="s">
        <v>392</v>
      </c>
      <c r="K103" s="51" t="s">
        <v>505</v>
      </c>
      <c r="L103" s="51" t="s">
        <v>506</v>
      </c>
      <c r="M103" s="14">
        <v>0</v>
      </c>
      <c r="N103" s="36"/>
      <c r="O103" s="14">
        <v>0</v>
      </c>
      <c r="P103" s="36"/>
      <c r="Q103" s="36">
        <v>118</v>
      </c>
      <c r="R103" s="36"/>
      <c r="S103" s="14">
        <v>128</v>
      </c>
      <c r="T103" s="36"/>
    </row>
    <row r="104" spans="1:20" ht="13.8" x14ac:dyDescent="0.3">
      <c r="A104" s="44" t="s">
        <v>156</v>
      </c>
      <c r="B104" s="45" t="s">
        <v>180</v>
      </c>
      <c r="C104" s="13" t="s">
        <v>170</v>
      </c>
      <c r="D104" s="13" t="s">
        <v>288</v>
      </c>
      <c r="E104" s="13" t="s">
        <v>304</v>
      </c>
      <c r="F104" s="13" t="s">
        <v>313</v>
      </c>
      <c r="G104" s="14">
        <v>4</v>
      </c>
      <c r="H104" s="35">
        <v>40647</v>
      </c>
      <c r="I104" s="31">
        <v>7.166666666666667</v>
      </c>
      <c r="J104" s="51" t="s">
        <v>390</v>
      </c>
      <c r="K104" s="51" t="s">
        <v>507</v>
      </c>
      <c r="L104" s="51" t="s">
        <v>508</v>
      </c>
      <c r="M104" s="14">
        <v>0</v>
      </c>
      <c r="N104" s="36">
        <v>0</v>
      </c>
      <c r="O104" s="14">
        <v>13</v>
      </c>
      <c r="P104" s="36">
        <v>8</v>
      </c>
      <c r="Q104" s="36">
        <v>52</v>
      </c>
      <c r="R104" s="36">
        <v>32</v>
      </c>
      <c r="S104" s="14">
        <v>143</v>
      </c>
      <c r="T104" s="36">
        <v>87.7</v>
      </c>
    </row>
    <row r="105" spans="1:20" ht="13.8" x14ac:dyDescent="0.3">
      <c r="A105" s="44" t="s">
        <v>156</v>
      </c>
      <c r="B105" s="45" t="s">
        <v>180</v>
      </c>
      <c r="C105" s="13" t="s">
        <v>170</v>
      </c>
      <c r="D105" s="13" t="s">
        <v>288</v>
      </c>
      <c r="E105" s="13" t="s">
        <v>304</v>
      </c>
      <c r="F105" s="13" t="s">
        <v>313</v>
      </c>
      <c r="G105" s="14">
        <v>4</v>
      </c>
      <c r="H105" s="35">
        <v>40647</v>
      </c>
      <c r="I105" s="31">
        <v>7.166666666666667</v>
      </c>
      <c r="J105" s="51" t="s">
        <v>391</v>
      </c>
      <c r="K105" s="51" t="s">
        <v>508</v>
      </c>
      <c r="L105" s="51" t="s">
        <v>509</v>
      </c>
      <c r="M105" s="14">
        <v>0</v>
      </c>
      <c r="N105" s="36"/>
      <c r="O105" s="14">
        <v>11</v>
      </c>
      <c r="P105" s="36"/>
      <c r="Q105" s="36">
        <v>42</v>
      </c>
      <c r="R105" s="36"/>
      <c r="S105" s="14">
        <v>105</v>
      </c>
      <c r="T105" s="36"/>
    </row>
    <row r="106" spans="1:20" ht="13.8" x14ac:dyDescent="0.3">
      <c r="A106" s="44" t="s">
        <v>156</v>
      </c>
      <c r="B106" s="45" t="s">
        <v>180</v>
      </c>
      <c r="C106" s="13" t="s">
        <v>170</v>
      </c>
      <c r="D106" s="13" t="s">
        <v>288</v>
      </c>
      <c r="E106" s="13" t="s">
        <v>304</v>
      </c>
      <c r="F106" s="13" t="s">
        <v>313</v>
      </c>
      <c r="G106" s="14">
        <v>4</v>
      </c>
      <c r="H106" s="35">
        <v>40647</v>
      </c>
      <c r="I106" s="31">
        <v>7.166666666666667</v>
      </c>
      <c r="J106" s="51" t="s">
        <v>392</v>
      </c>
      <c r="K106" s="51" t="s">
        <v>509</v>
      </c>
      <c r="L106" s="51" t="s">
        <v>510</v>
      </c>
      <c r="M106" s="14">
        <v>0</v>
      </c>
      <c r="N106" s="36"/>
      <c r="O106" s="14">
        <v>0</v>
      </c>
      <c r="P106" s="36"/>
      <c r="Q106" s="36">
        <v>2</v>
      </c>
      <c r="R106" s="36"/>
      <c r="S106" s="14">
        <v>15</v>
      </c>
      <c r="T106" s="36"/>
    </row>
    <row r="107" spans="1:20" ht="13.8" x14ac:dyDescent="0.3">
      <c r="A107" s="44" t="s">
        <v>156</v>
      </c>
      <c r="B107" s="45" t="s">
        <v>180</v>
      </c>
      <c r="C107" s="13" t="s">
        <v>170</v>
      </c>
      <c r="D107" s="13" t="s">
        <v>204</v>
      </c>
      <c r="E107" s="13" t="s">
        <v>304</v>
      </c>
      <c r="F107" s="13" t="s">
        <v>313</v>
      </c>
      <c r="G107" s="14">
        <v>4</v>
      </c>
      <c r="H107" s="35">
        <v>40647</v>
      </c>
      <c r="I107" s="31">
        <v>7.166666666666667</v>
      </c>
      <c r="J107" s="51" t="s">
        <v>390</v>
      </c>
      <c r="K107" s="51" t="s">
        <v>511</v>
      </c>
      <c r="L107" s="51" t="s">
        <v>512</v>
      </c>
      <c r="M107" s="14" t="s">
        <v>272</v>
      </c>
      <c r="N107" s="36" t="s">
        <v>376</v>
      </c>
      <c r="O107" s="14">
        <v>0</v>
      </c>
      <c r="P107" s="36">
        <v>0</v>
      </c>
      <c r="Q107" s="36" t="s">
        <v>272</v>
      </c>
      <c r="R107" s="36" t="s">
        <v>376</v>
      </c>
      <c r="S107" s="14">
        <v>0</v>
      </c>
      <c r="T107" s="36">
        <v>0</v>
      </c>
    </row>
    <row r="108" spans="1:20" ht="13.8" x14ac:dyDescent="0.3">
      <c r="A108" s="44" t="s">
        <v>156</v>
      </c>
      <c r="B108" s="45" t="s">
        <v>180</v>
      </c>
      <c r="C108" s="13" t="s">
        <v>170</v>
      </c>
      <c r="D108" s="13" t="s">
        <v>204</v>
      </c>
      <c r="E108" s="13" t="s">
        <v>304</v>
      </c>
      <c r="F108" s="13" t="s">
        <v>313</v>
      </c>
      <c r="G108" s="14">
        <v>4</v>
      </c>
      <c r="H108" s="35">
        <v>40647</v>
      </c>
      <c r="I108" s="31">
        <v>7.166666666666667</v>
      </c>
      <c r="J108" s="51" t="s">
        <v>391</v>
      </c>
      <c r="K108" s="51" t="s">
        <v>512</v>
      </c>
      <c r="L108" s="51" t="s">
        <v>513</v>
      </c>
      <c r="M108" s="14" t="s">
        <v>272</v>
      </c>
      <c r="N108" s="36"/>
      <c r="O108" s="14">
        <v>0</v>
      </c>
      <c r="P108" s="36"/>
      <c r="Q108" s="36" t="s">
        <v>272</v>
      </c>
      <c r="R108" s="36"/>
      <c r="S108" s="14">
        <v>0</v>
      </c>
      <c r="T108" s="36"/>
    </row>
    <row r="109" spans="1:20" ht="13.8" x14ac:dyDescent="0.3">
      <c r="A109" s="44" t="s">
        <v>156</v>
      </c>
      <c r="B109" s="45" t="s">
        <v>180</v>
      </c>
      <c r="C109" s="13" t="s">
        <v>170</v>
      </c>
      <c r="D109" s="13" t="s">
        <v>204</v>
      </c>
      <c r="E109" s="13" t="s">
        <v>304</v>
      </c>
      <c r="F109" s="13" t="s">
        <v>313</v>
      </c>
      <c r="G109" s="14">
        <v>4</v>
      </c>
      <c r="H109" s="35">
        <v>40647</v>
      </c>
      <c r="I109" s="31">
        <v>7.166666666666667</v>
      </c>
      <c r="J109" s="51" t="s">
        <v>392</v>
      </c>
      <c r="K109" s="51" t="s">
        <v>513</v>
      </c>
      <c r="L109" s="51" t="s">
        <v>514</v>
      </c>
      <c r="M109" s="14" t="s">
        <v>272</v>
      </c>
      <c r="N109" s="36"/>
      <c r="O109" s="14">
        <v>0</v>
      </c>
      <c r="P109" s="36"/>
      <c r="Q109" s="36" t="s">
        <v>272</v>
      </c>
      <c r="R109" s="36"/>
      <c r="S109" s="14">
        <v>0</v>
      </c>
      <c r="T109" s="36"/>
    </row>
    <row r="110" spans="1:20" ht="13.8" x14ac:dyDescent="0.3">
      <c r="A110" s="44" t="s">
        <v>156</v>
      </c>
      <c r="B110" s="45" t="s">
        <v>180</v>
      </c>
      <c r="C110" s="13" t="s">
        <v>170</v>
      </c>
      <c r="D110" s="13" t="s">
        <v>197</v>
      </c>
      <c r="E110" s="13" t="s">
        <v>304</v>
      </c>
      <c r="F110" s="13" t="s">
        <v>313</v>
      </c>
      <c r="G110" s="14">
        <v>4</v>
      </c>
      <c r="H110" s="35">
        <v>40647</v>
      </c>
      <c r="I110" s="31">
        <v>7.166666666666667</v>
      </c>
      <c r="J110" s="51" t="s">
        <v>390</v>
      </c>
      <c r="K110" s="51" t="s">
        <v>515</v>
      </c>
      <c r="L110" s="51" t="s">
        <v>516</v>
      </c>
      <c r="M110" s="14" t="s">
        <v>272</v>
      </c>
      <c r="N110" s="36" t="s">
        <v>376</v>
      </c>
      <c r="O110" s="14">
        <v>0</v>
      </c>
      <c r="P110" s="36">
        <v>0</v>
      </c>
      <c r="Q110" s="36" t="s">
        <v>272</v>
      </c>
      <c r="R110" s="36" t="s">
        <v>376</v>
      </c>
      <c r="S110" s="14">
        <v>0</v>
      </c>
      <c r="T110" s="36">
        <v>0</v>
      </c>
    </row>
    <row r="111" spans="1:20" ht="13.8" x14ac:dyDescent="0.3">
      <c r="A111" s="44" t="s">
        <v>156</v>
      </c>
      <c r="B111" s="45" t="s">
        <v>180</v>
      </c>
      <c r="C111" s="13" t="s">
        <v>170</v>
      </c>
      <c r="D111" s="13" t="s">
        <v>197</v>
      </c>
      <c r="E111" s="13" t="s">
        <v>304</v>
      </c>
      <c r="F111" s="13" t="s">
        <v>313</v>
      </c>
      <c r="G111" s="14">
        <v>4</v>
      </c>
      <c r="H111" s="35">
        <v>40647</v>
      </c>
      <c r="I111" s="31">
        <v>7.166666666666667</v>
      </c>
      <c r="J111" s="51" t="s">
        <v>391</v>
      </c>
      <c r="K111" s="51" t="s">
        <v>516</v>
      </c>
      <c r="L111" s="51" t="s">
        <v>517</v>
      </c>
      <c r="M111" s="14" t="s">
        <v>272</v>
      </c>
      <c r="N111" s="36"/>
      <c r="O111" s="14">
        <v>0</v>
      </c>
      <c r="P111" s="36"/>
      <c r="Q111" s="36" t="s">
        <v>272</v>
      </c>
      <c r="R111" s="36"/>
      <c r="S111" s="14">
        <v>0</v>
      </c>
      <c r="T111" s="36"/>
    </row>
    <row r="112" spans="1:20" ht="13.8" x14ac:dyDescent="0.3">
      <c r="A112" s="44" t="s">
        <v>156</v>
      </c>
      <c r="B112" s="45" t="s">
        <v>180</v>
      </c>
      <c r="C112" s="13" t="s">
        <v>170</v>
      </c>
      <c r="D112" s="13" t="s">
        <v>197</v>
      </c>
      <c r="E112" s="13" t="s">
        <v>304</v>
      </c>
      <c r="F112" s="13" t="s">
        <v>313</v>
      </c>
      <c r="G112" s="14">
        <v>4</v>
      </c>
      <c r="H112" s="35">
        <v>40647</v>
      </c>
      <c r="I112" s="31">
        <v>7.166666666666667</v>
      </c>
      <c r="J112" s="51" t="s">
        <v>392</v>
      </c>
      <c r="K112" s="51" t="s">
        <v>517</v>
      </c>
      <c r="L112" s="51" t="s">
        <v>518</v>
      </c>
      <c r="M112" s="14" t="s">
        <v>272</v>
      </c>
      <c r="N112" s="36"/>
      <c r="O112" s="14">
        <v>0</v>
      </c>
      <c r="P112" s="36"/>
      <c r="Q112" s="36" t="s">
        <v>272</v>
      </c>
      <c r="R112" s="36"/>
      <c r="S112" s="14">
        <v>0</v>
      </c>
      <c r="T112" s="36"/>
    </row>
    <row r="113" spans="1:20" ht="13.8" x14ac:dyDescent="0.3">
      <c r="A113" s="44" t="s">
        <v>157</v>
      </c>
      <c r="B113" s="45" t="s">
        <v>180</v>
      </c>
      <c r="C113" s="13" t="s">
        <v>170</v>
      </c>
      <c r="D113" s="13" t="s">
        <v>173</v>
      </c>
      <c r="E113" s="13" t="s">
        <v>305</v>
      </c>
      <c r="F113" s="35">
        <v>39953</v>
      </c>
      <c r="G113" s="14">
        <f>3+2/12</f>
        <v>3.1666666666666665</v>
      </c>
      <c r="H113" s="35">
        <v>40583</v>
      </c>
      <c r="I113" s="31">
        <v>4.9166666666666661</v>
      </c>
      <c r="J113" s="51" t="s">
        <v>390</v>
      </c>
      <c r="K113" s="51" t="s">
        <v>522</v>
      </c>
      <c r="L113" s="51" t="s">
        <v>523</v>
      </c>
      <c r="M113" s="14">
        <v>70</v>
      </c>
      <c r="N113" s="36">
        <v>53.7</v>
      </c>
      <c r="O113" s="14">
        <v>84</v>
      </c>
      <c r="P113" s="36">
        <v>74</v>
      </c>
      <c r="Q113" s="36">
        <v>0</v>
      </c>
      <c r="R113" s="36">
        <v>8.6999999999999993</v>
      </c>
      <c r="S113" s="14">
        <v>0</v>
      </c>
      <c r="T113" s="36">
        <v>19.3</v>
      </c>
    </row>
    <row r="114" spans="1:20" ht="13.8" x14ac:dyDescent="0.3">
      <c r="A114" s="44" t="s">
        <v>157</v>
      </c>
      <c r="B114" s="45" t="s">
        <v>180</v>
      </c>
      <c r="C114" s="13" t="s">
        <v>170</v>
      </c>
      <c r="D114" s="13" t="s">
        <v>173</v>
      </c>
      <c r="E114" s="13" t="s">
        <v>305</v>
      </c>
      <c r="F114" s="35">
        <v>39953</v>
      </c>
      <c r="G114" s="14">
        <f>3+2/12</f>
        <v>3.1666666666666665</v>
      </c>
      <c r="H114" s="35">
        <v>40583</v>
      </c>
      <c r="I114" s="31">
        <v>4.9166666666666661</v>
      </c>
      <c r="J114" s="51" t="s">
        <v>391</v>
      </c>
      <c r="K114" s="51" t="s">
        <v>523</v>
      </c>
      <c r="L114" s="51" t="s">
        <v>524</v>
      </c>
      <c r="M114" s="14">
        <v>43</v>
      </c>
      <c r="N114" s="36"/>
      <c r="O114" s="14">
        <v>59</v>
      </c>
      <c r="P114" s="36"/>
      <c r="Q114" s="36">
        <v>18</v>
      </c>
      <c r="R114" s="36"/>
      <c r="S114" s="14">
        <v>10</v>
      </c>
      <c r="T114" s="36"/>
    </row>
    <row r="115" spans="1:20" ht="13.8" x14ac:dyDescent="0.3">
      <c r="A115" s="44" t="s">
        <v>157</v>
      </c>
      <c r="B115" s="45" t="s">
        <v>180</v>
      </c>
      <c r="C115" s="13" t="s">
        <v>170</v>
      </c>
      <c r="D115" s="13" t="s">
        <v>173</v>
      </c>
      <c r="E115" s="13" t="s">
        <v>305</v>
      </c>
      <c r="F115" s="35">
        <v>39953</v>
      </c>
      <c r="G115" s="14">
        <f>3+2/12</f>
        <v>3.1666666666666665</v>
      </c>
      <c r="H115" s="35">
        <v>40583</v>
      </c>
      <c r="I115" s="31">
        <v>4.9166666666666661</v>
      </c>
      <c r="J115" s="51" t="s">
        <v>392</v>
      </c>
      <c r="K115" s="51" t="s">
        <v>524</v>
      </c>
      <c r="L115" s="51" t="s">
        <v>525</v>
      </c>
      <c r="M115" s="14">
        <v>48</v>
      </c>
      <c r="N115" s="36"/>
      <c r="O115" s="14">
        <v>79</v>
      </c>
      <c r="P115" s="36"/>
      <c r="Q115" s="36">
        <v>8</v>
      </c>
      <c r="R115" s="36"/>
      <c r="S115" s="14">
        <v>48</v>
      </c>
      <c r="T115" s="36"/>
    </row>
    <row r="116" spans="1:20" ht="13.8" x14ac:dyDescent="0.3">
      <c r="A116" s="44" t="s">
        <v>157</v>
      </c>
      <c r="B116" s="45" t="s">
        <v>180</v>
      </c>
      <c r="C116" s="13" t="s">
        <v>170</v>
      </c>
      <c r="D116" s="13" t="s">
        <v>207</v>
      </c>
      <c r="E116" s="13" t="s">
        <v>305</v>
      </c>
      <c r="F116" s="35">
        <v>39953</v>
      </c>
      <c r="G116" s="14">
        <f t="shared" ref="G116" si="8">3+2/12</f>
        <v>3.1666666666666665</v>
      </c>
      <c r="H116" s="35">
        <v>40583</v>
      </c>
      <c r="I116" s="31">
        <v>4.9166666666666661</v>
      </c>
      <c r="J116" s="51" t="s">
        <v>390</v>
      </c>
      <c r="K116" s="51" t="s">
        <v>526</v>
      </c>
      <c r="L116" s="51" t="s">
        <v>527</v>
      </c>
      <c r="M116" s="14">
        <v>17</v>
      </c>
      <c r="N116" s="36">
        <v>56.7</v>
      </c>
      <c r="O116" s="14">
        <v>54</v>
      </c>
      <c r="P116" s="36">
        <v>87</v>
      </c>
      <c r="Q116" s="36">
        <v>0</v>
      </c>
      <c r="R116" s="36">
        <v>15</v>
      </c>
      <c r="S116" s="14">
        <v>0</v>
      </c>
      <c r="T116" s="36">
        <v>30</v>
      </c>
    </row>
    <row r="117" spans="1:20" ht="13.8" x14ac:dyDescent="0.3">
      <c r="A117" s="44" t="s">
        <v>157</v>
      </c>
      <c r="B117" s="45" t="s">
        <v>180</v>
      </c>
      <c r="C117" s="13" t="s">
        <v>170</v>
      </c>
      <c r="D117" s="13" t="s">
        <v>207</v>
      </c>
      <c r="E117" s="13" t="s">
        <v>305</v>
      </c>
      <c r="F117" s="35">
        <v>39953</v>
      </c>
      <c r="G117" s="14">
        <f>3+2/12</f>
        <v>3.1666666666666665</v>
      </c>
      <c r="H117" s="35">
        <v>40583</v>
      </c>
      <c r="I117" s="31">
        <v>4.9166666666666661</v>
      </c>
      <c r="J117" s="51" t="s">
        <v>391</v>
      </c>
      <c r="K117" s="51" t="s">
        <v>526</v>
      </c>
      <c r="L117" s="51" t="s">
        <v>528</v>
      </c>
      <c r="M117" s="14">
        <v>93</v>
      </c>
      <c r="N117" s="36"/>
      <c r="O117" s="14">
        <v>141</v>
      </c>
      <c r="P117" s="36"/>
      <c r="Q117" s="36">
        <v>30</v>
      </c>
      <c r="R117" s="36"/>
      <c r="S117" s="14">
        <v>79</v>
      </c>
      <c r="T117" s="36"/>
    </row>
    <row r="118" spans="1:20" ht="13.8" x14ac:dyDescent="0.3">
      <c r="A118" s="44" t="s">
        <v>157</v>
      </c>
      <c r="B118" s="45" t="s">
        <v>180</v>
      </c>
      <c r="C118" s="13" t="s">
        <v>170</v>
      </c>
      <c r="D118" s="13" t="s">
        <v>207</v>
      </c>
      <c r="E118" s="13" t="s">
        <v>305</v>
      </c>
      <c r="F118" s="35">
        <v>39953</v>
      </c>
      <c r="G118" s="14">
        <f>3+2/12</f>
        <v>3.1666666666666665</v>
      </c>
      <c r="H118" s="35">
        <v>40583</v>
      </c>
      <c r="I118" s="31">
        <v>4.9166666666666661</v>
      </c>
      <c r="J118" s="51" t="s">
        <v>392</v>
      </c>
      <c r="K118" s="51" t="s">
        <v>529</v>
      </c>
      <c r="L118" s="51" t="s">
        <v>526</v>
      </c>
      <c r="M118" s="14">
        <v>60</v>
      </c>
      <c r="N118" s="36"/>
      <c r="O118" s="14">
        <v>66</v>
      </c>
      <c r="P118" s="36"/>
      <c r="Q118" s="36">
        <v>15</v>
      </c>
      <c r="R118" s="36"/>
      <c r="S118" s="14">
        <v>11</v>
      </c>
      <c r="T118" s="36"/>
    </row>
    <row r="119" spans="1:20" ht="13.8" x14ac:dyDescent="0.3">
      <c r="A119" s="44" t="s">
        <v>158</v>
      </c>
      <c r="B119" s="45" t="s">
        <v>180</v>
      </c>
      <c r="C119" s="13" t="s">
        <v>170</v>
      </c>
      <c r="D119" s="13" t="s">
        <v>173</v>
      </c>
      <c r="E119" s="13" t="s">
        <v>306</v>
      </c>
      <c r="F119" s="35">
        <v>39953</v>
      </c>
      <c r="G119" s="14">
        <f t="shared" ref="G119:G124" si="9">5-5/12</f>
        <v>4.583333333333333</v>
      </c>
      <c r="H119" s="35">
        <v>40583</v>
      </c>
      <c r="I119" s="31">
        <v>6.333333333333333</v>
      </c>
      <c r="J119" s="51" t="s">
        <v>390</v>
      </c>
      <c r="K119" s="51" t="s">
        <v>530</v>
      </c>
      <c r="L119" s="51" t="s">
        <v>531</v>
      </c>
      <c r="M119" s="14">
        <v>83</v>
      </c>
      <c r="N119" s="36">
        <v>85.7</v>
      </c>
      <c r="O119" s="14">
        <v>115</v>
      </c>
      <c r="P119" s="36">
        <v>109</v>
      </c>
      <c r="Q119" s="36">
        <v>0</v>
      </c>
      <c r="R119" s="36">
        <v>10.7</v>
      </c>
      <c r="S119" s="14">
        <v>54</v>
      </c>
      <c r="T119" s="36">
        <v>36</v>
      </c>
    </row>
    <row r="120" spans="1:20" ht="13.8" x14ac:dyDescent="0.3">
      <c r="A120" s="44" t="s">
        <v>158</v>
      </c>
      <c r="B120" s="45" t="s">
        <v>180</v>
      </c>
      <c r="C120" s="13" t="s">
        <v>170</v>
      </c>
      <c r="D120" s="13" t="s">
        <v>173</v>
      </c>
      <c r="E120" s="13" t="s">
        <v>306</v>
      </c>
      <c r="F120" s="35">
        <v>39953</v>
      </c>
      <c r="G120" s="14">
        <f t="shared" si="9"/>
        <v>4.583333333333333</v>
      </c>
      <c r="H120" s="35">
        <v>40583</v>
      </c>
      <c r="I120" s="31">
        <v>6.333333333333333</v>
      </c>
      <c r="J120" s="51" t="s">
        <v>391</v>
      </c>
      <c r="K120" s="51" t="s">
        <v>533</v>
      </c>
      <c r="L120" s="51" t="s">
        <v>532</v>
      </c>
      <c r="M120" s="14">
        <v>88</v>
      </c>
      <c r="N120" s="36"/>
      <c r="O120" s="14">
        <v>110</v>
      </c>
      <c r="P120" s="36"/>
      <c r="Q120" s="36">
        <v>0</v>
      </c>
      <c r="R120" s="36"/>
      <c r="S120" s="14">
        <v>9</v>
      </c>
      <c r="T120" s="36"/>
    </row>
    <row r="121" spans="1:20" ht="13.8" x14ac:dyDescent="0.3">
      <c r="A121" s="44" t="s">
        <v>158</v>
      </c>
      <c r="B121" s="45" t="s">
        <v>180</v>
      </c>
      <c r="C121" s="13" t="s">
        <v>170</v>
      </c>
      <c r="D121" s="13" t="s">
        <v>173</v>
      </c>
      <c r="E121" s="13" t="s">
        <v>306</v>
      </c>
      <c r="F121" s="35">
        <v>39953</v>
      </c>
      <c r="G121" s="14">
        <f t="shared" si="9"/>
        <v>4.583333333333333</v>
      </c>
      <c r="H121" s="35">
        <v>40583</v>
      </c>
      <c r="I121" s="31">
        <v>6.333333333333333</v>
      </c>
      <c r="J121" s="51" t="s">
        <v>392</v>
      </c>
      <c r="K121" s="51" t="s">
        <v>532</v>
      </c>
      <c r="L121" s="51" t="s">
        <v>530</v>
      </c>
      <c r="M121" s="14">
        <v>86</v>
      </c>
      <c r="N121" s="36"/>
      <c r="O121" s="14">
        <v>102</v>
      </c>
      <c r="P121" s="36"/>
      <c r="Q121" s="36">
        <v>32</v>
      </c>
      <c r="R121" s="36"/>
      <c r="S121" s="14">
        <v>45</v>
      </c>
      <c r="T121" s="36"/>
    </row>
    <row r="122" spans="1:20" ht="13.8" x14ac:dyDescent="0.3">
      <c r="A122" s="44" t="s">
        <v>158</v>
      </c>
      <c r="B122" s="45" t="s">
        <v>180</v>
      </c>
      <c r="C122" s="13" t="s">
        <v>170</v>
      </c>
      <c r="D122" s="13" t="s">
        <v>207</v>
      </c>
      <c r="E122" s="13" t="s">
        <v>306</v>
      </c>
      <c r="F122" s="35">
        <v>39953</v>
      </c>
      <c r="G122" s="14">
        <f t="shared" si="9"/>
        <v>4.583333333333333</v>
      </c>
      <c r="H122" s="35">
        <v>40583</v>
      </c>
      <c r="I122" s="31">
        <v>6.333333333333333</v>
      </c>
      <c r="J122" s="51" t="s">
        <v>390</v>
      </c>
      <c r="K122" s="51" t="s">
        <v>534</v>
      </c>
      <c r="L122" s="51" t="s">
        <v>535</v>
      </c>
      <c r="M122" s="14">
        <v>68</v>
      </c>
      <c r="N122" s="36">
        <v>56</v>
      </c>
      <c r="O122" s="14">
        <v>99</v>
      </c>
      <c r="P122" s="36">
        <v>84.3</v>
      </c>
      <c r="Q122" s="36">
        <v>0</v>
      </c>
      <c r="R122" s="36">
        <v>0</v>
      </c>
      <c r="S122" s="14">
        <v>22</v>
      </c>
      <c r="T122" s="36">
        <v>9.6999999999999993</v>
      </c>
    </row>
    <row r="123" spans="1:20" ht="13.8" x14ac:dyDescent="0.3">
      <c r="A123" s="44" t="s">
        <v>158</v>
      </c>
      <c r="B123" s="45" t="s">
        <v>180</v>
      </c>
      <c r="C123" s="13" t="s">
        <v>170</v>
      </c>
      <c r="D123" s="13" t="s">
        <v>207</v>
      </c>
      <c r="E123" s="13" t="s">
        <v>306</v>
      </c>
      <c r="F123" s="35">
        <v>39953</v>
      </c>
      <c r="G123" s="14">
        <f t="shared" si="9"/>
        <v>4.583333333333333</v>
      </c>
      <c r="H123" s="35">
        <v>40583</v>
      </c>
      <c r="I123" s="31">
        <v>6.333333333333333</v>
      </c>
      <c r="J123" s="51" t="s">
        <v>391</v>
      </c>
      <c r="K123" s="51" t="s">
        <v>536</v>
      </c>
      <c r="L123" s="51" t="s">
        <v>537</v>
      </c>
      <c r="M123" s="14">
        <v>27</v>
      </c>
      <c r="N123" s="36"/>
      <c r="O123" s="14">
        <v>46</v>
      </c>
      <c r="P123" s="36"/>
      <c r="Q123" s="36">
        <v>0</v>
      </c>
      <c r="R123" s="36"/>
      <c r="S123" s="14">
        <v>1</v>
      </c>
      <c r="T123" s="36"/>
    </row>
    <row r="124" spans="1:20" ht="13.8" x14ac:dyDescent="0.3">
      <c r="A124" s="44" t="s">
        <v>158</v>
      </c>
      <c r="B124" s="45" t="s">
        <v>180</v>
      </c>
      <c r="C124" s="13" t="s">
        <v>170</v>
      </c>
      <c r="D124" s="13" t="s">
        <v>207</v>
      </c>
      <c r="E124" s="13" t="s">
        <v>306</v>
      </c>
      <c r="F124" s="35">
        <v>39953</v>
      </c>
      <c r="G124" s="14">
        <f t="shared" si="9"/>
        <v>4.583333333333333</v>
      </c>
      <c r="H124" s="35">
        <v>40583</v>
      </c>
      <c r="I124" s="31">
        <v>6.333333333333333</v>
      </c>
      <c r="J124" s="51" t="s">
        <v>392</v>
      </c>
      <c r="K124" s="51" t="s">
        <v>535</v>
      </c>
      <c r="L124" s="51" t="s">
        <v>536</v>
      </c>
      <c r="M124" s="14">
        <v>73</v>
      </c>
      <c r="N124" s="36"/>
      <c r="O124" s="14">
        <v>108</v>
      </c>
      <c r="P124" s="36"/>
      <c r="Q124" s="36">
        <v>0</v>
      </c>
      <c r="R124" s="36"/>
      <c r="S124" s="14">
        <v>6</v>
      </c>
      <c r="T124" s="36"/>
    </row>
    <row r="125" spans="1:20" ht="13.8" x14ac:dyDescent="0.3">
      <c r="A125" s="44" t="s">
        <v>159</v>
      </c>
      <c r="B125" s="45" t="s">
        <v>180</v>
      </c>
      <c r="C125" s="13" t="s">
        <v>170</v>
      </c>
      <c r="D125" s="13" t="s">
        <v>173</v>
      </c>
      <c r="E125" s="13" t="s">
        <v>307</v>
      </c>
      <c r="F125" s="35">
        <v>39952</v>
      </c>
      <c r="G125" s="14">
        <f>4+2/12</f>
        <v>4.166666666666667</v>
      </c>
      <c r="H125" s="35">
        <v>40582</v>
      </c>
      <c r="I125" s="31">
        <v>5.916666666666667</v>
      </c>
      <c r="J125" s="51" t="s">
        <v>390</v>
      </c>
      <c r="K125" s="51" t="s">
        <v>538</v>
      </c>
      <c r="L125" s="51" t="s">
        <v>539</v>
      </c>
      <c r="M125" s="14">
        <v>0</v>
      </c>
      <c r="N125" s="36">
        <v>0</v>
      </c>
      <c r="O125" s="14">
        <v>0</v>
      </c>
      <c r="P125" s="36">
        <v>2</v>
      </c>
      <c r="Q125" s="36">
        <v>0</v>
      </c>
      <c r="R125" s="36">
        <v>0</v>
      </c>
      <c r="S125" s="14">
        <v>0</v>
      </c>
      <c r="T125" s="36">
        <v>0</v>
      </c>
    </row>
    <row r="126" spans="1:20" ht="13.8" x14ac:dyDescent="0.3">
      <c r="A126" s="44" t="s">
        <v>159</v>
      </c>
      <c r="B126" s="45" t="s">
        <v>180</v>
      </c>
      <c r="C126" s="13" t="s">
        <v>170</v>
      </c>
      <c r="D126" s="13" t="s">
        <v>173</v>
      </c>
      <c r="E126" s="13" t="s">
        <v>307</v>
      </c>
      <c r="F126" s="35">
        <v>39952</v>
      </c>
      <c r="G126" s="14">
        <f>4+2/12</f>
        <v>4.166666666666667</v>
      </c>
      <c r="H126" s="35">
        <v>40582</v>
      </c>
      <c r="I126" s="31">
        <v>5.916666666666667</v>
      </c>
      <c r="J126" s="51" t="s">
        <v>391</v>
      </c>
      <c r="K126" s="51" t="s">
        <v>539</v>
      </c>
      <c r="L126" s="51" t="s">
        <v>540</v>
      </c>
      <c r="M126" s="14">
        <v>0</v>
      </c>
      <c r="N126" s="36"/>
      <c r="O126" s="14">
        <v>0</v>
      </c>
      <c r="P126" s="36"/>
      <c r="Q126" s="36">
        <v>0</v>
      </c>
      <c r="R126" s="36"/>
      <c r="S126" s="14">
        <v>0</v>
      </c>
      <c r="T126" s="36"/>
    </row>
    <row r="127" spans="1:20" ht="13.8" x14ac:dyDescent="0.3">
      <c r="A127" s="44" t="s">
        <v>159</v>
      </c>
      <c r="B127" s="45" t="s">
        <v>180</v>
      </c>
      <c r="C127" s="13" t="s">
        <v>170</v>
      </c>
      <c r="D127" s="13" t="s">
        <v>173</v>
      </c>
      <c r="E127" s="13" t="s">
        <v>307</v>
      </c>
      <c r="F127" s="35">
        <v>39952</v>
      </c>
      <c r="G127" s="14">
        <f>4+2/12</f>
        <v>4.166666666666667</v>
      </c>
      <c r="H127" s="35">
        <v>40582</v>
      </c>
      <c r="I127" s="31">
        <v>5.916666666666667</v>
      </c>
      <c r="J127" s="51" t="s">
        <v>392</v>
      </c>
      <c r="K127" s="51" t="s">
        <v>540</v>
      </c>
      <c r="L127" s="51" t="s">
        <v>541</v>
      </c>
      <c r="M127" s="14">
        <v>0</v>
      </c>
      <c r="N127" s="36"/>
      <c r="O127" s="14">
        <v>6</v>
      </c>
      <c r="P127" s="36"/>
      <c r="Q127" s="36">
        <v>0</v>
      </c>
      <c r="R127" s="36"/>
      <c r="S127" s="14">
        <v>0</v>
      </c>
      <c r="T127" s="36"/>
    </row>
    <row r="128" spans="1:20" ht="13.8" x14ac:dyDescent="0.3">
      <c r="A128" s="44" t="s">
        <v>159</v>
      </c>
      <c r="B128" s="45" t="s">
        <v>180</v>
      </c>
      <c r="C128" s="13" t="s">
        <v>170</v>
      </c>
      <c r="D128" s="13" t="s">
        <v>519</v>
      </c>
      <c r="E128" s="13" t="s">
        <v>307</v>
      </c>
      <c r="F128" s="35">
        <v>39952</v>
      </c>
      <c r="G128" s="14">
        <f t="shared" ref="G128:G131" si="10">4+2/12</f>
        <v>4.166666666666667</v>
      </c>
      <c r="H128" s="35">
        <v>40582</v>
      </c>
      <c r="I128" s="31">
        <v>5.916666666666667</v>
      </c>
      <c r="J128" s="51" t="s">
        <v>390</v>
      </c>
      <c r="K128" s="51" t="s">
        <v>542</v>
      </c>
      <c r="L128" s="51" t="s">
        <v>543</v>
      </c>
      <c r="M128" s="14">
        <v>28</v>
      </c>
      <c r="N128" s="36">
        <v>35.299999999999997</v>
      </c>
      <c r="O128" s="14">
        <v>44</v>
      </c>
      <c r="P128" s="36">
        <v>72.7</v>
      </c>
      <c r="Q128" s="36">
        <v>0</v>
      </c>
      <c r="R128" s="36">
        <v>0</v>
      </c>
      <c r="S128" s="14">
        <v>0</v>
      </c>
      <c r="T128" s="36">
        <v>0</v>
      </c>
    </row>
    <row r="129" spans="1:20" ht="13.8" x14ac:dyDescent="0.3">
      <c r="A129" s="44" t="s">
        <v>159</v>
      </c>
      <c r="B129" s="45" t="s">
        <v>180</v>
      </c>
      <c r="C129" s="13" t="s">
        <v>170</v>
      </c>
      <c r="D129" s="13" t="s">
        <v>519</v>
      </c>
      <c r="E129" s="13" t="s">
        <v>307</v>
      </c>
      <c r="F129" s="35">
        <v>39952</v>
      </c>
      <c r="G129" s="14">
        <f>4+2/12</f>
        <v>4.166666666666667</v>
      </c>
      <c r="H129" s="35">
        <v>40582</v>
      </c>
      <c r="I129" s="31">
        <v>5.916666666666667</v>
      </c>
      <c r="J129" s="51" t="s">
        <v>391</v>
      </c>
      <c r="K129" s="51" t="s">
        <v>543</v>
      </c>
      <c r="L129" s="51" t="s">
        <v>544</v>
      </c>
      <c r="M129" s="14">
        <v>36</v>
      </c>
      <c r="N129" s="36"/>
      <c r="O129" s="14">
        <v>96</v>
      </c>
      <c r="P129" s="36"/>
      <c r="Q129" s="36">
        <v>0</v>
      </c>
      <c r="R129" s="36"/>
      <c r="S129" s="14">
        <v>0</v>
      </c>
      <c r="T129" s="36"/>
    </row>
    <row r="130" spans="1:20" ht="13.8" x14ac:dyDescent="0.3">
      <c r="A130" s="44" t="s">
        <v>159</v>
      </c>
      <c r="B130" s="45" t="s">
        <v>180</v>
      </c>
      <c r="C130" s="13" t="s">
        <v>170</v>
      </c>
      <c r="D130" s="13" t="s">
        <v>519</v>
      </c>
      <c r="E130" s="13" t="s">
        <v>307</v>
      </c>
      <c r="F130" s="35">
        <v>39952</v>
      </c>
      <c r="G130" s="14">
        <f>4+2/12</f>
        <v>4.166666666666667</v>
      </c>
      <c r="H130" s="35">
        <v>40582</v>
      </c>
      <c r="I130" s="31">
        <v>5.916666666666667</v>
      </c>
      <c r="J130" s="51" t="s">
        <v>392</v>
      </c>
      <c r="K130" s="51" t="s">
        <v>544</v>
      </c>
      <c r="L130" s="51" t="s">
        <v>545</v>
      </c>
      <c r="M130" s="14">
        <v>42</v>
      </c>
      <c r="N130" s="36"/>
      <c r="O130" s="14">
        <v>78</v>
      </c>
      <c r="P130" s="36"/>
      <c r="Q130" s="36">
        <v>0</v>
      </c>
      <c r="R130" s="36"/>
      <c r="S130" s="14">
        <v>0</v>
      </c>
      <c r="T130" s="36"/>
    </row>
    <row r="131" spans="1:20" ht="13.8" x14ac:dyDescent="0.3">
      <c r="A131" s="44" t="s">
        <v>159</v>
      </c>
      <c r="B131" s="45" t="s">
        <v>180</v>
      </c>
      <c r="C131" s="13" t="s">
        <v>170</v>
      </c>
      <c r="D131" s="13" t="s">
        <v>521</v>
      </c>
      <c r="E131" s="13" t="s">
        <v>307</v>
      </c>
      <c r="F131" s="35">
        <v>39952</v>
      </c>
      <c r="G131" s="14">
        <f t="shared" si="10"/>
        <v>4.166666666666667</v>
      </c>
      <c r="H131" s="35">
        <v>40582</v>
      </c>
      <c r="I131" s="31">
        <v>5.916666666666667</v>
      </c>
      <c r="J131" s="51" t="s">
        <v>390</v>
      </c>
      <c r="K131" s="51" t="s">
        <v>546</v>
      </c>
      <c r="L131" s="51" t="s">
        <v>547</v>
      </c>
      <c r="M131" s="14">
        <v>0</v>
      </c>
      <c r="N131" s="36">
        <v>0</v>
      </c>
      <c r="O131" s="14">
        <v>0</v>
      </c>
      <c r="P131" s="36">
        <v>6.7</v>
      </c>
      <c r="Q131" s="36">
        <v>0</v>
      </c>
      <c r="R131" s="36">
        <v>0</v>
      </c>
      <c r="S131" s="14">
        <v>9</v>
      </c>
      <c r="T131" s="36">
        <v>12</v>
      </c>
    </row>
    <row r="132" spans="1:20" ht="13.8" x14ac:dyDescent="0.3">
      <c r="A132" s="44" t="s">
        <v>159</v>
      </c>
      <c r="B132" s="45" t="s">
        <v>180</v>
      </c>
      <c r="C132" s="13" t="s">
        <v>170</v>
      </c>
      <c r="D132" s="13" t="s">
        <v>521</v>
      </c>
      <c r="E132" s="13" t="s">
        <v>307</v>
      </c>
      <c r="F132" s="35">
        <v>39952</v>
      </c>
      <c r="G132" s="14">
        <f>4+2/12</f>
        <v>4.166666666666667</v>
      </c>
      <c r="H132" s="35">
        <v>40582</v>
      </c>
      <c r="I132" s="31">
        <v>5.916666666666667</v>
      </c>
      <c r="J132" s="51" t="s">
        <v>391</v>
      </c>
      <c r="K132" s="51" t="s">
        <v>547</v>
      </c>
      <c r="L132" s="51" t="s">
        <v>548</v>
      </c>
      <c r="M132" s="14">
        <v>0</v>
      </c>
      <c r="N132" s="36"/>
      <c r="O132" s="14">
        <v>20</v>
      </c>
      <c r="P132" s="36"/>
      <c r="Q132" s="36">
        <v>0</v>
      </c>
      <c r="R132" s="36"/>
      <c r="S132" s="14">
        <v>0</v>
      </c>
      <c r="T132" s="36"/>
    </row>
    <row r="133" spans="1:20" ht="13.8" x14ac:dyDescent="0.3">
      <c r="A133" s="44" t="s">
        <v>159</v>
      </c>
      <c r="B133" s="45" t="s">
        <v>180</v>
      </c>
      <c r="C133" s="13" t="s">
        <v>170</v>
      </c>
      <c r="D133" s="13" t="s">
        <v>521</v>
      </c>
      <c r="E133" s="13" t="s">
        <v>307</v>
      </c>
      <c r="F133" s="35">
        <v>39952</v>
      </c>
      <c r="G133" s="14">
        <f>4+2/12</f>
        <v>4.166666666666667</v>
      </c>
      <c r="H133" s="35">
        <v>40582</v>
      </c>
      <c r="I133" s="31">
        <v>5.916666666666667</v>
      </c>
      <c r="J133" s="51" t="s">
        <v>392</v>
      </c>
      <c r="K133" s="51" t="s">
        <v>549</v>
      </c>
      <c r="L133" s="51" t="s">
        <v>550</v>
      </c>
      <c r="M133" s="14">
        <v>0</v>
      </c>
      <c r="N133" s="36"/>
      <c r="O133" s="14">
        <v>0</v>
      </c>
      <c r="P133" s="36"/>
      <c r="Q133" s="36">
        <v>0</v>
      </c>
      <c r="R133" s="36"/>
      <c r="S133" s="14">
        <v>27</v>
      </c>
      <c r="T133" s="36"/>
    </row>
    <row r="134" spans="1:20" ht="14.4" customHeight="1" x14ac:dyDescent="0.3">
      <c r="A134" s="44" t="s">
        <v>160</v>
      </c>
      <c r="B134" s="45" t="s">
        <v>180</v>
      </c>
      <c r="C134" s="13" t="s">
        <v>171</v>
      </c>
      <c r="D134" s="13" t="s">
        <v>173</v>
      </c>
      <c r="E134" s="13" t="s">
        <v>314</v>
      </c>
      <c r="F134" s="35">
        <v>39686</v>
      </c>
      <c r="G134" s="14">
        <f t="shared" ref="G134:G139" si="11">4+2/12</f>
        <v>4.166666666666667</v>
      </c>
      <c r="H134" s="35">
        <v>40435</v>
      </c>
      <c r="I134" s="31">
        <v>6.25</v>
      </c>
      <c r="J134" s="51" t="s">
        <v>390</v>
      </c>
      <c r="K134" s="51" t="s">
        <v>551</v>
      </c>
      <c r="L134" s="14" t="s">
        <v>552</v>
      </c>
      <c r="M134" s="14">
        <v>10</v>
      </c>
      <c r="N134" s="36">
        <v>25.3</v>
      </c>
      <c r="O134" s="14">
        <v>19</v>
      </c>
      <c r="P134" s="36">
        <v>33</v>
      </c>
      <c r="Q134" s="36">
        <v>0</v>
      </c>
      <c r="R134" s="36">
        <v>0</v>
      </c>
      <c r="S134" s="14">
        <v>0</v>
      </c>
      <c r="T134" s="36">
        <v>25.3</v>
      </c>
    </row>
    <row r="135" spans="1:20" ht="14.4" customHeight="1" x14ac:dyDescent="0.3">
      <c r="A135" s="44" t="s">
        <v>160</v>
      </c>
      <c r="B135" s="45" t="s">
        <v>180</v>
      </c>
      <c r="C135" s="13" t="s">
        <v>171</v>
      </c>
      <c r="D135" s="13" t="s">
        <v>173</v>
      </c>
      <c r="E135" s="13" t="s">
        <v>314</v>
      </c>
      <c r="F135" s="35">
        <v>39686</v>
      </c>
      <c r="G135" s="14">
        <f t="shared" si="11"/>
        <v>4.166666666666667</v>
      </c>
      <c r="H135" s="35">
        <v>40435</v>
      </c>
      <c r="I135" s="31">
        <v>6.25</v>
      </c>
      <c r="J135" s="51" t="s">
        <v>391</v>
      </c>
      <c r="K135" s="51" t="s">
        <v>553</v>
      </c>
      <c r="L135" s="14" t="s">
        <v>554</v>
      </c>
      <c r="M135" s="14">
        <v>37</v>
      </c>
      <c r="N135" s="36"/>
      <c r="O135" s="14">
        <v>40</v>
      </c>
      <c r="P135" s="36"/>
      <c r="Q135" s="36">
        <v>0</v>
      </c>
      <c r="R135" s="36"/>
      <c r="S135" s="14">
        <v>43</v>
      </c>
      <c r="T135" s="36"/>
    </row>
    <row r="136" spans="1:20" ht="14.4" customHeight="1" x14ac:dyDescent="0.3">
      <c r="A136" s="44" t="s">
        <v>160</v>
      </c>
      <c r="B136" s="45" t="s">
        <v>180</v>
      </c>
      <c r="C136" s="13" t="s">
        <v>171</v>
      </c>
      <c r="D136" s="13" t="s">
        <v>173</v>
      </c>
      <c r="E136" s="13" t="s">
        <v>314</v>
      </c>
      <c r="F136" s="35">
        <v>39686</v>
      </c>
      <c r="G136" s="14">
        <f t="shared" si="11"/>
        <v>4.166666666666667</v>
      </c>
      <c r="H136" s="35">
        <v>40435</v>
      </c>
      <c r="I136" s="31">
        <v>6.25</v>
      </c>
      <c r="J136" s="51" t="s">
        <v>392</v>
      </c>
      <c r="K136" s="51" t="s">
        <v>555</v>
      </c>
      <c r="L136" s="14" t="s">
        <v>556</v>
      </c>
      <c r="M136" s="14">
        <v>29</v>
      </c>
      <c r="N136" s="36"/>
      <c r="O136" s="14">
        <v>40</v>
      </c>
      <c r="P136" s="36"/>
      <c r="Q136" s="36">
        <v>0</v>
      </c>
      <c r="R136" s="36"/>
      <c r="S136" s="14">
        <v>33</v>
      </c>
      <c r="T136" s="36"/>
    </row>
    <row r="137" spans="1:20" ht="15.6" customHeight="1" x14ac:dyDescent="0.3">
      <c r="A137" s="44" t="s">
        <v>160</v>
      </c>
      <c r="B137" s="45" t="s">
        <v>180</v>
      </c>
      <c r="C137" s="13" t="s">
        <v>171</v>
      </c>
      <c r="D137" s="13" t="s">
        <v>182</v>
      </c>
      <c r="E137" s="13" t="s">
        <v>314</v>
      </c>
      <c r="F137" s="35">
        <v>39686</v>
      </c>
      <c r="G137" s="14">
        <f t="shared" si="11"/>
        <v>4.166666666666667</v>
      </c>
      <c r="H137" s="35">
        <v>40435</v>
      </c>
      <c r="I137" s="31">
        <v>6.25</v>
      </c>
      <c r="J137" s="51" t="s">
        <v>390</v>
      </c>
      <c r="K137" s="51" t="s">
        <v>557</v>
      </c>
      <c r="L137" s="14" t="s">
        <v>558</v>
      </c>
      <c r="M137" s="14">
        <v>15</v>
      </c>
      <c r="N137" s="36">
        <v>6.3</v>
      </c>
      <c r="O137" s="14">
        <v>31</v>
      </c>
      <c r="P137" s="36">
        <v>13.7</v>
      </c>
      <c r="Q137" s="36">
        <v>0</v>
      </c>
      <c r="R137" s="36">
        <v>0</v>
      </c>
      <c r="S137" s="14">
        <v>22</v>
      </c>
      <c r="T137" s="36">
        <v>7.3</v>
      </c>
    </row>
    <row r="138" spans="1:20" ht="15.6" customHeight="1" x14ac:dyDescent="0.3">
      <c r="A138" s="44" t="s">
        <v>160</v>
      </c>
      <c r="B138" s="45" t="s">
        <v>180</v>
      </c>
      <c r="C138" s="13" t="s">
        <v>171</v>
      </c>
      <c r="D138" s="13" t="s">
        <v>182</v>
      </c>
      <c r="E138" s="13" t="s">
        <v>314</v>
      </c>
      <c r="F138" s="35">
        <v>39686</v>
      </c>
      <c r="G138" s="14">
        <f t="shared" si="11"/>
        <v>4.166666666666667</v>
      </c>
      <c r="H138" s="35">
        <v>40435</v>
      </c>
      <c r="I138" s="31">
        <v>6.25</v>
      </c>
      <c r="J138" s="51" t="s">
        <v>391</v>
      </c>
      <c r="K138" s="51" t="s">
        <v>559</v>
      </c>
      <c r="L138" s="14" t="s">
        <v>560</v>
      </c>
      <c r="M138" s="14">
        <v>0</v>
      </c>
      <c r="N138" s="36"/>
      <c r="O138" s="14">
        <v>0</v>
      </c>
      <c r="P138" s="36"/>
      <c r="Q138" s="36">
        <v>0</v>
      </c>
      <c r="R138" s="36"/>
      <c r="S138" s="14">
        <v>0</v>
      </c>
      <c r="T138" s="36"/>
    </row>
    <row r="139" spans="1:20" ht="15.6" customHeight="1" x14ac:dyDescent="0.3">
      <c r="A139" s="44" t="s">
        <v>160</v>
      </c>
      <c r="B139" s="45" t="s">
        <v>180</v>
      </c>
      <c r="C139" s="13" t="s">
        <v>171</v>
      </c>
      <c r="D139" s="13" t="s">
        <v>182</v>
      </c>
      <c r="E139" s="13" t="s">
        <v>314</v>
      </c>
      <c r="F139" s="35">
        <v>39686</v>
      </c>
      <c r="G139" s="14">
        <f t="shared" si="11"/>
        <v>4.166666666666667</v>
      </c>
      <c r="H139" s="35">
        <v>40435</v>
      </c>
      <c r="I139" s="31">
        <v>6.25</v>
      </c>
      <c r="J139" s="51" t="s">
        <v>392</v>
      </c>
      <c r="K139" s="51" t="s">
        <v>562</v>
      </c>
      <c r="L139" s="14" t="s">
        <v>561</v>
      </c>
      <c r="M139" s="14">
        <v>4</v>
      </c>
      <c r="N139" s="36"/>
      <c r="O139" s="14">
        <v>10</v>
      </c>
      <c r="P139" s="36"/>
      <c r="Q139" s="36">
        <v>0</v>
      </c>
      <c r="R139" s="36"/>
      <c r="S139" s="14">
        <v>0</v>
      </c>
      <c r="T139" s="36"/>
    </row>
    <row r="140" spans="1:20" ht="13.5" customHeight="1" x14ac:dyDescent="0.3">
      <c r="A140" s="44" t="s">
        <v>161</v>
      </c>
      <c r="B140" s="45" t="s">
        <v>180</v>
      </c>
      <c r="C140" s="13" t="s">
        <v>171</v>
      </c>
      <c r="D140" s="13" t="s">
        <v>173</v>
      </c>
      <c r="E140" s="13" t="s">
        <v>316</v>
      </c>
      <c r="F140" s="35">
        <v>39687</v>
      </c>
      <c r="G140" s="14">
        <f t="shared" ref="G140:G145" si="12">2-4/12</f>
        <v>1.6666666666666667</v>
      </c>
      <c r="H140" s="35">
        <v>40436</v>
      </c>
      <c r="I140" s="31">
        <v>3.7500000000000004</v>
      </c>
      <c r="J140" s="51" t="s">
        <v>390</v>
      </c>
      <c r="K140" s="51" t="s">
        <v>563</v>
      </c>
      <c r="L140" s="14" t="s">
        <v>564</v>
      </c>
      <c r="M140" s="14">
        <v>0</v>
      </c>
      <c r="N140" s="36">
        <v>0</v>
      </c>
      <c r="O140" s="14">
        <v>0</v>
      </c>
      <c r="P140" s="36">
        <v>0</v>
      </c>
      <c r="Q140" s="36">
        <v>0</v>
      </c>
      <c r="R140" s="36">
        <v>0</v>
      </c>
      <c r="S140" s="14">
        <v>0</v>
      </c>
      <c r="T140" s="36">
        <v>0</v>
      </c>
    </row>
    <row r="141" spans="1:20" ht="16.5" customHeight="1" x14ac:dyDescent="0.3">
      <c r="A141" s="44" t="s">
        <v>161</v>
      </c>
      <c r="B141" s="45" t="s">
        <v>180</v>
      </c>
      <c r="C141" s="13" t="s">
        <v>171</v>
      </c>
      <c r="D141" s="13" t="s">
        <v>173</v>
      </c>
      <c r="E141" s="13" t="s">
        <v>316</v>
      </c>
      <c r="F141" s="35">
        <v>39687</v>
      </c>
      <c r="G141" s="14">
        <f t="shared" si="12"/>
        <v>1.6666666666666667</v>
      </c>
      <c r="H141" s="35">
        <v>40436</v>
      </c>
      <c r="I141" s="31">
        <v>3.7500000000000004</v>
      </c>
      <c r="J141" s="51" t="s">
        <v>391</v>
      </c>
      <c r="K141" s="51" t="s">
        <v>564</v>
      </c>
      <c r="L141" s="14" t="s">
        <v>565</v>
      </c>
      <c r="M141" s="14">
        <v>0</v>
      </c>
      <c r="N141" s="36"/>
      <c r="O141" s="14">
        <v>0</v>
      </c>
      <c r="P141" s="36"/>
      <c r="Q141" s="36">
        <v>0</v>
      </c>
      <c r="R141" s="36"/>
      <c r="S141" s="14">
        <v>0</v>
      </c>
      <c r="T141" s="36"/>
    </row>
    <row r="142" spans="1:20" ht="17.25" customHeight="1" x14ac:dyDescent="0.3">
      <c r="A142" s="44" t="s">
        <v>161</v>
      </c>
      <c r="B142" s="45" t="s">
        <v>180</v>
      </c>
      <c r="C142" s="13" t="s">
        <v>171</v>
      </c>
      <c r="D142" s="13" t="s">
        <v>173</v>
      </c>
      <c r="E142" s="13" t="s">
        <v>316</v>
      </c>
      <c r="F142" s="35">
        <v>39687</v>
      </c>
      <c r="G142" s="14">
        <f t="shared" si="12"/>
        <v>1.6666666666666667</v>
      </c>
      <c r="H142" s="35">
        <v>40436</v>
      </c>
      <c r="I142" s="31">
        <v>3.7500000000000004</v>
      </c>
      <c r="J142" s="51" t="s">
        <v>392</v>
      </c>
      <c r="K142" s="51" t="s">
        <v>565</v>
      </c>
      <c r="L142" s="14" t="s">
        <v>566</v>
      </c>
      <c r="M142" s="14">
        <v>0</v>
      </c>
      <c r="N142" s="36"/>
      <c r="O142" s="14">
        <v>0</v>
      </c>
      <c r="P142" s="36"/>
      <c r="Q142" s="36">
        <v>0</v>
      </c>
      <c r="R142" s="36"/>
      <c r="S142" s="14">
        <v>0</v>
      </c>
      <c r="T142" s="36"/>
    </row>
    <row r="143" spans="1:20" ht="14.25" customHeight="1" x14ac:dyDescent="0.3">
      <c r="A143" s="44" t="s">
        <v>161</v>
      </c>
      <c r="B143" s="45" t="s">
        <v>180</v>
      </c>
      <c r="C143" s="13" t="s">
        <v>171</v>
      </c>
      <c r="D143" s="13" t="s">
        <v>190</v>
      </c>
      <c r="E143" s="13" t="s">
        <v>316</v>
      </c>
      <c r="F143" s="35">
        <v>39687</v>
      </c>
      <c r="G143" s="14">
        <f t="shared" si="12"/>
        <v>1.6666666666666667</v>
      </c>
      <c r="H143" s="35">
        <v>40436</v>
      </c>
      <c r="I143" s="31">
        <v>3.7500000000000004</v>
      </c>
      <c r="J143" s="51" t="s">
        <v>390</v>
      </c>
      <c r="K143" s="51" t="s">
        <v>564</v>
      </c>
      <c r="L143" s="14" t="s">
        <v>565</v>
      </c>
      <c r="M143" s="14">
        <v>0</v>
      </c>
      <c r="N143" s="36">
        <v>0</v>
      </c>
      <c r="O143" s="14">
        <v>0</v>
      </c>
      <c r="P143" s="36">
        <v>0</v>
      </c>
      <c r="Q143" s="36">
        <v>0</v>
      </c>
      <c r="R143" s="36">
        <v>0</v>
      </c>
      <c r="S143" s="14">
        <v>0</v>
      </c>
      <c r="T143" s="36">
        <v>0</v>
      </c>
    </row>
    <row r="144" spans="1:20" ht="15" customHeight="1" x14ac:dyDescent="0.3">
      <c r="A144" s="44" t="s">
        <v>161</v>
      </c>
      <c r="B144" s="45" t="s">
        <v>180</v>
      </c>
      <c r="C144" s="13" t="s">
        <v>171</v>
      </c>
      <c r="D144" s="13" t="s">
        <v>190</v>
      </c>
      <c r="E144" s="13" t="s">
        <v>316</v>
      </c>
      <c r="F144" s="35">
        <v>39687</v>
      </c>
      <c r="G144" s="14">
        <f t="shared" si="12"/>
        <v>1.6666666666666667</v>
      </c>
      <c r="H144" s="35">
        <v>40436</v>
      </c>
      <c r="I144" s="31">
        <v>3.7500000000000004</v>
      </c>
      <c r="J144" s="51" t="s">
        <v>391</v>
      </c>
      <c r="K144" s="51" t="s">
        <v>565</v>
      </c>
      <c r="L144" s="14" t="s">
        <v>566</v>
      </c>
      <c r="M144" s="14">
        <v>0</v>
      </c>
      <c r="N144" s="36"/>
      <c r="O144" s="14">
        <v>0</v>
      </c>
      <c r="P144" s="36"/>
      <c r="Q144" s="36">
        <v>0</v>
      </c>
      <c r="R144" s="36"/>
      <c r="S144" s="14">
        <v>0</v>
      </c>
      <c r="T144" s="36"/>
    </row>
    <row r="145" spans="1:20" ht="12.75" customHeight="1" x14ac:dyDescent="0.3">
      <c r="A145" s="44" t="s">
        <v>161</v>
      </c>
      <c r="B145" s="45" t="s">
        <v>180</v>
      </c>
      <c r="C145" s="13" t="s">
        <v>171</v>
      </c>
      <c r="D145" s="13" t="s">
        <v>190</v>
      </c>
      <c r="E145" s="13" t="s">
        <v>316</v>
      </c>
      <c r="F145" s="35">
        <v>39687</v>
      </c>
      <c r="G145" s="14">
        <f t="shared" si="12"/>
        <v>1.6666666666666667</v>
      </c>
      <c r="H145" s="35">
        <v>40436</v>
      </c>
      <c r="I145" s="31">
        <v>3.7500000000000004</v>
      </c>
      <c r="J145" s="51" t="s">
        <v>392</v>
      </c>
      <c r="K145" s="51" t="s">
        <v>566</v>
      </c>
      <c r="L145" s="14" t="s">
        <v>567</v>
      </c>
      <c r="M145" s="14">
        <v>0</v>
      </c>
      <c r="N145" s="36"/>
      <c r="O145" s="14">
        <v>0</v>
      </c>
      <c r="P145" s="36"/>
      <c r="Q145" s="36">
        <v>0</v>
      </c>
      <c r="R145" s="36"/>
      <c r="S145" s="14">
        <v>0</v>
      </c>
      <c r="T145" s="36"/>
    </row>
    <row r="146" spans="1:20" ht="12" customHeight="1" x14ac:dyDescent="0.3">
      <c r="A146" s="44" t="s">
        <v>162</v>
      </c>
      <c r="B146" s="45" t="s">
        <v>180</v>
      </c>
      <c r="C146" s="13" t="s">
        <v>171</v>
      </c>
      <c r="D146" s="13" t="s">
        <v>173</v>
      </c>
      <c r="E146" s="13" t="s">
        <v>317</v>
      </c>
      <c r="F146" s="35">
        <v>39738</v>
      </c>
      <c r="G146" s="14">
        <f>5+3/12</f>
        <v>5.25</v>
      </c>
      <c r="H146" s="35">
        <v>40429</v>
      </c>
      <c r="I146" s="31">
        <v>7.166666666666667</v>
      </c>
      <c r="J146" s="51" t="s">
        <v>390</v>
      </c>
      <c r="K146" s="51" t="s">
        <v>568</v>
      </c>
      <c r="L146" s="14" t="s">
        <v>569</v>
      </c>
      <c r="M146" s="14">
        <v>85</v>
      </c>
      <c r="N146" s="36">
        <v>59</v>
      </c>
      <c r="O146" s="14">
        <v>62</v>
      </c>
      <c r="P146" s="36">
        <v>66</v>
      </c>
      <c r="Q146" s="36">
        <v>0</v>
      </c>
      <c r="R146" s="36">
        <v>0</v>
      </c>
      <c r="S146" s="14">
        <v>0</v>
      </c>
      <c r="T146" s="36">
        <v>0</v>
      </c>
    </row>
    <row r="147" spans="1:20" ht="12" customHeight="1" x14ac:dyDescent="0.3">
      <c r="A147" s="44" t="s">
        <v>162</v>
      </c>
      <c r="B147" s="45" t="s">
        <v>180</v>
      </c>
      <c r="C147" s="13" t="s">
        <v>171</v>
      </c>
      <c r="D147" s="13" t="s">
        <v>173</v>
      </c>
      <c r="E147" s="13" t="s">
        <v>317</v>
      </c>
      <c r="F147" s="35">
        <v>39738</v>
      </c>
      <c r="G147" s="14">
        <f>5+3/12</f>
        <v>5.25</v>
      </c>
      <c r="H147" s="35">
        <v>40429</v>
      </c>
      <c r="I147" s="31">
        <v>7.166666666666667</v>
      </c>
      <c r="J147" s="51" t="s">
        <v>391</v>
      </c>
      <c r="K147" s="51" t="s">
        <v>570</v>
      </c>
      <c r="L147" s="14" t="s">
        <v>571</v>
      </c>
      <c r="M147" s="14">
        <v>48</v>
      </c>
      <c r="N147" s="36"/>
      <c r="O147" s="14">
        <v>77</v>
      </c>
      <c r="P147" s="36"/>
      <c r="Q147" s="36">
        <v>0</v>
      </c>
      <c r="R147" s="36"/>
      <c r="S147" s="14">
        <v>0</v>
      </c>
      <c r="T147" s="36"/>
    </row>
    <row r="148" spans="1:20" ht="12" customHeight="1" x14ac:dyDescent="0.3">
      <c r="A148" s="44" t="s">
        <v>162</v>
      </c>
      <c r="B148" s="45" t="s">
        <v>180</v>
      </c>
      <c r="C148" s="13" t="s">
        <v>171</v>
      </c>
      <c r="D148" s="13" t="s">
        <v>173</v>
      </c>
      <c r="E148" s="13" t="s">
        <v>317</v>
      </c>
      <c r="F148" s="35">
        <v>39738</v>
      </c>
      <c r="G148" s="14">
        <f>5+3/12</f>
        <v>5.25</v>
      </c>
      <c r="H148" s="35">
        <v>40429</v>
      </c>
      <c r="I148" s="31">
        <v>7.166666666666667</v>
      </c>
      <c r="J148" s="51" t="s">
        <v>392</v>
      </c>
      <c r="K148" s="51" t="s">
        <v>572</v>
      </c>
      <c r="L148" s="14" t="s">
        <v>573</v>
      </c>
      <c r="M148" s="14">
        <v>44</v>
      </c>
      <c r="N148" s="36"/>
      <c r="O148" s="14">
        <v>59</v>
      </c>
      <c r="P148" s="36"/>
      <c r="Q148" s="36">
        <v>0</v>
      </c>
      <c r="R148" s="36"/>
      <c r="S148" s="14">
        <v>0</v>
      </c>
      <c r="T148" s="36"/>
    </row>
    <row r="149" spans="1:20" ht="13.8" x14ac:dyDescent="0.3">
      <c r="A149" s="44" t="s">
        <v>162</v>
      </c>
      <c r="B149" s="45" t="s">
        <v>180</v>
      </c>
      <c r="C149" s="13" t="s">
        <v>171</v>
      </c>
      <c r="D149" s="13" t="s">
        <v>182</v>
      </c>
      <c r="E149" s="13" t="s">
        <v>317</v>
      </c>
      <c r="F149" s="35">
        <v>39738</v>
      </c>
      <c r="G149" s="14">
        <f t="shared" ref="G149:G157" si="13">5+3/12</f>
        <v>5.25</v>
      </c>
      <c r="H149" s="35">
        <v>40429</v>
      </c>
      <c r="I149" s="31">
        <v>7.166666666666667</v>
      </c>
      <c r="J149" s="51" t="s">
        <v>390</v>
      </c>
      <c r="K149" s="51" t="s">
        <v>574</v>
      </c>
      <c r="L149" s="14" t="s">
        <v>575</v>
      </c>
      <c r="M149" s="14">
        <v>22</v>
      </c>
      <c r="N149" s="36">
        <v>37.700000000000003</v>
      </c>
      <c r="O149" s="14">
        <v>38</v>
      </c>
      <c r="P149" s="36">
        <v>51</v>
      </c>
      <c r="Q149" s="36">
        <v>0</v>
      </c>
      <c r="R149" s="36">
        <v>0</v>
      </c>
      <c r="S149" s="14">
        <v>0</v>
      </c>
      <c r="T149" s="36">
        <v>0</v>
      </c>
    </row>
    <row r="150" spans="1:20" ht="13.8" x14ac:dyDescent="0.3">
      <c r="A150" s="44" t="s">
        <v>162</v>
      </c>
      <c r="B150" s="45" t="s">
        <v>180</v>
      </c>
      <c r="C150" s="13" t="s">
        <v>171</v>
      </c>
      <c r="D150" s="13" t="s">
        <v>182</v>
      </c>
      <c r="E150" s="13" t="s">
        <v>317</v>
      </c>
      <c r="F150" s="35">
        <v>39738</v>
      </c>
      <c r="G150" s="14">
        <f t="shared" si="13"/>
        <v>5.25</v>
      </c>
      <c r="H150" s="35">
        <v>40429</v>
      </c>
      <c r="I150" s="31">
        <v>7.166666666666667</v>
      </c>
      <c r="J150" s="51" t="s">
        <v>391</v>
      </c>
      <c r="K150" s="51" t="s">
        <v>575</v>
      </c>
      <c r="L150" s="14" t="s">
        <v>576</v>
      </c>
      <c r="M150" s="14">
        <v>70</v>
      </c>
      <c r="N150" s="36"/>
      <c r="O150" s="14">
        <v>74</v>
      </c>
      <c r="P150" s="36"/>
      <c r="Q150" s="36">
        <v>0</v>
      </c>
      <c r="R150" s="36"/>
      <c r="S150" s="14">
        <v>0</v>
      </c>
      <c r="T150" s="36"/>
    </row>
    <row r="151" spans="1:20" ht="13.8" x14ac:dyDescent="0.3">
      <c r="A151" s="44" t="s">
        <v>162</v>
      </c>
      <c r="B151" s="45" t="s">
        <v>180</v>
      </c>
      <c r="C151" s="13" t="s">
        <v>171</v>
      </c>
      <c r="D151" s="13" t="s">
        <v>182</v>
      </c>
      <c r="E151" s="13" t="s">
        <v>317</v>
      </c>
      <c r="F151" s="35">
        <v>39738</v>
      </c>
      <c r="G151" s="14">
        <f t="shared" si="13"/>
        <v>5.25</v>
      </c>
      <c r="H151" s="35">
        <v>40429</v>
      </c>
      <c r="I151" s="31">
        <v>7.166666666666667</v>
      </c>
      <c r="J151" s="51" t="s">
        <v>392</v>
      </c>
      <c r="K151" s="51" t="s">
        <v>576</v>
      </c>
      <c r="L151" s="51" t="s">
        <v>577</v>
      </c>
      <c r="M151" s="14">
        <v>21</v>
      </c>
      <c r="N151" s="36"/>
      <c r="O151" s="14">
        <v>41</v>
      </c>
      <c r="P151" s="36"/>
      <c r="Q151" s="36">
        <v>0</v>
      </c>
      <c r="R151" s="36"/>
      <c r="S151" s="14">
        <v>0</v>
      </c>
      <c r="T151" s="36"/>
    </row>
    <row r="152" spans="1:20" ht="13.8" x14ac:dyDescent="0.3">
      <c r="A152" s="44" t="s">
        <v>162</v>
      </c>
      <c r="B152" s="45" t="s">
        <v>180</v>
      </c>
      <c r="C152" s="13" t="s">
        <v>171</v>
      </c>
      <c r="D152" s="13" t="s">
        <v>288</v>
      </c>
      <c r="E152" s="13" t="s">
        <v>317</v>
      </c>
      <c r="F152" s="35">
        <v>39738</v>
      </c>
      <c r="G152" s="14">
        <f t="shared" si="13"/>
        <v>5.25</v>
      </c>
      <c r="H152" s="35">
        <v>40429</v>
      </c>
      <c r="I152" s="31">
        <v>7.166666666666667</v>
      </c>
      <c r="J152" s="51" t="s">
        <v>390</v>
      </c>
      <c r="K152" s="51" t="s">
        <v>578</v>
      </c>
      <c r="L152" s="14" t="s">
        <v>579</v>
      </c>
      <c r="M152" s="14">
        <v>0</v>
      </c>
      <c r="N152" s="36">
        <v>0</v>
      </c>
      <c r="O152" s="14">
        <v>12</v>
      </c>
      <c r="P152" s="36">
        <v>8</v>
      </c>
      <c r="Q152" s="36">
        <v>0</v>
      </c>
      <c r="R152" s="36">
        <v>0</v>
      </c>
      <c r="S152" s="14">
        <v>0</v>
      </c>
      <c r="T152" s="36">
        <v>10</v>
      </c>
    </row>
    <row r="153" spans="1:20" ht="13.8" x14ac:dyDescent="0.3">
      <c r="A153" s="44" t="s">
        <v>162</v>
      </c>
      <c r="B153" s="45" t="s">
        <v>180</v>
      </c>
      <c r="C153" s="13" t="s">
        <v>171</v>
      </c>
      <c r="D153" s="13" t="s">
        <v>288</v>
      </c>
      <c r="E153" s="13" t="s">
        <v>317</v>
      </c>
      <c r="F153" s="35">
        <v>39738</v>
      </c>
      <c r="G153" s="14">
        <f t="shared" si="13"/>
        <v>5.25</v>
      </c>
      <c r="H153" s="35">
        <v>40429</v>
      </c>
      <c r="I153" s="31">
        <v>7.166666666666667</v>
      </c>
      <c r="J153" s="51" t="s">
        <v>391</v>
      </c>
      <c r="K153" s="51" t="s">
        <v>579</v>
      </c>
      <c r="L153" s="51" t="s">
        <v>580</v>
      </c>
      <c r="M153" s="14">
        <v>0</v>
      </c>
      <c r="N153" s="36"/>
      <c r="O153" s="14">
        <v>0</v>
      </c>
      <c r="P153" s="36"/>
      <c r="Q153" s="36">
        <v>0</v>
      </c>
      <c r="R153" s="36"/>
      <c r="S153" s="14">
        <v>10</v>
      </c>
      <c r="T153" s="36"/>
    </row>
    <row r="154" spans="1:20" ht="13.8" x14ac:dyDescent="0.3">
      <c r="A154" s="44" t="s">
        <v>162</v>
      </c>
      <c r="B154" s="45" t="s">
        <v>180</v>
      </c>
      <c r="C154" s="13" t="s">
        <v>171</v>
      </c>
      <c r="D154" s="13" t="s">
        <v>288</v>
      </c>
      <c r="E154" s="13" t="s">
        <v>317</v>
      </c>
      <c r="F154" s="35">
        <v>39738</v>
      </c>
      <c r="G154" s="14">
        <f t="shared" si="13"/>
        <v>5.25</v>
      </c>
      <c r="H154" s="35">
        <v>40429</v>
      </c>
      <c r="I154" s="31">
        <v>7.166666666666667</v>
      </c>
      <c r="J154" s="51" t="s">
        <v>392</v>
      </c>
      <c r="K154" s="51" t="s">
        <v>580</v>
      </c>
      <c r="L154" s="51" t="s">
        <v>581</v>
      </c>
      <c r="M154" s="14">
        <v>0</v>
      </c>
      <c r="N154" s="36"/>
      <c r="O154" s="14">
        <v>12</v>
      </c>
      <c r="P154" s="36"/>
      <c r="Q154" s="36">
        <v>0</v>
      </c>
      <c r="R154" s="36"/>
      <c r="S154" s="14">
        <v>20</v>
      </c>
      <c r="T154" s="36"/>
    </row>
    <row r="155" spans="1:20" ht="13.8" x14ac:dyDescent="0.3">
      <c r="A155" s="44" t="s">
        <v>162</v>
      </c>
      <c r="B155" s="45" t="s">
        <v>180</v>
      </c>
      <c r="C155" s="13" t="s">
        <v>171</v>
      </c>
      <c r="D155" s="13" t="s">
        <v>197</v>
      </c>
      <c r="E155" s="13" t="s">
        <v>317</v>
      </c>
      <c r="F155" s="35">
        <v>39738</v>
      </c>
      <c r="G155" s="14">
        <f t="shared" si="13"/>
        <v>5.25</v>
      </c>
      <c r="H155" s="35">
        <v>40429</v>
      </c>
      <c r="I155" s="31">
        <v>7.166666666666667</v>
      </c>
      <c r="J155" s="51" t="s">
        <v>390</v>
      </c>
      <c r="K155" s="51" t="s">
        <v>582</v>
      </c>
      <c r="L155" s="51" t="s">
        <v>583</v>
      </c>
      <c r="M155" s="14">
        <v>0</v>
      </c>
      <c r="N155" s="36">
        <v>9.3000000000000007</v>
      </c>
      <c r="O155" s="14">
        <v>12</v>
      </c>
      <c r="P155" s="36">
        <v>21</v>
      </c>
      <c r="Q155" s="36">
        <v>0</v>
      </c>
      <c r="R155" s="36">
        <v>0</v>
      </c>
      <c r="S155" s="14">
        <v>0</v>
      </c>
      <c r="T155" s="36">
        <v>0</v>
      </c>
    </row>
    <row r="156" spans="1:20" ht="13.8" x14ac:dyDescent="0.3">
      <c r="A156" s="44" t="s">
        <v>162</v>
      </c>
      <c r="B156" s="45" t="s">
        <v>180</v>
      </c>
      <c r="C156" s="13" t="s">
        <v>171</v>
      </c>
      <c r="D156" s="13" t="s">
        <v>197</v>
      </c>
      <c r="E156" s="13" t="s">
        <v>317</v>
      </c>
      <c r="F156" s="35">
        <v>39738</v>
      </c>
      <c r="G156" s="14">
        <f t="shared" si="13"/>
        <v>5.25</v>
      </c>
      <c r="H156" s="35">
        <v>40429</v>
      </c>
      <c r="I156" s="31">
        <v>7.166666666666667</v>
      </c>
      <c r="J156" s="51" t="s">
        <v>391</v>
      </c>
      <c r="K156" s="51" t="s">
        <v>583</v>
      </c>
      <c r="L156" s="51" t="s">
        <v>584</v>
      </c>
      <c r="M156" s="14">
        <v>9</v>
      </c>
      <c r="N156" s="36"/>
      <c r="O156" s="14">
        <v>15</v>
      </c>
      <c r="P156" s="36"/>
      <c r="Q156" s="36">
        <v>0</v>
      </c>
      <c r="R156" s="36"/>
      <c r="S156" s="14">
        <v>0</v>
      </c>
      <c r="T156" s="36"/>
    </row>
    <row r="157" spans="1:20" ht="13.8" x14ac:dyDescent="0.3">
      <c r="A157" s="44" t="s">
        <v>162</v>
      </c>
      <c r="B157" s="45" t="s">
        <v>180</v>
      </c>
      <c r="C157" s="13" t="s">
        <v>171</v>
      </c>
      <c r="D157" s="13" t="s">
        <v>197</v>
      </c>
      <c r="E157" s="13" t="s">
        <v>317</v>
      </c>
      <c r="F157" s="35">
        <v>39738</v>
      </c>
      <c r="G157" s="14">
        <f t="shared" si="13"/>
        <v>5.25</v>
      </c>
      <c r="H157" s="35">
        <v>40429</v>
      </c>
      <c r="I157" s="31">
        <v>7.166666666666667</v>
      </c>
      <c r="J157" s="51" t="s">
        <v>392</v>
      </c>
      <c r="K157" s="51" t="s">
        <v>584</v>
      </c>
      <c r="L157" s="51" t="s">
        <v>585</v>
      </c>
      <c r="M157" s="14">
        <v>19</v>
      </c>
      <c r="N157" s="36"/>
      <c r="O157" s="14">
        <v>36</v>
      </c>
      <c r="P157" s="36"/>
      <c r="Q157" s="36">
        <v>0</v>
      </c>
      <c r="R157" s="36"/>
      <c r="S157" s="14">
        <v>0</v>
      </c>
      <c r="T157" s="36"/>
    </row>
    <row r="158" spans="1:20" ht="13.8" x14ac:dyDescent="0.3">
      <c r="A158" s="44" t="s">
        <v>163</v>
      </c>
      <c r="B158" s="45" t="s">
        <v>180</v>
      </c>
      <c r="C158" s="13" t="s">
        <v>171</v>
      </c>
      <c r="D158" s="13" t="s">
        <v>324</v>
      </c>
      <c r="E158" s="13">
        <v>2008</v>
      </c>
      <c r="F158" s="35">
        <v>39734</v>
      </c>
      <c r="G158" s="14">
        <v>4</v>
      </c>
      <c r="H158" s="50">
        <v>40431</v>
      </c>
      <c r="I158" s="31">
        <v>5.916666666666667</v>
      </c>
      <c r="J158" s="51" t="s">
        <v>390</v>
      </c>
      <c r="K158" s="51" t="s">
        <v>586</v>
      </c>
      <c r="L158" s="14" t="s">
        <v>587</v>
      </c>
      <c r="M158" s="14">
        <v>0</v>
      </c>
      <c r="N158" s="36">
        <v>0</v>
      </c>
      <c r="O158" s="47">
        <v>14</v>
      </c>
      <c r="P158" s="36">
        <v>28</v>
      </c>
      <c r="Q158" s="36">
        <v>0</v>
      </c>
      <c r="R158" s="36">
        <v>0</v>
      </c>
      <c r="S158" s="14">
        <v>0</v>
      </c>
      <c r="T158" s="36">
        <v>0</v>
      </c>
    </row>
    <row r="159" spans="1:20" ht="13.8" x14ac:dyDescent="0.3">
      <c r="A159" s="44" t="s">
        <v>163</v>
      </c>
      <c r="B159" s="45" t="s">
        <v>180</v>
      </c>
      <c r="C159" s="13" t="s">
        <v>171</v>
      </c>
      <c r="D159" s="13" t="s">
        <v>324</v>
      </c>
      <c r="E159" s="13">
        <v>2008</v>
      </c>
      <c r="F159" s="35">
        <v>39734</v>
      </c>
      <c r="G159" s="14">
        <v>4</v>
      </c>
      <c r="H159" s="50">
        <v>40431</v>
      </c>
      <c r="I159" s="31">
        <v>5.916666666666667</v>
      </c>
      <c r="J159" s="51" t="s">
        <v>391</v>
      </c>
      <c r="K159" s="14" t="s">
        <v>587</v>
      </c>
      <c r="L159" s="14" t="s">
        <v>588</v>
      </c>
      <c r="M159" s="14">
        <v>0</v>
      </c>
      <c r="N159" s="36"/>
      <c r="O159" s="47">
        <v>42</v>
      </c>
      <c r="P159" s="36"/>
      <c r="Q159" s="36">
        <v>0</v>
      </c>
      <c r="R159" s="36"/>
      <c r="S159" s="14">
        <v>0</v>
      </c>
      <c r="T159" s="36"/>
    </row>
    <row r="160" spans="1:20" ht="13.8" x14ac:dyDescent="0.3">
      <c r="A160" s="44" t="s">
        <v>163</v>
      </c>
      <c r="B160" s="45" t="s">
        <v>180</v>
      </c>
      <c r="C160" s="13" t="s">
        <v>171</v>
      </c>
      <c r="D160" s="13" t="s">
        <v>324</v>
      </c>
      <c r="E160" s="13">
        <v>2008</v>
      </c>
      <c r="F160" s="35">
        <v>39734</v>
      </c>
      <c r="G160" s="14">
        <v>4</v>
      </c>
      <c r="H160" s="50">
        <v>40431</v>
      </c>
      <c r="I160" s="31">
        <v>5.916666666666667</v>
      </c>
      <c r="J160" s="51" t="s">
        <v>392</v>
      </c>
      <c r="K160" s="14" t="s">
        <v>588</v>
      </c>
      <c r="L160" s="14" t="s">
        <v>589</v>
      </c>
      <c r="M160" s="14">
        <v>0</v>
      </c>
      <c r="N160" s="36"/>
      <c r="O160" s="47">
        <v>28</v>
      </c>
      <c r="P160" s="36"/>
      <c r="Q160" s="36">
        <v>0</v>
      </c>
      <c r="R160" s="36"/>
      <c r="S160" s="14">
        <v>0</v>
      </c>
      <c r="T160" s="36"/>
    </row>
    <row r="161" spans="1:20" ht="13.8" x14ac:dyDescent="0.3">
      <c r="A161" s="44" t="s">
        <v>163</v>
      </c>
      <c r="B161" s="45" t="s">
        <v>180</v>
      </c>
      <c r="C161" s="13" t="s">
        <v>171</v>
      </c>
      <c r="D161" s="13" t="s">
        <v>197</v>
      </c>
      <c r="E161" s="13">
        <v>2008</v>
      </c>
      <c r="F161" s="35">
        <v>39734</v>
      </c>
      <c r="G161" s="14">
        <v>4</v>
      </c>
      <c r="H161" s="50">
        <v>40431</v>
      </c>
      <c r="I161" s="31">
        <v>5.916666666666667</v>
      </c>
      <c r="J161" s="51" t="s">
        <v>390</v>
      </c>
      <c r="K161" s="14" t="s">
        <v>590</v>
      </c>
      <c r="L161" s="14" t="s">
        <v>591</v>
      </c>
      <c r="M161" s="14">
        <v>0</v>
      </c>
      <c r="N161" s="36">
        <v>3.3</v>
      </c>
      <c r="O161" s="47">
        <v>2</v>
      </c>
      <c r="P161" s="36">
        <v>5.3</v>
      </c>
      <c r="Q161" s="36">
        <v>0</v>
      </c>
      <c r="R161" s="36">
        <v>0</v>
      </c>
      <c r="S161" s="47">
        <v>8</v>
      </c>
      <c r="T161" s="36">
        <v>2.7</v>
      </c>
    </row>
    <row r="162" spans="1:20" ht="13.8" x14ac:dyDescent="0.3">
      <c r="A162" s="44" t="s">
        <v>163</v>
      </c>
      <c r="B162" s="45" t="s">
        <v>180</v>
      </c>
      <c r="C162" s="13" t="s">
        <v>171</v>
      </c>
      <c r="D162" s="13" t="s">
        <v>197</v>
      </c>
      <c r="E162" s="13">
        <v>2008</v>
      </c>
      <c r="F162" s="35">
        <v>39734</v>
      </c>
      <c r="G162" s="14">
        <v>4</v>
      </c>
      <c r="H162" s="50">
        <v>40431</v>
      </c>
      <c r="I162" s="31">
        <v>5.916666666666667</v>
      </c>
      <c r="J162" s="51" t="s">
        <v>391</v>
      </c>
      <c r="K162" s="14" t="s">
        <v>592</v>
      </c>
      <c r="L162" s="14" t="s">
        <v>590</v>
      </c>
      <c r="M162" s="14">
        <v>0</v>
      </c>
      <c r="N162" s="36"/>
      <c r="O162" s="47">
        <v>0</v>
      </c>
      <c r="P162" s="36"/>
      <c r="Q162" s="36">
        <v>0</v>
      </c>
      <c r="R162" s="36"/>
      <c r="S162" s="47">
        <v>0</v>
      </c>
      <c r="T162" s="36"/>
    </row>
    <row r="163" spans="1:20" ht="13.8" x14ac:dyDescent="0.3">
      <c r="A163" s="44" t="s">
        <v>163</v>
      </c>
      <c r="B163" s="45" t="s">
        <v>180</v>
      </c>
      <c r="C163" s="13" t="s">
        <v>171</v>
      </c>
      <c r="D163" s="13" t="s">
        <v>197</v>
      </c>
      <c r="E163" s="13">
        <v>2008</v>
      </c>
      <c r="F163" s="35">
        <v>39734</v>
      </c>
      <c r="G163" s="14">
        <v>4</v>
      </c>
      <c r="H163" s="50">
        <v>40431</v>
      </c>
      <c r="I163" s="31">
        <v>5.916666666666667</v>
      </c>
      <c r="J163" s="51" t="s">
        <v>392</v>
      </c>
      <c r="K163" s="14" t="s">
        <v>593</v>
      </c>
      <c r="L163" s="14" t="s">
        <v>592</v>
      </c>
      <c r="M163" s="14">
        <v>10</v>
      </c>
      <c r="N163" s="36"/>
      <c r="O163" s="47">
        <v>14</v>
      </c>
      <c r="P163" s="36"/>
      <c r="Q163" s="36">
        <v>0</v>
      </c>
      <c r="R163" s="36"/>
      <c r="S163" s="47">
        <v>0</v>
      </c>
      <c r="T163" s="36"/>
    </row>
    <row r="164" spans="1:20" ht="13.8" x14ac:dyDescent="0.3">
      <c r="A164" s="44" t="s">
        <v>163</v>
      </c>
      <c r="B164" s="45" t="s">
        <v>180</v>
      </c>
      <c r="C164" s="13" t="s">
        <v>171</v>
      </c>
      <c r="D164" s="13" t="s">
        <v>323</v>
      </c>
      <c r="E164" s="13">
        <v>2008</v>
      </c>
      <c r="F164" s="35">
        <v>39734</v>
      </c>
      <c r="G164" s="14">
        <v>4</v>
      </c>
      <c r="H164" s="50">
        <v>40431</v>
      </c>
      <c r="I164" s="31">
        <v>5.916666666666667</v>
      </c>
      <c r="J164" s="51" t="s">
        <v>390</v>
      </c>
      <c r="K164" s="14" t="s">
        <v>594</v>
      </c>
      <c r="L164" s="14" t="s">
        <v>595</v>
      </c>
      <c r="M164" s="14">
        <v>26</v>
      </c>
      <c r="N164" s="36">
        <v>41.7</v>
      </c>
      <c r="O164" s="47">
        <v>57</v>
      </c>
      <c r="P164" s="36">
        <v>52</v>
      </c>
      <c r="Q164" s="36">
        <v>0</v>
      </c>
      <c r="R164" s="36">
        <v>0</v>
      </c>
      <c r="S164" s="47">
        <v>0</v>
      </c>
      <c r="T164" s="36">
        <v>0</v>
      </c>
    </row>
    <row r="165" spans="1:20" ht="13.8" x14ac:dyDescent="0.3">
      <c r="A165" s="44" t="s">
        <v>163</v>
      </c>
      <c r="B165" s="45" t="s">
        <v>180</v>
      </c>
      <c r="C165" s="13" t="s">
        <v>171</v>
      </c>
      <c r="D165" s="13" t="s">
        <v>323</v>
      </c>
      <c r="E165" s="13">
        <v>2008</v>
      </c>
      <c r="F165" s="35">
        <v>39734</v>
      </c>
      <c r="G165" s="14">
        <v>4</v>
      </c>
      <c r="H165" s="50">
        <v>40431</v>
      </c>
      <c r="I165" s="31">
        <v>5.916666666666667</v>
      </c>
      <c r="J165" s="51" t="s">
        <v>391</v>
      </c>
      <c r="K165" s="14" t="s">
        <v>595</v>
      </c>
      <c r="L165" s="14" t="s">
        <v>596</v>
      </c>
      <c r="M165" s="14">
        <v>36</v>
      </c>
      <c r="N165" s="36"/>
      <c r="O165" s="47">
        <v>33</v>
      </c>
      <c r="P165" s="36"/>
      <c r="Q165" s="36">
        <v>0</v>
      </c>
      <c r="R165" s="36"/>
      <c r="S165" s="47">
        <v>0</v>
      </c>
      <c r="T165" s="36"/>
    </row>
    <row r="166" spans="1:20" ht="13.8" x14ac:dyDescent="0.3">
      <c r="A166" s="44" t="s">
        <v>163</v>
      </c>
      <c r="B166" s="45" t="s">
        <v>180</v>
      </c>
      <c r="C166" s="13" t="s">
        <v>171</v>
      </c>
      <c r="D166" s="13" t="s">
        <v>323</v>
      </c>
      <c r="E166" s="13">
        <v>2008</v>
      </c>
      <c r="F166" s="35">
        <v>39734</v>
      </c>
      <c r="G166" s="14">
        <v>4</v>
      </c>
      <c r="H166" s="50">
        <v>40431</v>
      </c>
      <c r="I166" s="31">
        <v>5.916666666666667</v>
      </c>
      <c r="J166" s="51" t="s">
        <v>392</v>
      </c>
      <c r="K166" s="14" t="s">
        <v>596</v>
      </c>
      <c r="L166" s="14" t="s">
        <v>597</v>
      </c>
      <c r="M166" s="14">
        <v>63</v>
      </c>
      <c r="N166" s="36"/>
      <c r="O166" s="47">
        <v>66</v>
      </c>
      <c r="P166" s="36"/>
      <c r="Q166" s="36">
        <v>0</v>
      </c>
      <c r="R166" s="36"/>
      <c r="S166" s="47">
        <v>0</v>
      </c>
      <c r="T166" s="36"/>
    </row>
    <row r="167" spans="1:20" ht="13.8" x14ac:dyDescent="0.3">
      <c r="A167" s="44" t="s">
        <v>163</v>
      </c>
      <c r="B167" s="45" t="s">
        <v>180</v>
      </c>
      <c r="C167" s="13" t="s">
        <v>171</v>
      </c>
      <c r="D167" s="13" t="s">
        <v>288</v>
      </c>
      <c r="E167" s="13">
        <v>2008</v>
      </c>
      <c r="F167" s="35">
        <v>39734</v>
      </c>
      <c r="G167" s="14">
        <v>4</v>
      </c>
      <c r="H167" s="50">
        <v>40431</v>
      </c>
      <c r="I167" s="31">
        <v>5.916666666666667</v>
      </c>
      <c r="J167" s="51" t="s">
        <v>390</v>
      </c>
      <c r="K167" s="14" t="s">
        <v>598</v>
      </c>
      <c r="L167" s="14" t="s">
        <v>599</v>
      </c>
      <c r="M167" s="14">
        <v>0</v>
      </c>
      <c r="N167" s="36">
        <v>0</v>
      </c>
      <c r="O167" s="47">
        <v>12</v>
      </c>
      <c r="P167" s="36">
        <v>8</v>
      </c>
      <c r="Q167" s="36">
        <v>0</v>
      </c>
      <c r="R167" s="36">
        <v>0</v>
      </c>
      <c r="S167" s="47">
        <v>0</v>
      </c>
      <c r="T167" s="36">
        <v>0</v>
      </c>
    </row>
    <row r="168" spans="1:20" ht="13.8" x14ac:dyDescent="0.3">
      <c r="A168" s="44" t="s">
        <v>163</v>
      </c>
      <c r="B168" s="45" t="s">
        <v>180</v>
      </c>
      <c r="C168" s="13" t="s">
        <v>171</v>
      </c>
      <c r="D168" s="13" t="s">
        <v>288</v>
      </c>
      <c r="E168" s="13">
        <v>2008</v>
      </c>
      <c r="F168" s="35">
        <v>39734</v>
      </c>
      <c r="G168" s="14">
        <v>4</v>
      </c>
      <c r="H168" s="50">
        <v>40431</v>
      </c>
      <c r="I168" s="31">
        <v>5.916666666666667</v>
      </c>
      <c r="J168" s="51" t="s">
        <v>391</v>
      </c>
      <c r="K168" s="14" t="s">
        <v>599</v>
      </c>
      <c r="L168" s="14" t="s">
        <v>600</v>
      </c>
      <c r="M168" s="14">
        <v>0</v>
      </c>
      <c r="N168" s="36"/>
      <c r="O168" s="47">
        <v>12</v>
      </c>
      <c r="P168" s="36"/>
      <c r="Q168" s="36">
        <v>0</v>
      </c>
      <c r="R168" s="36"/>
      <c r="S168" s="47">
        <v>0</v>
      </c>
      <c r="T168" s="36"/>
    </row>
    <row r="169" spans="1:20" ht="13.8" x14ac:dyDescent="0.3">
      <c r="A169" s="44" t="s">
        <v>163</v>
      </c>
      <c r="B169" s="45" t="s">
        <v>180</v>
      </c>
      <c r="C169" s="13" t="s">
        <v>171</v>
      </c>
      <c r="D169" s="13" t="s">
        <v>288</v>
      </c>
      <c r="E169" s="13">
        <v>2008</v>
      </c>
      <c r="F169" s="35">
        <v>39734</v>
      </c>
      <c r="G169" s="14">
        <v>4</v>
      </c>
      <c r="H169" s="50">
        <v>40431</v>
      </c>
      <c r="I169" s="31">
        <v>5.916666666666667</v>
      </c>
      <c r="J169" s="51" t="s">
        <v>392</v>
      </c>
      <c r="K169" s="14" t="s">
        <v>600</v>
      </c>
      <c r="L169" s="14" t="s">
        <v>601</v>
      </c>
      <c r="M169" s="14">
        <v>0</v>
      </c>
      <c r="N169" s="36"/>
      <c r="O169" s="47">
        <v>0</v>
      </c>
      <c r="P169" s="36"/>
      <c r="Q169" s="36">
        <v>0</v>
      </c>
      <c r="R169" s="36"/>
      <c r="S169" s="47">
        <v>0</v>
      </c>
      <c r="T169" s="36"/>
    </row>
    <row r="170" spans="1:20" ht="13.8" x14ac:dyDescent="0.3">
      <c r="A170" s="44" t="s">
        <v>164</v>
      </c>
      <c r="B170" s="45" t="s">
        <v>180</v>
      </c>
      <c r="C170" s="13" t="s">
        <v>171</v>
      </c>
      <c r="D170" s="13" t="s">
        <v>173</v>
      </c>
      <c r="E170" s="13" t="s">
        <v>326</v>
      </c>
      <c r="F170" s="35">
        <v>39739</v>
      </c>
      <c r="G170" s="14">
        <f t="shared" ref="G170:G175" si="14">2-2/12</f>
        <v>1.8333333333333333</v>
      </c>
      <c r="H170" s="35">
        <v>40428</v>
      </c>
      <c r="I170" s="31">
        <v>3.7499999999999996</v>
      </c>
      <c r="J170" s="51" t="s">
        <v>390</v>
      </c>
      <c r="K170" s="51" t="s">
        <v>602</v>
      </c>
      <c r="L170" s="14" t="s">
        <v>603</v>
      </c>
      <c r="M170" s="14">
        <v>0</v>
      </c>
      <c r="N170" s="36">
        <v>0</v>
      </c>
      <c r="O170" s="14">
        <v>0</v>
      </c>
      <c r="P170" s="36">
        <v>0</v>
      </c>
      <c r="Q170" s="14">
        <v>0</v>
      </c>
      <c r="R170" s="36">
        <v>0</v>
      </c>
      <c r="S170" s="14">
        <v>0</v>
      </c>
      <c r="T170" s="36">
        <v>0</v>
      </c>
    </row>
    <row r="171" spans="1:20" ht="13.8" x14ac:dyDescent="0.3">
      <c r="A171" s="44" t="s">
        <v>164</v>
      </c>
      <c r="B171" s="45" t="s">
        <v>180</v>
      </c>
      <c r="C171" s="13" t="s">
        <v>171</v>
      </c>
      <c r="D171" s="13" t="s">
        <v>173</v>
      </c>
      <c r="E171" s="13" t="s">
        <v>326</v>
      </c>
      <c r="F171" s="35">
        <v>39739</v>
      </c>
      <c r="G171" s="14">
        <f t="shared" si="14"/>
        <v>1.8333333333333333</v>
      </c>
      <c r="H171" s="35">
        <v>40428</v>
      </c>
      <c r="I171" s="31">
        <v>3.7499999999999996</v>
      </c>
      <c r="J171" s="51" t="s">
        <v>391</v>
      </c>
      <c r="K171" s="51" t="s">
        <v>603</v>
      </c>
      <c r="L171" s="14" t="s">
        <v>604</v>
      </c>
      <c r="M171" s="14">
        <v>0</v>
      </c>
      <c r="N171" s="36"/>
      <c r="O171" s="14">
        <v>0</v>
      </c>
      <c r="P171" s="36"/>
      <c r="Q171" s="14">
        <v>0</v>
      </c>
      <c r="R171" s="36"/>
      <c r="S171" s="14">
        <v>0</v>
      </c>
      <c r="T171" s="36"/>
    </row>
    <row r="172" spans="1:20" ht="13.8" x14ac:dyDescent="0.3">
      <c r="A172" s="44" t="s">
        <v>164</v>
      </c>
      <c r="B172" s="45" t="s">
        <v>180</v>
      </c>
      <c r="C172" s="13" t="s">
        <v>171</v>
      </c>
      <c r="D172" s="13" t="s">
        <v>173</v>
      </c>
      <c r="E172" s="13" t="s">
        <v>326</v>
      </c>
      <c r="F172" s="35">
        <v>39739</v>
      </c>
      <c r="G172" s="14">
        <f t="shared" si="14"/>
        <v>1.8333333333333333</v>
      </c>
      <c r="H172" s="35">
        <v>40428</v>
      </c>
      <c r="I172" s="31">
        <v>3.7499999999999996</v>
      </c>
      <c r="J172" s="51" t="s">
        <v>392</v>
      </c>
      <c r="K172" s="14" t="s">
        <v>604</v>
      </c>
      <c r="L172" s="14" t="s">
        <v>605</v>
      </c>
      <c r="M172" s="14">
        <v>0</v>
      </c>
      <c r="N172" s="36"/>
      <c r="O172" s="14">
        <v>0</v>
      </c>
      <c r="P172" s="36"/>
      <c r="Q172" s="14">
        <v>0</v>
      </c>
      <c r="R172" s="36"/>
      <c r="S172" s="14">
        <v>0</v>
      </c>
      <c r="T172" s="36"/>
    </row>
    <row r="173" spans="1:20" ht="13.8" x14ac:dyDescent="0.3">
      <c r="A173" s="44" t="s">
        <v>164</v>
      </c>
      <c r="B173" s="45" t="s">
        <v>180</v>
      </c>
      <c r="C173" s="13" t="s">
        <v>171</v>
      </c>
      <c r="D173" s="13" t="s">
        <v>327</v>
      </c>
      <c r="E173" s="13" t="s">
        <v>326</v>
      </c>
      <c r="F173" s="35">
        <v>39739</v>
      </c>
      <c r="G173" s="14">
        <f t="shared" si="14"/>
        <v>1.8333333333333333</v>
      </c>
      <c r="H173" s="35">
        <v>40428</v>
      </c>
      <c r="I173" s="31">
        <v>3.7499999999999996</v>
      </c>
      <c r="J173" s="51" t="s">
        <v>390</v>
      </c>
      <c r="K173" s="51" t="s">
        <v>606</v>
      </c>
      <c r="L173" s="14" t="s">
        <v>607</v>
      </c>
      <c r="M173" s="14">
        <v>0</v>
      </c>
      <c r="N173" s="36">
        <v>0</v>
      </c>
      <c r="O173" s="14">
        <v>0</v>
      </c>
      <c r="P173" s="36">
        <v>0</v>
      </c>
      <c r="Q173" s="14">
        <v>0</v>
      </c>
      <c r="R173" s="36">
        <v>0</v>
      </c>
      <c r="S173" s="14">
        <v>0</v>
      </c>
      <c r="T173" s="36">
        <v>0</v>
      </c>
    </row>
    <row r="174" spans="1:20" ht="13.8" x14ac:dyDescent="0.3">
      <c r="A174" s="44" t="s">
        <v>164</v>
      </c>
      <c r="B174" s="45" t="s">
        <v>180</v>
      </c>
      <c r="C174" s="13" t="s">
        <v>171</v>
      </c>
      <c r="D174" s="13" t="s">
        <v>327</v>
      </c>
      <c r="E174" s="13" t="s">
        <v>326</v>
      </c>
      <c r="F174" s="35">
        <v>39739</v>
      </c>
      <c r="G174" s="14">
        <f t="shared" si="14"/>
        <v>1.8333333333333333</v>
      </c>
      <c r="H174" s="35">
        <v>40428</v>
      </c>
      <c r="I174" s="31">
        <v>3.7499999999999996</v>
      </c>
      <c r="J174" s="51" t="s">
        <v>391</v>
      </c>
      <c r="K174" s="14" t="s">
        <v>607</v>
      </c>
      <c r="L174" s="14" t="s">
        <v>608</v>
      </c>
      <c r="M174" s="14">
        <v>0</v>
      </c>
      <c r="N174" s="36"/>
      <c r="O174" s="14">
        <v>0</v>
      </c>
      <c r="P174" s="36"/>
      <c r="Q174" s="14">
        <v>0</v>
      </c>
      <c r="R174" s="36"/>
      <c r="S174" s="14">
        <v>0</v>
      </c>
      <c r="T174" s="36"/>
    </row>
    <row r="175" spans="1:20" ht="13.8" x14ac:dyDescent="0.3">
      <c r="A175" s="44" t="s">
        <v>164</v>
      </c>
      <c r="B175" s="45" t="s">
        <v>180</v>
      </c>
      <c r="C175" s="13" t="s">
        <v>171</v>
      </c>
      <c r="D175" s="13" t="s">
        <v>327</v>
      </c>
      <c r="E175" s="13" t="s">
        <v>326</v>
      </c>
      <c r="F175" s="35">
        <v>39739</v>
      </c>
      <c r="G175" s="14">
        <f t="shared" si="14"/>
        <v>1.8333333333333333</v>
      </c>
      <c r="H175" s="35">
        <v>40428</v>
      </c>
      <c r="I175" s="31">
        <v>3.7499999999999996</v>
      </c>
      <c r="J175" s="51" t="s">
        <v>392</v>
      </c>
      <c r="K175" s="51" t="s">
        <v>608</v>
      </c>
      <c r="L175" s="14" t="s">
        <v>609</v>
      </c>
      <c r="M175" s="14">
        <v>0</v>
      </c>
      <c r="N175" s="36"/>
      <c r="O175" s="14">
        <v>0</v>
      </c>
      <c r="P175" s="36"/>
      <c r="Q175" s="14">
        <v>0</v>
      </c>
      <c r="R175" s="36"/>
      <c r="S175" s="14">
        <v>0</v>
      </c>
      <c r="T175" s="36"/>
    </row>
    <row r="176" spans="1:20" ht="13.8" x14ac:dyDescent="0.3">
      <c r="A176" s="44" t="s">
        <v>165</v>
      </c>
      <c r="B176" s="45" t="s">
        <v>180</v>
      </c>
      <c r="C176" s="18" t="s">
        <v>172</v>
      </c>
      <c r="D176" s="13" t="s">
        <v>173</v>
      </c>
      <c r="E176" s="18" t="s">
        <v>332</v>
      </c>
      <c r="F176" s="35">
        <v>39848</v>
      </c>
      <c r="G176" s="14">
        <f t="shared" ref="G176:G181" si="15">5-8/12</f>
        <v>4.333333333333333</v>
      </c>
      <c r="H176" s="35">
        <v>40649</v>
      </c>
      <c r="I176" s="31">
        <v>6.5</v>
      </c>
      <c r="J176" s="51" t="s">
        <v>390</v>
      </c>
      <c r="K176" s="51" t="s">
        <v>610</v>
      </c>
      <c r="L176" s="51" t="s">
        <v>611</v>
      </c>
      <c r="M176" s="14">
        <v>57</v>
      </c>
      <c r="N176" s="36">
        <v>53.7</v>
      </c>
      <c r="O176" s="14">
        <v>60</v>
      </c>
      <c r="P176" s="36">
        <v>61.7</v>
      </c>
      <c r="Q176" s="36">
        <v>0</v>
      </c>
      <c r="R176" s="36">
        <v>0</v>
      </c>
      <c r="S176" s="47">
        <v>0</v>
      </c>
      <c r="T176" s="36">
        <v>0</v>
      </c>
    </row>
    <row r="177" spans="1:20" ht="13.8" x14ac:dyDescent="0.3">
      <c r="A177" s="44" t="s">
        <v>165</v>
      </c>
      <c r="B177" s="45" t="s">
        <v>180</v>
      </c>
      <c r="C177" s="18" t="s">
        <v>172</v>
      </c>
      <c r="D177" s="13" t="s">
        <v>173</v>
      </c>
      <c r="E177" s="18" t="s">
        <v>332</v>
      </c>
      <c r="F177" s="35">
        <v>39848</v>
      </c>
      <c r="G177" s="14">
        <f t="shared" si="15"/>
        <v>4.333333333333333</v>
      </c>
      <c r="H177" s="35">
        <v>40649</v>
      </c>
      <c r="I177" s="31">
        <v>6.5</v>
      </c>
      <c r="J177" s="51" t="s">
        <v>391</v>
      </c>
      <c r="K177" s="51" t="s">
        <v>611</v>
      </c>
      <c r="L177" s="51" t="s">
        <v>612</v>
      </c>
      <c r="M177" s="14">
        <v>56</v>
      </c>
      <c r="N177" s="36"/>
      <c r="O177" s="14">
        <v>72</v>
      </c>
      <c r="P177" s="36"/>
      <c r="Q177" s="36">
        <v>0</v>
      </c>
      <c r="R177" s="36"/>
      <c r="S177" s="47">
        <v>0</v>
      </c>
      <c r="T177" s="36"/>
    </row>
    <row r="178" spans="1:20" ht="13.8" x14ac:dyDescent="0.3">
      <c r="A178" s="44" t="s">
        <v>165</v>
      </c>
      <c r="B178" s="45" t="s">
        <v>180</v>
      </c>
      <c r="C178" s="18" t="s">
        <v>172</v>
      </c>
      <c r="D178" s="13" t="s">
        <v>173</v>
      </c>
      <c r="E178" s="18" t="s">
        <v>332</v>
      </c>
      <c r="F178" s="35">
        <v>39848</v>
      </c>
      <c r="G178" s="14">
        <f t="shared" si="15"/>
        <v>4.333333333333333</v>
      </c>
      <c r="H178" s="35">
        <v>40649</v>
      </c>
      <c r="I178" s="31">
        <v>6.5</v>
      </c>
      <c r="J178" s="51" t="s">
        <v>392</v>
      </c>
      <c r="K178" s="51" t="s">
        <v>612</v>
      </c>
      <c r="L178" s="51" t="s">
        <v>613</v>
      </c>
      <c r="M178" s="14">
        <v>48</v>
      </c>
      <c r="N178" s="36"/>
      <c r="O178" s="14">
        <v>53</v>
      </c>
      <c r="P178" s="36"/>
      <c r="Q178" s="36">
        <v>0</v>
      </c>
      <c r="R178" s="36"/>
      <c r="S178" s="47">
        <v>0</v>
      </c>
      <c r="T178" s="36"/>
    </row>
    <row r="179" spans="1:20" ht="13.8" x14ac:dyDescent="0.3">
      <c r="A179" s="44" t="s">
        <v>165</v>
      </c>
      <c r="B179" s="45" t="s">
        <v>180</v>
      </c>
      <c r="C179" s="18" t="s">
        <v>172</v>
      </c>
      <c r="D179" s="13" t="s">
        <v>191</v>
      </c>
      <c r="E179" s="18" t="s">
        <v>332</v>
      </c>
      <c r="F179" s="35">
        <v>39848</v>
      </c>
      <c r="G179" s="14">
        <f t="shared" si="15"/>
        <v>4.333333333333333</v>
      </c>
      <c r="H179" s="35">
        <v>40649</v>
      </c>
      <c r="I179" s="31">
        <v>6.5</v>
      </c>
      <c r="J179" s="51" t="s">
        <v>390</v>
      </c>
      <c r="K179" s="51" t="s">
        <v>614</v>
      </c>
      <c r="L179" s="51" t="s">
        <v>615</v>
      </c>
      <c r="M179" s="14">
        <v>48</v>
      </c>
      <c r="N179" s="36">
        <v>48.7</v>
      </c>
      <c r="O179" s="14">
        <v>48</v>
      </c>
      <c r="P179" s="36">
        <v>57.7</v>
      </c>
      <c r="Q179" s="36">
        <v>0</v>
      </c>
      <c r="R179" s="36">
        <v>0</v>
      </c>
      <c r="S179" s="47">
        <v>47</v>
      </c>
      <c r="T179" s="36">
        <v>47.3</v>
      </c>
    </row>
    <row r="180" spans="1:20" ht="13.8" x14ac:dyDescent="0.3">
      <c r="A180" s="44" t="s">
        <v>165</v>
      </c>
      <c r="B180" s="45" t="s">
        <v>180</v>
      </c>
      <c r="C180" s="18" t="s">
        <v>172</v>
      </c>
      <c r="D180" s="13" t="s">
        <v>191</v>
      </c>
      <c r="E180" s="18" t="s">
        <v>332</v>
      </c>
      <c r="F180" s="35">
        <v>39848</v>
      </c>
      <c r="G180" s="14">
        <f t="shared" si="15"/>
        <v>4.333333333333333</v>
      </c>
      <c r="H180" s="35">
        <v>40649</v>
      </c>
      <c r="I180" s="31">
        <v>6.5</v>
      </c>
      <c r="J180" s="51" t="s">
        <v>391</v>
      </c>
      <c r="K180" s="51" t="s">
        <v>615</v>
      </c>
      <c r="L180" s="51" t="s">
        <v>616</v>
      </c>
      <c r="M180" s="14">
        <v>50</v>
      </c>
      <c r="N180" s="36"/>
      <c r="O180" s="14">
        <v>75</v>
      </c>
      <c r="P180" s="36"/>
      <c r="Q180" s="36">
        <v>0</v>
      </c>
      <c r="R180" s="36"/>
      <c r="S180" s="47">
        <v>6</v>
      </c>
      <c r="T180" s="36"/>
    </row>
    <row r="181" spans="1:20" ht="13.8" x14ac:dyDescent="0.3">
      <c r="A181" s="44" t="s">
        <v>165</v>
      </c>
      <c r="B181" s="45" t="s">
        <v>180</v>
      </c>
      <c r="C181" s="18" t="s">
        <v>172</v>
      </c>
      <c r="D181" s="13" t="s">
        <v>191</v>
      </c>
      <c r="E181" s="18" t="s">
        <v>332</v>
      </c>
      <c r="F181" s="35">
        <v>39848</v>
      </c>
      <c r="G181" s="14">
        <f t="shared" si="15"/>
        <v>4.333333333333333</v>
      </c>
      <c r="H181" s="35">
        <v>40649</v>
      </c>
      <c r="I181" s="31">
        <v>6.5</v>
      </c>
      <c r="J181" s="51" t="s">
        <v>392</v>
      </c>
      <c r="K181" s="51" t="s">
        <v>616</v>
      </c>
      <c r="L181" s="51" t="s">
        <v>617</v>
      </c>
      <c r="M181" s="14">
        <v>48</v>
      </c>
      <c r="N181" s="36"/>
      <c r="O181" s="14">
        <v>50</v>
      </c>
      <c r="P181" s="36"/>
      <c r="Q181" s="36">
        <v>0</v>
      </c>
      <c r="R181" s="36"/>
      <c r="S181" s="47">
        <v>89</v>
      </c>
      <c r="T181" s="36"/>
    </row>
    <row r="182" spans="1:20" ht="13.8" x14ac:dyDescent="0.3">
      <c r="A182" s="44" t="s">
        <v>166</v>
      </c>
      <c r="B182" s="45" t="s">
        <v>180</v>
      </c>
      <c r="C182" s="18" t="s">
        <v>172</v>
      </c>
      <c r="D182" s="13" t="s">
        <v>173</v>
      </c>
      <c r="E182" s="18" t="s">
        <v>314</v>
      </c>
      <c r="F182" s="13" t="s">
        <v>272</v>
      </c>
      <c r="G182" s="14" t="s">
        <v>376</v>
      </c>
      <c r="H182" s="18" t="s">
        <v>272</v>
      </c>
      <c r="I182" s="31" t="s">
        <v>376</v>
      </c>
      <c r="J182" s="51" t="s">
        <v>272</v>
      </c>
      <c r="K182" s="51" t="s">
        <v>272</v>
      </c>
      <c r="L182" s="51" t="s">
        <v>272</v>
      </c>
      <c r="M182" s="14" t="s">
        <v>376</v>
      </c>
      <c r="N182" s="36" t="s">
        <v>376</v>
      </c>
      <c r="O182" s="26" t="s">
        <v>376</v>
      </c>
      <c r="P182" s="36" t="s">
        <v>376</v>
      </c>
      <c r="Q182" s="36" t="s">
        <v>376</v>
      </c>
      <c r="R182" s="36" t="s">
        <v>376</v>
      </c>
      <c r="S182" s="26" t="s">
        <v>376</v>
      </c>
      <c r="T182" s="36" t="s">
        <v>376</v>
      </c>
    </row>
    <row r="183" spans="1:20" ht="13.8" x14ac:dyDescent="0.3">
      <c r="A183" s="44" t="s">
        <v>166</v>
      </c>
      <c r="B183" s="45" t="s">
        <v>180</v>
      </c>
      <c r="C183" s="18" t="s">
        <v>172</v>
      </c>
      <c r="D183" s="13" t="s">
        <v>288</v>
      </c>
      <c r="E183" s="18" t="s">
        <v>314</v>
      </c>
      <c r="F183" s="13" t="s">
        <v>272</v>
      </c>
      <c r="G183" s="14" t="s">
        <v>376</v>
      </c>
      <c r="H183" s="18" t="s">
        <v>272</v>
      </c>
      <c r="I183" s="31" t="s">
        <v>376</v>
      </c>
      <c r="J183" s="51" t="s">
        <v>272</v>
      </c>
      <c r="K183" s="51" t="s">
        <v>272</v>
      </c>
      <c r="L183" s="14" t="s">
        <v>272</v>
      </c>
      <c r="M183" s="14" t="s">
        <v>376</v>
      </c>
      <c r="N183" s="36" t="s">
        <v>376</v>
      </c>
      <c r="O183" s="26" t="s">
        <v>376</v>
      </c>
      <c r="P183" s="36" t="s">
        <v>376</v>
      </c>
      <c r="Q183" s="36" t="s">
        <v>376</v>
      </c>
      <c r="R183" s="36" t="s">
        <v>376</v>
      </c>
      <c r="S183" s="26" t="s">
        <v>376</v>
      </c>
      <c r="T183" s="36" t="s">
        <v>376</v>
      </c>
    </row>
    <row r="184" spans="1:20" ht="13.8" x14ac:dyDescent="0.3">
      <c r="A184" s="44" t="s">
        <v>167</v>
      </c>
      <c r="B184" s="45" t="s">
        <v>208</v>
      </c>
      <c r="C184" s="18" t="s">
        <v>172</v>
      </c>
      <c r="D184" s="13" t="s">
        <v>173</v>
      </c>
      <c r="E184" s="18" t="s">
        <v>333</v>
      </c>
      <c r="F184" s="13">
        <v>2012</v>
      </c>
      <c r="G184" s="14" t="s">
        <v>376</v>
      </c>
      <c r="H184" s="18" t="s">
        <v>272</v>
      </c>
      <c r="I184" s="31" t="s">
        <v>376</v>
      </c>
      <c r="J184" s="75" t="s">
        <v>761</v>
      </c>
      <c r="K184" s="76"/>
      <c r="L184" s="77"/>
      <c r="M184" s="14" t="s">
        <v>376</v>
      </c>
      <c r="N184" s="36">
        <v>0</v>
      </c>
      <c r="O184" s="26" t="s">
        <v>376</v>
      </c>
      <c r="P184" s="36" t="s">
        <v>376</v>
      </c>
      <c r="Q184" s="36" t="s">
        <v>376</v>
      </c>
      <c r="R184" s="36">
        <v>0</v>
      </c>
      <c r="S184" s="26" t="s">
        <v>376</v>
      </c>
      <c r="T184" s="36" t="s">
        <v>376</v>
      </c>
    </row>
    <row r="185" spans="1:20" ht="13.8" x14ac:dyDescent="0.3">
      <c r="A185" s="44" t="s">
        <v>167</v>
      </c>
      <c r="B185" s="45" t="s">
        <v>208</v>
      </c>
      <c r="C185" s="18" t="s">
        <v>172</v>
      </c>
      <c r="D185" s="13" t="s">
        <v>209</v>
      </c>
      <c r="E185" s="18" t="s">
        <v>333</v>
      </c>
      <c r="F185" s="13">
        <v>2012</v>
      </c>
      <c r="G185" s="14" t="s">
        <v>376</v>
      </c>
      <c r="H185" s="18" t="s">
        <v>272</v>
      </c>
      <c r="I185" s="31" t="s">
        <v>376</v>
      </c>
      <c r="J185" s="75"/>
      <c r="K185" s="76"/>
      <c r="L185" s="77"/>
      <c r="M185" s="14" t="s">
        <v>376</v>
      </c>
      <c r="N185" s="36">
        <v>0</v>
      </c>
      <c r="O185" s="26" t="s">
        <v>376</v>
      </c>
      <c r="P185" s="36" t="s">
        <v>376</v>
      </c>
      <c r="Q185" s="36" t="s">
        <v>376</v>
      </c>
      <c r="R185" s="36">
        <v>0</v>
      </c>
      <c r="S185" s="26" t="s">
        <v>376</v>
      </c>
      <c r="T185" s="36" t="s">
        <v>376</v>
      </c>
    </row>
    <row r="186" spans="1:20" ht="13.8" x14ac:dyDescent="0.3">
      <c r="A186" s="44" t="s">
        <v>167</v>
      </c>
      <c r="B186" s="45" t="s">
        <v>208</v>
      </c>
      <c r="C186" s="18" t="s">
        <v>172</v>
      </c>
      <c r="D186" s="13" t="s">
        <v>288</v>
      </c>
      <c r="E186" s="18" t="s">
        <v>333</v>
      </c>
      <c r="F186" s="13">
        <v>2012</v>
      </c>
      <c r="G186" s="14" t="s">
        <v>376</v>
      </c>
      <c r="H186" s="18" t="s">
        <v>272</v>
      </c>
      <c r="I186" s="31" t="s">
        <v>376</v>
      </c>
      <c r="J186" s="75"/>
      <c r="K186" s="76"/>
      <c r="L186" s="77"/>
      <c r="M186" s="14" t="s">
        <v>376</v>
      </c>
      <c r="N186" s="36">
        <v>0</v>
      </c>
      <c r="O186" s="26" t="s">
        <v>376</v>
      </c>
      <c r="P186" s="36" t="s">
        <v>376</v>
      </c>
      <c r="Q186" s="36" t="s">
        <v>376</v>
      </c>
      <c r="R186" s="36">
        <v>0</v>
      </c>
      <c r="S186" s="26" t="s">
        <v>376</v>
      </c>
      <c r="T186" s="36" t="s">
        <v>376</v>
      </c>
    </row>
    <row r="187" spans="1:20" ht="13.8" x14ac:dyDescent="0.3">
      <c r="A187" s="44" t="s">
        <v>167</v>
      </c>
      <c r="B187" s="45" t="s">
        <v>208</v>
      </c>
      <c r="C187" s="18" t="s">
        <v>172</v>
      </c>
      <c r="D187" s="13" t="s">
        <v>210</v>
      </c>
      <c r="E187" s="18" t="s">
        <v>333</v>
      </c>
      <c r="F187" s="13">
        <v>2012</v>
      </c>
      <c r="G187" s="14" t="s">
        <v>376</v>
      </c>
      <c r="H187" s="18" t="s">
        <v>272</v>
      </c>
      <c r="I187" s="31" t="s">
        <v>376</v>
      </c>
      <c r="J187" s="75"/>
      <c r="K187" s="76"/>
      <c r="L187" s="77"/>
      <c r="M187" s="14" t="s">
        <v>376</v>
      </c>
      <c r="N187" s="36">
        <v>0</v>
      </c>
      <c r="O187" s="26" t="s">
        <v>376</v>
      </c>
      <c r="P187" s="36" t="s">
        <v>376</v>
      </c>
      <c r="Q187" s="36" t="s">
        <v>376</v>
      </c>
      <c r="R187" s="36">
        <v>0</v>
      </c>
      <c r="S187" s="26" t="s">
        <v>376</v>
      </c>
      <c r="T187" s="36" t="s">
        <v>376</v>
      </c>
    </row>
    <row r="188" spans="1:20" ht="13.8" x14ac:dyDescent="0.3">
      <c r="A188" s="44" t="s">
        <v>168</v>
      </c>
      <c r="B188" s="45" t="s">
        <v>208</v>
      </c>
      <c r="C188" s="18" t="s">
        <v>172</v>
      </c>
      <c r="D188" s="13" t="s">
        <v>173</v>
      </c>
      <c r="E188" s="18" t="s">
        <v>333</v>
      </c>
      <c r="F188" s="13">
        <v>2012</v>
      </c>
      <c r="G188" s="14" t="s">
        <v>376</v>
      </c>
      <c r="H188" s="18" t="s">
        <v>272</v>
      </c>
      <c r="I188" s="31" t="s">
        <v>376</v>
      </c>
      <c r="J188" s="75"/>
      <c r="K188" s="76"/>
      <c r="L188" s="77"/>
      <c r="M188" s="14" t="s">
        <v>376</v>
      </c>
      <c r="N188" s="36">
        <v>0</v>
      </c>
      <c r="O188" s="26" t="s">
        <v>376</v>
      </c>
      <c r="P188" s="36" t="s">
        <v>376</v>
      </c>
      <c r="Q188" s="36" t="s">
        <v>376</v>
      </c>
      <c r="R188" s="36">
        <v>0</v>
      </c>
      <c r="S188" s="26" t="s">
        <v>376</v>
      </c>
      <c r="T188" s="36" t="s">
        <v>376</v>
      </c>
    </row>
    <row r="189" spans="1:20" ht="13.8" x14ac:dyDescent="0.3">
      <c r="A189" s="44" t="s">
        <v>168</v>
      </c>
      <c r="B189" s="45" t="s">
        <v>208</v>
      </c>
      <c r="C189" s="18" t="s">
        <v>172</v>
      </c>
      <c r="D189" s="13" t="s">
        <v>182</v>
      </c>
      <c r="E189" s="18" t="s">
        <v>333</v>
      </c>
      <c r="F189" s="13">
        <v>2012</v>
      </c>
      <c r="G189" s="14" t="s">
        <v>376</v>
      </c>
      <c r="H189" s="18" t="s">
        <v>272</v>
      </c>
      <c r="I189" s="31" t="s">
        <v>376</v>
      </c>
      <c r="J189" s="75"/>
      <c r="K189" s="76"/>
      <c r="L189" s="77"/>
      <c r="M189" s="14" t="s">
        <v>376</v>
      </c>
      <c r="N189" s="36">
        <v>0</v>
      </c>
      <c r="O189" s="26" t="s">
        <v>376</v>
      </c>
      <c r="P189" s="36" t="s">
        <v>376</v>
      </c>
      <c r="Q189" s="36" t="s">
        <v>376</v>
      </c>
      <c r="R189" s="36">
        <v>0</v>
      </c>
      <c r="S189" s="26" t="s">
        <v>376</v>
      </c>
      <c r="T189" s="36" t="s">
        <v>376</v>
      </c>
    </row>
    <row r="190" spans="1:20" ht="13.8" x14ac:dyDescent="0.3">
      <c r="A190" s="44" t="s">
        <v>168</v>
      </c>
      <c r="B190" s="45" t="s">
        <v>208</v>
      </c>
      <c r="C190" s="18" t="s">
        <v>172</v>
      </c>
      <c r="D190" s="13" t="s">
        <v>197</v>
      </c>
      <c r="E190" s="18" t="s">
        <v>333</v>
      </c>
      <c r="F190" s="13">
        <v>2012</v>
      </c>
      <c r="G190" s="14" t="s">
        <v>376</v>
      </c>
      <c r="H190" s="18" t="s">
        <v>272</v>
      </c>
      <c r="I190" s="31" t="s">
        <v>376</v>
      </c>
      <c r="J190" s="75"/>
      <c r="K190" s="76"/>
      <c r="L190" s="77"/>
      <c r="M190" s="14" t="s">
        <v>376</v>
      </c>
      <c r="N190" s="36">
        <v>0</v>
      </c>
      <c r="O190" s="26" t="s">
        <v>376</v>
      </c>
      <c r="P190" s="36" t="s">
        <v>376</v>
      </c>
      <c r="Q190" s="36" t="s">
        <v>376</v>
      </c>
      <c r="R190" s="36">
        <v>0</v>
      </c>
      <c r="S190" s="26" t="s">
        <v>376</v>
      </c>
      <c r="T190" s="36" t="s">
        <v>376</v>
      </c>
    </row>
    <row r="191" spans="1:20" ht="13.8" x14ac:dyDescent="0.3">
      <c r="A191" s="44" t="s">
        <v>168</v>
      </c>
      <c r="B191" s="45" t="s">
        <v>208</v>
      </c>
      <c r="C191" s="18" t="s">
        <v>172</v>
      </c>
      <c r="D191" s="13" t="s">
        <v>191</v>
      </c>
      <c r="E191" s="18" t="s">
        <v>333</v>
      </c>
      <c r="F191" s="13">
        <v>2012</v>
      </c>
      <c r="G191" s="14" t="s">
        <v>376</v>
      </c>
      <c r="H191" s="18" t="s">
        <v>272</v>
      </c>
      <c r="I191" s="31" t="s">
        <v>376</v>
      </c>
      <c r="J191" s="75"/>
      <c r="K191" s="76"/>
      <c r="L191" s="77"/>
      <c r="M191" s="14" t="s">
        <v>376</v>
      </c>
      <c r="N191" s="36">
        <v>0</v>
      </c>
      <c r="O191" s="26" t="s">
        <v>376</v>
      </c>
      <c r="P191" s="36" t="s">
        <v>376</v>
      </c>
      <c r="Q191" s="36" t="s">
        <v>376</v>
      </c>
      <c r="R191" s="36">
        <v>0</v>
      </c>
      <c r="S191" s="26" t="s">
        <v>376</v>
      </c>
      <c r="T191" s="36" t="s">
        <v>376</v>
      </c>
    </row>
    <row r="192" spans="1:20" ht="14.4" thickBot="1" x14ac:dyDescent="0.35">
      <c r="A192" s="70" t="s">
        <v>168</v>
      </c>
      <c r="B192" s="71" t="s">
        <v>208</v>
      </c>
      <c r="C192" s="48" t="s">
        <v>172</v>
      </c>
      <c r="D192" s="20" t="s">
        <v>204</v>
      </c>
      <c r="E192" s="48" t="s">
        <v>333</v>
      </c>
      <c r="F192" s="20">
        <v>2012</v>
      </c>
      <c r="G192" s="28" t="s">
        <v>376</v>
      </c>
      <c r="H192" s="48" t="s">
        <v>272</v>
      </c>
      <c r="I192" s="54" t="s">
        <v>376</v>
      </c>
      <c r="J192" s="78"/>
      <c r="K192" s="79"/>
      <c r="L192" s="80"/>
      <c r="M192" s="28" t="s">
        <v>376</v>
      </c>
      <c r="N192" s="72">
        <v>0</v>
      </c>
      <c r="O192" s="49" t="s">
        <v>376</v>
      </c>
      <c r="P192" s="72" t="s">
        <v>376</v>
      </c>
      <c r="Q192" s="72" t="s">
        <v>376</v>
      </c>
      <c r="R192" s="72">
        <v>0</v>
      </c>
      <c r="S192" s="49" t="s">
        <v>376</v>
      </c>
      <c r="T192" s="72" t="s">
        <v>376</v>
      </c>
    </row>
  </sheetData>
  <mergeCells count="1">
    <mergeCell ref="J184:L19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pane ySplit="1" topLeftCell="A2" activePane="bottomLeft" state="frozen"/>
      <selection pane="bottomLeft" activeCell="O1037" sqref="O1037"/>
    </sheetView>
  </sheetViews>
  <sheetFormatPr defaultColWidth="8.7265625" defaultRowHeight="12.6" x14ac:dyDescent="0.2"/>
  <cols>
    <col min="1" max="1" width="11.26953125" customWidth="1"/>
    <col min="2" max="2" width="10.26953125" customWidth="1"/>
    <col min="3" max="3" width="9.08984375" customWidth="1"/>
    <col min="4" max="4" width="12.7265625" customWidth="1"/>
    <col min="5" max="9" width="13" customWidth="1"/>
    <col min="10" max="10" width="11.08984375" customWidth="1"/>
    <col min="11" max="11" width="13.453125" customWidth="1"/>
    <col min="12" max="13" width="14.90625" customWidth="1"/>
    <col min="14" max="14" width="12.7265625" customWidth="1"/>
    <col min="15" max="19" width="18.26953125" customWidth="1"/>
  </cols>
  <sheetData>
    <row r="1" spans="1:19" ht="28.2" thickBot="1" x14ac:dyDescent="0.25">
      <c r="A1" s="43" t="s">
        <v>179</v>
      </c>
      <c r="B1" s="43" t="s">
        <v>175</v>
      </c>
      <c r="C1" s="43" t="s">
        <v>174</v>
      </c>
      <c r="D1" s="43" t="s">
        <v>264</v>
      </c>
      <c r="E1" s="43" t="s">
        <v>266</v>
      </c>
      <c r="F1" s="43" t="s">
        <v>668</v>
      </c>
      <c r="G1" s="43" t="s">
        <v>666</v>
      </c>
      <c r="H1" s="43" t="s">
        <v>667</v>
      </c>
      <c r="I1" s="43" t="s">
        <v>672</v>
      </c>
      <c r="J1" s="43" t="s">
        <v>387</v>
      </c>
      <c r="K1" s="43" t="s">
        <v>395</v>
      </c>
      <c r="L1" s="43" t="s">
        <v>396</v>
      </c>
      <c r="M1" s="43" t="s">
        <v>397</v>
      </c>
      <c r="N1" s="43" t="s">
        <v>699</v>
      </c>
      <c r="R1" s="1"/>
      <c r="S1" s="1"/>
    </row>
    <row r="2" spans="1:19" ht="13.8" x14ac:dyDescent="0.3">
      <c r="A2" s="44" t="s">
        <v>145</v>
      </c>
      <c r="B2" s="45" t="s">
        <v>180</v>
      </c>
      <c r="C2" s="13" t="s">
        <v>169</v>
      </c>
      <c r="D2" s="13" t="s">
        <v>173</v>
      </c>
      <c r="E2" s="46" t="s">
        <v>280</v>
      </c>
      <c r="F2" s="35">
        <v>39626</v>
      </c>
      <c r="G2" s="14">
        <f t="shared" ref="G2:G37" si="0">7-3/12</f>
        <v>6.75</v>
      </c>
      <c r="H2" s="35">
        <v>40479</v>
      </c>
      <c r="I2" s="53">
        <v>9.1666666666666661</v>
      </c>
      <c r="J2" s="51" t="s">
        <v>390</v>
      </c>
      <c r="K2" s="14" t="s">
        <v>398</v>
      </c>
      <c r="L2" s="14">
        <v>6.25E-2</v>
      </c>
      <c r="M2" s="14">
        <v>0.25</v>
      </c>
      <c r="N2" s="14">
        <v>0.15625</v>
      </c>
    </row>
    <row r="3" spans="1:19" ht="13.8" x14ac:dyDescent="0.3">
      <c r="A3" s="44" t="s">
        <v>145</v>
      </c>
      <c r="B3" s="45" t="s">
        <v>180</v>
      </c>
      <c r="C3" s="13" t="s">
        <v>169</v>
      </c>
      <c r="D3" s="13" t="s">
        <v>173</v>
      </c>
      <c r="E3" s="46" t="s">
        <v>280</v>
      </c>
      <c r="F3" s="35">
        <v>39626</v>
      </c>
      <c r="G3" s="14">
        <f t="shared" si="0"/>
        <v>6.75</v>
      </c>
      <c r="H3" s="35">
        <v>40479</v>
      </c>
      <c r="I3" s="31">
        <v>9.1666666666666661</v>
      </c>
      <c r="J3" s="51" t="s">
        <v>390</v>
      </c>
      <c r="K3" s="14" t="s">
        <v>399</v>
      </c>
      <c r="L3" s="14">
        <v>6.25E-2</v>
      </c>
      <c r="M3" s="14">
        <v>0.25</v>
      </c>
      <c r="N3" s="14">
        <v>0.15625</v>
      </c>
    </row>
    <row r="4" spans="1:19" ht="13.8" x14ac:dyDescent="0.3">
      <c r="A4" s="44" t="s">
        <v>145</v>
      </c>
      <c r="B4" s="45" t="s">
        <v>180</v>
      </c>
      <c r="C4" s="13" t="s">
        <v>169</v>
      </c>
      <c r="D4" s="13" t="s">
        <v>173</v>
      </c>
      <c r="E4" s="46" t="s">
        <v>280</v>
      </c>
      <c r="F4" s="35">
        <v>39626</v>
      </c>
      <c r="G4" s="14">
        <f t="shared" si="0"/>
        <v>6.75</v>
      </c>
      <c r="H4" s="35">
        <v>40479</v>
      </c>
      <c r="I4" s="31">
        <v>9.1666666666666661</v>
      </c>
      <c r="J4" s="51" t="s">
        <v>390</v>
      </c>
      <c r="K4" s="14" t="s">
        <v>400</v>
      </c>
      <c r="L4" s="14">
        <v>0.125</v>
      </c>
      <c r="M4" s="14">
        <v>0.1875</v>
      </c>
      <c r="N4" s="14">
        <v>0.15625</v>
      </c>
    </row>
    <row r="5" spans="1:19" ht="13.8" x14ac:dyDescent="0.3">
      <c r="A5" s="44" t="s">
        <v>145</v>
      </c>
      <c r="B5" s="45" t="s">
        <v>180</v>
      </c>
      <c r="C5" s="13" t="s">
        <v>169</v>
      </c>
      <c r="D5" s="13" t="s">
        <v>173</v>
      </c>
      <c r="E5" s="46" t="s">
        <v>280</v>
      </c>
      <c r="F5" s="35">
        <v>39626</v>
      </c>
      <c r="G5" s="14">
        <f t="shared" si="0"/>
        <v>6.75</v>
      </c>
      <c r="H5" s="35">
        <v>40479</v>
      </c>
      <c r="I5" s="31">
        <v>9.1666666666666661</v>
      </c>
      <c r="J5" s="51" t="s">
        <v>390</v>
      </c>
      <c r="K5" s="14" t="s">
        <v>401</v>
      </c>
      <c r="L5" s="14">
        <v>0.125</v>
      </c>
      <c r="M5" s="14">
        <v>0.1875</v>
      </c>
      <c r="N5" s="14">
        <v>0.15625</v>
      </c>
    </row>
    <row r="6" spans="1:19" ht="13.8" x14ac:dyDescent="0.3">
      <c r="A6" s="44" t="s">
        <v>145</v>
      </c>
      <c r="B6" s="45" t="s">
        <v>180</v>
      </c>
      <c r="C6" s="13" t="s">
        <v>169</v>
      </c>
      <c r="D6" s="13" t="s">
        <v>173</v>
      </c>
      <c r="E6" s="46" t="s">
        <v>280</v>
      </c>
      <c r="F6" s="35">
        <v>39626</v>
      </c>
      <c r="G6" s="14">
        <f t="shared" si="0"/>
        <v>6.75</v>
      </c>
      <c r="H6" s="35">
        <v>40479</v>
      </c>
      <c r="I6" s="31">
        <v>9.1666666666666661</v>
      </c>
      <c r="J6" s="51" t="s">
        <v>390</v>
      </c>
      <c r="K6" s="14" t="s">
        <v>402</v>
      </c>
      <c r="L6" s="14">
        <v>6.25E-2</v>
      </c>
      <c r="M6" s="14">
        <v>0.1875</v>
      </c>
      <c r="N6" s="14">
        <v>0.125</v>
      </c>
    </row>
    <row r="7" spans="1:19" ht="13.8" x14ac:dyDescent="0.3">
      <c r="A7" s="44" t="s">
        <v>145</v>
      </c>
      <c r="B7" s="45" t="s">
        <v>180</v>
      </c>
      <c r="C7" s="13" t="s">
        <v>169</v>
      </c>
      <c r="D7" s="13" t="s">
        <v>173</v>
      </c>
      <c r="E7" s="46" t="s">
        <v>280</v>
      </c>
      <c r="F7" s="35">
        <v>39626</v>
      </c>
      <c r="G7" s="14">
        <f t="shared" si="0"/>
        <v>6.75</v>
      </c>
      <c r="H7" s="35">
        <v>40479</v>
      </c>
      <c r="I7" s="31">
        <v>9.1666666666666661</v>
      </c>
      <c r="J7" s="51" t="s">
        <v>390</v>
      </c>
      <c r="K7" s="14" t="s">
        <v>403</v>
      </c>
      <c r="L7" s="14">
        <v>6.25E-2</v>
      </c>
      <c r="M7" s="14">
        <v>0.1875</v>
      </c>
      <c r="N7" s="14">
        <v>0.125</v>
      </c>
    </row>
    <row r="8" spans="1:19" ht="13.8" x14ac:dyDescent="0.3">
      <c r="A8" s="44" t="s">
        <v>145</v>
      </c>
      <c r="B8" s="45" t="s">
        <v>180</v>
      </c>
      <c r="C8" s="13" t="s">
        <v>169</v>
      </c>
      <c r="D8" s="13" t="s">
        <v>173</v>
      </c>
      <c r="E8" s="46" t="s">
        <v>280</v>
      </c>
      <c r="F8" s="35">
        <v>39626</v>
      </c>
      <c r="G8" s="14">
        <f t="shared" si="0"/>
        <v>6.75</v>
      </c>
      <c r="H8" s="35">
        <v>40479</v>
      </c>
      <c r="I8" s="31">
        <v>9.1666666666666661</v>
      </c>
      <c r="J8" s="51" t="s">
        <v>391</v>
      </c>
      <c r="K8" s="14" t="s">
        <v>398</v>
      </c>
      <c r="L8" s="14">
        <v>6.25E-2</v>
      </c>
      <c r="M8" s="14">
        <v>0.1875</v>
      </c>
      <c r="N8" s="14">
        <v>0.125</v>
      </c>
    </row>
    <row r="9" spans="1:19" ht="13.8" x14ac:dyDescent="0.3">
      <c r="A9" s="44" t="s">
        <v>145</v>
      </c>
      <c r="B9" s="45" t="s">
        <v>180</v>
      </c>
      <c r="C9" s="13" t="s">
        <v>169</v>
      </c>
      <c r="D9" s="13" t="s">
        <v>173</v>
      </c>
      <c r="E9" s="46" t="s">
        <v>280</v>
      </c>
      <c r="F9" s="35">
        <v>39626</v>
      </c>
      <c r="G9" s="14">
        <f t="shared" si="0"/>
        <v>6.75</v>
      </c>
      <c r="H9" s="35">
        <v>40479</v>
      </c>
      <c r="I9" s="31">
        <v>9.1666666666666661</v>
      </c>
      <c r="J9" s="51" t="s">
        <v>391</v>
      </c>
      <c r="K9" s="14" t="s">
        <v>399</v>
      </c>
      <c r="L9" s="14">
        <v>6.25E-2</v>
      </c>
      <c r="M9" s="14">
        <v>0.25</v>
      </c>
      <c r="N9" s="14">
        <v>0.15625</v>
      </c>
    </row>
    <row r="10" spans="1:19" ht="13.8" x14ac:dyDescent="0.3">
      <c r="A10" s="44" t="s">
        <v>145</v>
      </c>
      <c r="B10" s="45" t="s">
        <v>180</v>
      </c>
      <c r="C10" s="13" t="s">
        <v>169</v>
      </c>
      <c r="D10" s="13" t="s">
        <v>173</v>
      </c>
      <c r="E10" s="46" t="s">
        <v>280</v>
      </c>
      <c r="F10" s="35">
        <v>39626</v>
      </c>
      <c r="G10" s="14">
        <f t="shared" si="0"/>
        <v>6.75</v>
      </c>
      <c r="H10" s="35">
        <v>40479</v>
      </c>
      <c r="I10" s="31">
        <v>9.1666666666666661</v>
      </c>
      <c r="J10" s="51" t="s">
        <v>391</v>
      </c>
      <c r="K10" s="14" t="s">
        <v>400</v>
      </c>
      <c r="L10" s="14">
        <v>0.125</v>
      </c>
      <c r="M10" s="14">
        <v>0.1875</v>
      </c>
      <c r="N10" s="14">
        <v>0.15625</v>
      </c>
    </row>
    <row r="11" spans="1:19" ht="13.8" x14ac:dyDescent="0.3">
      <c r="A11" s="44" t="s">
        <v>145</v>
      </c>
      <c r="B11" s="45" t="s">
        <v>180</v>
      </c>
      <c r="C11" s="13" t="s">
        <v>169</v>
      </c>
      <c r="D11" s="13" t="s">
        <v>173</v>
      </c>
      <c r="E11" s="46" t="s">
        <v>280</v>
      </c>
      <c r="F11" s="35">
        <v>39626</v>
      </c>
      <c r="G11" s="14">
        <f t="shared" si="0"/>
        <v>6.75</v>
      </c>
      <c r="H11" s="35">
        <v>40479</v>
      </c>
      <c r="I11" s="31">
        <v>9.1666666666666661</v>
      </c>
      <c r="J11" s="51" t="s">
        <v>391</v>
      </c>
      <c r="K11" s="14" t="s">
        <v>401</v>
      </c>
      <c r="L11" s="14">
        <v>0.125</v>
      </c>
      <c r="M11" s="14">
        <v>0.1875</v>
      </c>
      <c r="N11" s="14">
        <v>0.15625</v>
      </c>
    </row>
    <row r="12" spans="1:19" ht="13.8" x14ac:dyDescent="0.3">
      <c r="A12" s="44" t="s">
        <v>145</v>
      </c>
      <c r="B12" s="45" t="s">
        <v>180</v>
      </c>
      <c r="C12" s="13" t="s">
        <v>169</v>
      </c>
      <c r="D12" s="13" t="s">
        <v>173</v>
      </c>
      <c r="E12" s="46" t="s">
        <v>280</v>
      </c>
      <c r="F12" s="35">
        <v>39626</v>
      </c>
      <c r="G12" s="14">
        <f t="shared" si="0"/>
        <v>6.75</v>
      </c>
      <c r="H12" s="35">
        <v>40479</v>
      </c>
      <c r="I12" s="31">
        <v>9.1666666666666661</v>
      </c>
      <c r="J12" s="51" t="s">
        <v>391</v>
      </c>
      <c r="K12" s="14" t="s">
        <v>402</v>
      </c>
      <c r="L12" s="14">
        <v>6.25E-2</v>
      </c>
      <c r="M12" s="14">
        <v>0.1875</v>
      </c>
      <c r="N12" s="14">
        <v>0.125</v>
      </c>
    </row>
    <row r="13" spans="1:19" ht="13.8" x14ac:dyDescent="0.3">
      <c r="A13" s="44" t="s">
        <v>145</v>
      </c>
      <c r="B13" s="45" t="s">
        <v>180</v>
      </c>
      <c r="C13" s="13" t="s">
        <v>169</v>
      </c>
      <c r="D13" s="13" t="s">
        <v>173</v>
      </c>
      <c r="E13" s="46" t="s">
        <v>280</v>
      </c>
      <c r="F13" s="35">
        <v>39626</v>
      </c>
      <c r="G13" s="14">
        <f t="shared" si="0"/>
        <v>6.75</v>
      </c>
      <c r="H13" s="35">
        <v>40479</v>
      </c>
      <c r="I13" s="31">
        <v>9.1666666666666661</v>
      </c>
      <c r="J13" s="51" t="s">
        <v>391</v>
      </c>
      <c r="K13" s="14" t="s">
        <v>403</v>
      </c>
      <c r="L13" s="14">
        <v>6.25E-2</v>
      </c>
      <c r="M13" s="14">
        <v>0.1875</v>
      </c>
      <c r="N13" s="14">
        <v>0.125</v>
      </c>
    </row>
    <row r="14" spans="1:19" ht="13.8" x14ac:dyDescent="0.3">
      <c r="A14" s="44" t="s">
        <v>145</v>
      </c>
      <c r="B14" s="45" t="s">
        <v>180</v>
      </c>
      <c r="C14" s="13" t="s">
        <v>169</v>
      </c>
      <c r="D14" s="13" t="s">
        <v>173</v>
      </c>
      <c r="E14" s="46" t="s">
        <v>280</v>
      </c>
      <c r="F14" s="35">
        <v>39626</v>
      </c>
      <c r="G14" s="14">
        <f t="shared" si="0"/>
        <v>6.75</v>
      </c>
      <c r="H14" s="35">
        <v>40479</v>
      </c>
      <c r="I14" s="31">
        <v>9.1666666666666661</v>
      </c>
      <c r="J14" s="51" t="s">
        <v>392</v>
      </c>
      <c r="K14" s="14" t="s">
        <v>398</v>
      </c>
      <c r="L14" s="14">
        <v>0.125</v>
      </c>
      <c r="M14" s="14">
        <v>0.25</v>
      </c>
      <c r="N14" s="14">
        <v>0.1875</v>
      </c>
    </row>
    <row r="15" spans="1:19" ht="13.8" x14ac:dyDescent="0.3">
      <c r="A15" s="44" t="s">
        <v>145</v>
      </c>
      <c r="B15" s="45" t="s">
        <v>180</v>
      </c>
      <c r="C15" s="13" t="s">
        <v>169</v>
      </c>
      <c r="D15" s="13" t="s">
        <v>173</v>
      </c>
      <c r="E15" s="46" t="s">
        <v>280</v>
      </c>
      <c r="F15" s="35">
        <v>39626</v>
      </c>
      <c r="G15" s="14">
        <f t="shared" si="0"/>
        <v>6.75</v>
      </c>
      <c r="H15" s="35">
        <v>40479</v>
      </c>
      <c r="I15" s="31">
        <v>9.1666666666666661</v>
      </c>
      <c r="J15" s="51" t="s">
        <v>392</v>
      </c>
      <c r="K15" s="14" t="s">
        <v>399</v>
      </c>
      <c r="L15" s="14">
        <v>0.125</v>
      </c>
      <c r="M15" s="14">
        <v>0.1875</v>
      </c>
      <c r="N15" s="14">
        <v>0.15625</v>
      </c>
    </row>
    <row r="16" spans="1:19" ht="13.8" x14ac:dyDescent="0.3">
      <c r="A16" s="44" t="s">
        <v>145</v>
      </c>
      <c r="B16" s="45" t="s">
        <v>180</v>
      </c>
      <c r="C16" s="13" t="s">
        <v>169</v>
      </c>
      <c r="D16" s="13" t="s">
        <v>173</v>
      </c>
      <c r="E16" s="46" t="s">
        <v>280</v>
      </c>
      <c r="F16" s="35">
        <v>39626</v>
      </c>
      <c r="G16" s="14">
        <f t="shared" si="0"/>
        <v>6.75</v>
      </c>
      <c r="H16" s="35">
        <v>40479</v>
      </c>
      <c r="I16" s="31">
        <v>9.1666666666666661</v>
      </c>
      <c r="J16" s="51" t="s">
        <v>392</v>
      </c>
      <c r="K16" s="14" t="s">
        <v>400</v>
      </c>
      <c r="L16" s="14">
        <v>6.25E-2</v>
      </c>
      <c r="M16" s="14">
        <v>0.1875</v>
      </c>
      <c r="N16" s="14">
        <v>0.125</v>
      </c>
    </row>
    <row r="17" spans="1:14" ht="13.8" x14ac:dyDescent="0.3">
      <c r="A17" s="44" t="s">
        <v>145</v>
      </c>
      <c r="B17" s="45" t="s">
        <v>180</v>
      </c>
      <c r="C17" s="13" t="s">
        <v>169</v>
      </c>
      <c r="D17" s="13" t="s">
        <v>173</v>
      </c>
      <c r="E17" s="46" t="s">
        <v>280</v>
      </c>
      <c r="F17" s="35">
        <v>39626</v>
      </c>
      <c r="G17" s="14">
        <f t="shared" si="0"/>
        <v>6.75</v>
      </c>
      <c r="H17" s="35">
        <v>40479</v>
      </c>
      <c r="I17" s="31">
        <v>9.1666666666666661</v>
      </c>
      <c r="J17" s="51" t="s">
        <v>392</v>
      </c>
      <c r="K17" s="14" t="s">
        <v>401</v>
      </c>
      <c r="L17" s="14">
        <v>6.25E-2</v>
      </c>
      <c r="M17" s="14">
        <v>0.1875</v>
      </c>
      <c r="N17" s="14">
        <v>0.125</v>
      </c>
    </row>
    <row r="18" spans="1:14" ht="13.8" x14ac:dyDescent="0.3">
      <c r="A18" s="44" t="s">
        <v>145</v>
      </c>
      <c r="B18" s="45" t="s">
        <v>180</v>
      </c>
      <c r="C18" s="13" t="s">
        <v>169</v>
      </c>
      <c r="D18" s="13" t="s">
        <v>173</v>
      </c>
      <c r="E18" s="46" t="s">
        <v>280</v>
      </c>
      <c r="F18" s="35">
        <v>39626</v>
      </c>
      <c r="G18" s="14">
        <f t="shared" si="0"/>
        <v>6.75</v>
      </c>
      <c r="H18" s="35">
        <v>40479</v>
      </c>
      <c r="I18" s="31">
        <v>9.1666666666666661</v>
      </c>
      <c r="J18" s="51" t="s">
        <v>392</v>
      </c>
      <c r="K18" s="14" t="s">
        <v>402</v>
      </c>
      <c r="L18" s="14">
        <v>0.125</v>
      </c>
      <c r="M18" s="14">
        <v>0.1875</v>
      </c>
      <c r="N18" s="14">
        <v>0.15625</v>
      </c>
    </row>
    <row r="19" spans="1:14" ht="13.8" x14ac:dyDescent="0.3">
      <c r="A19" s="44" t="s">
        <v>145</v>
      </c>
      <c r="B19" s="45" t="s">
        <v>180</v>
      </c>
      <c r="C19" s="13" t="s">
        <v>169</v>
      </c>
      <c r="D19" s="13" t="s">
        <v>173</v>
      </c>
      <c r="E19" s="46" t="s">
        <v>280</v>
      </c>
      <c r="F19" s="35">
        <v>39626</v>
      </c>
      <c r="G19" s="14">
        <f t="shared" si="0"/>
        <v>6.75</v>
      </c>
      <c r="H19" s="35">
        <v>40479</v>
      </c>
      <c r="I19" s="31">
        <v>9.1666666666666661</v>
      </c>
      <c r="J19" s="51" t="s">
        <v>392</v>
      </c>
      <c r="K19" s="14" t="s">
        <v>403</v>
      </c>
      <c r="L19" s="14">
        <v>0</v>
      </c>
      <c r="M19" s="14">
        <v>0.1875</v>
      </c>
      <c r="N19" s="14">
        <v>9.375E-2</v>
      </c>
    </row>
    <row r="20" spans="1:14" ht="13.8" x14ac:dyDescent="0.3">
      <c r="A20" s="44" t="s">
        <v>145</v>
      </c>
      <c r="B20" s="45" t="s">
        <v>180</v>
      </c>
      <c r="C20" s="13" t="s">
        <v>169</v>
      </c>
      <c r="D20" s="13" t="s">
        <v>182</v>
      </c>
      <c r="E20" s="46" t="s">
        <v>280</v>
      </c>
      <c r="F20" s="35">
        <v>39626</v>
      </c>
      <c r="G20" s="14">
        <f t="shared" si="0"/>
        <v>6.75</v>
      </c>
      <c r="H20" s="35">
        <v>40479</v>
      </c>
      <c r="I20" s="31">
        <v>9.1666666666666661</v>
      </c>
      <c r="J20" s="51" t="s">
        <v>390</v>
      </c>
      <c r="K20" s="14" t="s">
        <v>398</v>
      </c>
      <c r="L20" s="14">
        <v>6.25E-2</v>
      </c>
      <c r="M20" s="14">
        <v>0.1875</v>
      </c>
      <c r="N20" s="14">
        <v>0.125</v>
      </c>
    </row>
    <row r="21" spans="1:14" ht="13.8" x14ac:dyDescent="0.3">
      <c r="A21" s="44" t="s">
        <v>145</v>
      </c>
      <c r="B21" s="45" t="s">
        <v>180</v>
      </c>
      <c r="C21" s="13" t="s">
        <v>169</v>
      </c>
      <c r="D21" s="13" t="s">
        <v>182</v>
      </c>
      <c r="E21" s="46" t="s">
        <v>280</v>
      </c>
      <c r="F21" s="35">
        <v>39626</v>
      </c>
      <c r="G21" s="14">
        <f t="shared" si="0"/>
        <v>6.75</v>
      </c>
      <c r="H21" s="35">
        <v>40479</v>
      </c>
      <c r="I21" s="31">
        <v>9.1666666666666661</v>
      </c>
      <c r="J21" s="51" t="s">
        <v>390</v>
      </c>
      <c r="K21" s="14" t="s">
        <v>399</v>
      </c>
      <c r="L21" s="14">
        <v>0.125</v>
      </c>
      <c r="M21" s="14">
        <v>0.25</v>
      </c>
      <c r="N21" s="14">
        <v>0.1875</v>
      </c>
    </row>
    <row r="22" spans="1:14" ht="13.8" x14ac:dyDescent="0.3">
      <c r="A22" s="44" t="s">
        <v>145</v>
      </c>
      <c r="B22" s="45" t="s">
        <v>180</v>
      </c>
      <c r="C22" s="13" t="s">
        <v>169</v>
      </c>
      <c r="D22" s="13" t="s">
        <v>182</v>
      </c>
      <c r="E22" s="46" t="s">
        <v>280</v>
      </c>
      <c r="F22" s="35">
        <v>39626</v>
      </c>
      <c r="G22" s="14">
        <f t="shared" si="0"/>
        <v>6.75</v>
      </c>
      <c r="H22" s="35">
        <v>40479</v>
      </c>
      <c r="I22" s="31">
        <v>9.1666666666666661</v>
      </c>
      <c r="J22" s="51" t="s">
        <v>390</v>
      </c>
      <c r="K22" s="14" t="s">
        <v>400</v>
      </c>
      <c r="L22" s="14">
        <v>6.25E-2</v>
      </c>
      <c r="M22" s="14">
        <v>0.1875</v>
      </c>
      <c r="N22" s="14">
        <v>0.125</v>
      </c>
    </row>
    <row r="23" spans="1:14" ht="13.8" x14ac:dyDescent="0.3">
      <c r="A23" s="44" t="s">
        <v>145</v>
      </c>
      <c r="B23" s="45" t="s">
        <v>180</v>
      </c>
      <c r="C23" s="13" t="s">
        <v>169</v>
      </c>
      <c r="D23" s="13" t="s">
        <v>182</v>
      </c>
      <c r="E23" s="46" t="s">
        <v>280</v>
      </c>
      <c r="F23" s="35">
        <v>39626</v>
      </c>
      <c r="G23" s="14">
        <f t="shared" si="0"/>
        <v>6.75</v>
      </c>
      <c r="H23" s="35">
        <v>40479</v>
      </c>
      <c r="I23" s="31">
        <v>9.1666666666666661</v>
      </c>
      <c r="J23" s="51" t="s">
        <v>390</v>
      </c>
      <c r="K23" s="14" t="s">
        <v>401</v>
      </c>
      <c r="L23" s="14">
        <v>6.25E-2</v>
      </c>
      <c r="M23" s="14">
        <v>0.1875</v>
      </c>
      <c r="N23" s="14">
        <v>0.125</v>
      </c>
    </row>
    <row r="24" spans="1:14" ht="13.8" x14ac:dyDescent="0.3">
      <c r="A24" s="44" t="s">
        <v>145</v>
      </c>
      <c r="B24" s="45" t="s">
        <v>180</v>
      </c>
      <c r="C24" s="13" t="s">
        <v>169</v>
      </c>
      <c r="D24" s="13" t="s">
        <v>182</v>
      </c>
      <c r="E24" s="46" t="s">
        <v>280</v>
      </c>
      <c r="F24" s="35">
        <v>39626</v>
      </c>
      <c r="G24" s="14">
        <f t="shared" si="0"/>
        <v>6.75</v>
      </c>
      <c r="H24" s="35">
        <v>40479</v>
      </c>
      <c r="I24" s="31">
        <v>9.1666666666666696</v>
      </c>
      <c r="J24" s="51" t="s">
        <v>390</v>
      </c>
      <c r="K24" s="14" t="s">
        <v>402</v>
      </c>
      <c r="L24" s="14">
        <v>6.25E-2</v>
      </c>
      <c r="M24" s="14">
        <v>0.1875</v>
      </c>
      <c r="N24" s="14">
        <v>0.125</v>
      </c>
    </row>
    <row r="25" spans="1:14" ht="13.8" x14ac:dyDescent="0.3">
      <c r="A25" s="44" t="s">
        <v>145</v>
      </c>
      <c r="B25" s="45" t="s">
        <v>180</v>
      </c>
      <c r="C25" s="13" t="s">
        <v>169</v>
      </c>
      <c r="D25" s="13" t="s">
        <v>182</v>
      </c>
      <c r="E25" s="46" t="s">
        <v>280</v>
      </c>
      <c r="F25" s="35">
        <v>39626</v>
      </c>
      <c r="G25" s="14">
        <f t="shared" si="0"/>
        <v>6.75</v>
      </c>
      <c r="H25" s="35">
        <v>40479</v>
      </c>
      <c r="I25" s="31">
        <v>9.1666666666666696</v>
      </c>
      <c r="J25" s="51" t="s">
        <v>390</v>
      </c>
      <c r="K25" s="14" t="s">
        <v>403</v>
      </c>
      <c r="L25" s="14">
        <v>0</v>
      </c>
      <c r="M25" s="14">
        <v>0.1875</v>
      </c>
      <c r="N25" s="14">
        <v>9.375E-2</v>
      </c>
    </row>
    <row r="26" spans="1:14" ht="13.8" x14ac:dyDescent="0.3">
      <c r="A26" s="44" t="s">
        <v>145</v>
      </c>
      <c r="B26" s="45" t="s">
        <v>180</v>
      </c>
      <c r="C26" s="13" t="s">
        <v>169</v>
      </c>
      <c r="D26" s="13" t="s">
        <v>182</v>
      </c>
      <c r="E26" s="46" t="s">
        <v>280</v>
      </c>
      <c r="F26" s="35">
        <v>39626</v>
      </c>
      <c r="G26" s="14">
        <f t="shared" si="0"/>
        <v>6.75</v>
      </c>
      <c r="H26" s="35">
        <v>40479</v>
      </c>
      <c r="I26" s="31">
        <v>9.1666666666666696</v>
      </c>
      <c r="J26" s="51" t="s">
        <v>391</v>
      </c>
      <c r="K26" s="14" t="s">
        <v>398</v>
      </c>
      <c r="L26" s="14">
        <v>0</v>
      </c>
      <c r="M26" s="14">
        <v>0.1875</v>
      </c>
      <c r="N26" s="14">
        <v>9.375E-2</v>
      </c>
    </row>
    <row r="27" spans="1:14" ht="13.8" x14ac:dyDescent="0.3">
      <c r="A27" s="44" t="s">
        <v>145</v>
      </c>
      <c r="B27" s="45" t="s">
        <v>180</v>
      </c>
      <c r="C27" s="13" t="s">
        <v>169</v>
      </c>
      <c r="D27" s="13" t="s">
        <v>182</v>
      </c>
      <c r="E27" s="46" t="s">
        <v>280</v>
      </c>
      <c r="F27" s="35">
        <v>39626</v>
      </c>
      <c r="G27" s="14">
        <f t="shared" si="0"/>
        <v>6.75</v>
      </c>
      <c r="H27" s="35">
        <v>40479</v>
      </c>
      <c r="I27" s="31">
        <v>9.1666666666666696</v>
      </c>
      <c r="J27" s="51" t="s">
        <v>391</v>
      </c>
      <c r="K27" s="14" t="s">
        <v>399</v>
      </c>
      <c r="L27" s="14">
        <v>6.25E-2</v>
      </c>
      <c r="M27" s="14">
        <v>0.125</v>
      </c>
      <c r="N27" s="14">
        <v>9.375E-2</v>
      </c>
    </row>
    <row r="28" spans="1:14" ht="13.8" x14ac:dyDescent="0.3">
      <c r="A28" s="44" t="s">
        <v>145</v>
      </c>
      <c r="B28" s="45" t="s">
        <v>180</v>
      </c>
      <c r="C28" s="13" t="s">
        <v>169</v>
      </c>
      <c r="D28" s="13" t="s">
        <v>182</v>
      </c>
      <c r="E28" s="46" t="s">
        <v>280</v>
      </c>
      <c r="F28" s="35">
        <v>39626</v>
      </c>
      <c r="G28" s="14">
        <f t="shared" si="0"/>
        <v>6.75</v>
      </c>
      <c r="H28" s="35">
        <v>40479</v>
      </c>
      <c r="I28" s="31">
        <v>9.1666666666666696</v>
      </c>
      <c r="J28" s="51" t="s">
        <v>391</v>
      </c>
      <c r="K28" s="14" t="s">
        <v>400</v>
      </c>
      <c r="L28" s="14">
        <v>6.25E-2</v>
      </c>
      <c r="M28" s="14">
        <v>0.1875</v>
      </c>
      <c r="N28" s="14">
        <v>0.125</v>
      </c>
    </row>
    <row r="29" spans="1:14" ht="13.8" x14ac:dyDescent="0.3">
      <c r="A29" s="44" t="s">
        <v>145</v>
      </c>
      <c r="B29" s="45" t="s">
        <v>180</v>
      </c>
      <c r="C29" s="13" t="s">
        <v>169</v>
      </c>
      <c r="D29" s="13" t="s">
        <v>182</v>
      </c>
      <c r="E29" s="46" t="s">
        <v>280</v>
      </c>
      <c r="F29" s="35">
        <v>39626</v>
      </c>
      <c r="G29" s="14">
        <f t="shared" si="0"/>
        <v>6.75</v>
      </c>
      <c r="H29" s="35">
        <v>40479</v>
      </c>
      <c r="I29" s="31">
        <v>9.1666666666666696</v>
      </c>
      <c r="J29" s="51" t="s">
        <v>391</v>
      </c>
      <c r="K29" s="14" t="s">
        <v>401</v>
      </c>
      <c r="L29" s="14">
        <v>6.25E-2</v>
      </c>
      <c r="M29" s="14">
        <v>0.1875</v>
      </c>
      <c r="N29" s="14">
        <v>0.125</v>
      </c>
    </row>
    <row r="30" spans="1:14" ht="13.8" x14ac:dyDescent="0.3">
      <c r="A30" s="44" t="s">
        <v>145</v>
      </c>
      <c r="B30" s="45" t="s">
        <v>180</v>
      </c>
      <c r="C30" s="13" t="s">
        <v>169</v>
      </c>
      <c r="D30" s="13" t="s">
        <v>182</v>
      </c>
      <c r="E30" s="46" t="s">
        <v>280</v>
      </c>
      <c r="F30" s="35">
        <v>39626</v>
      </c>
      <c r="G30" s="14">
        <f t="shared" si="0"/>
        <v>6.75</v>
      </c>
      <c r="H30" s="35">
        <v>40479</v>
      </c>
      <c r="I30" s="31">
        <v>9.1666666666666696</v>
      </c>
      <c r="J30" s="51" t="s">
        <v>391</v>
      </c>
      <c r="K30" s="14" t="s">
        <v>402</v>
      </c>
      <c r="L30" s="14">
        <v>0.125</v>
      </c>
      <c r="M30" s="14">
        <v>0.1875</v>
      </c>
      <c r="N30" s="14">
        <v>0.15625</v>
      </c>
    </row>
    <row r="31" spans="1:14" ht="13.8" x14ac:dyDescent="0.3">
      <c r="A31" s="44" t="s">
        <v>145</v>
      </c>
      <c r="B31" s="45" t="s">
        <v>180</v>
      </c>
      <c r="C31" s="13" t="s">
        <v>169</v>
      </c>
      <c r="D31" s="13" t="s">
        <v>182</v>
      </c>
      <c r="E31" s="46" t="s">
        <v>280</v>
      </c>
      <c r="F31" s="35">
        <v>39626</v>
      </c>
      <c r="G31" s="14">
        <f t="shared" si="0"/>
        <v>6.75</v>
      </c>
      <c r="H31" s="35">
        <v>40479</v>
      </c>
      <c r="I31" s="31">
        <v>9.1666666666666696</v>
      </c>
      <c r="J31" s="51" t="s">
        <v>391</v>
      </c>
      <c r="K31" s="14" t="s">
        <v>403</v>
      </c>
      <c r="L31" s="14">
        <v>6.25E-2</v>
      </c>
      <c r="M31" s="14">
        <v>0.1875</v>
      </c>
      <c r="N31" s="14">
        <v>0.125</v>
      </c>
    </row>
    <row r="32" spans="1:14" ht="13.8" x14ac:dyDescent="0.3">
      <c r="A32" s="44" t="s">
        <v>145</v>
      </c>
      <c r="B32" s="45" t="s">
        <v>180</v>
      </c>
      <c r="C32" s="13" t="s">
        <v>169</v>
      </c>
      <c r="D32" s="13" t="s">
        <v>182</v>
      </c>
      <c r="E32" s="46" t="s">
        <v>280</v>
      </c>
      <c r="F32" s="35">
        <v>39626</v>
      </c>
      <c r="G32" s="14">
        <f t="shared" si="0"/>
        <v>6.75</v>
      </c>
      <c r="H32" s="35">
        <v>40479</v>
      </c>
      <c r="I32" s="31">
        <v>9.1666666666666696</v>
      </c>
      <c r="J32" s="51" t="s">
        <v>392</v>
      </c>
      <c r="K32" s="14" t="s">
        <v>398</v>
      </c>
      <c r="L32" s="14">
        <v>6.25E-2</v>
      </c>
      <c r="M32" s="14">
        <v>0.1875</v>
      </c>
      <c r="N32" s="14">
        <v>0.125</v>
      </c>
    </row>
    <row r="33" spans="1:14" ht="13.8" x14ac:dyDescent="0.3">
      <c r="A33" s="44" t="s">
        <v>145</v>
      </c>
      <c r="B33" s="45" t="s">
        <v>180</v>
      </c>
      <c r="C33" s="13" t="s">
        <v>169</v>
      </c>
      <c r="D33" s="13" t="s">
        <v>182</v>
      </c>
      <c r="E33" s="46" t="s">
        <v>280</v>
      </c>
      <c r="F33" s="35">
        <v>39626</v>
      </c>
      <c r="G33" s="14">
        <f t="shared" si="0"/>
        <v>6.75</v>
      </c>
      <c r="H33" s="35">
        <v>40479</v>
      </c>
      <c r="I33" s="31">
        <v>9.1666666666666696</v>
      </c>
      <c r="J33" s="51" t="s">
        <v>392</v>
      </c>
      <c r="K33" s="14" t="s">
        <v>399</v>
      </c>
      <c r="L33" s="14">
        <v>6.25E-2</v>
      </c>
      <c r="M33" s="14">
        <v>0.1875</v>
      </c>
      <c r="N33" s="14">
        <v>0.125</v>
      </c>
    </row>
    <row r="34" spans="1:14" ht="13.8" x14ac:dyDescent="0.3">
      <c r="A34" s="44" t="s">
        <v>145</v>
      </c>
      <c r="B34" s="45" t="s">
        <v>180</v>
      </c>
      <c r="C34" s="13" t="s">
        <v>169</v>
      </c>
      <c r="D34" s="13" t="s">
        <v>182</v>
      </c>
      <c r="E34" s="46" t="s">
        <v>280</v>
      </c>
      <c r="F34" s="35">
        <v>39626</v>
      </c>
      <c r="G34" s="14">
        <f t="shared" si="0"/>
        <v>6.75</v>
      </c>
      <c r="H34" s="35">
        <v>40479</v>
      </c>
      <c r="I34" s="31">
        <v>9.1666666666666696</v>
      </c>
      <c r="J34" s="51" t="s">
        <v>392</v>
      </c>
      <c r="K34" s="14" t="s">
        <v>400</v>
      </c>
      <c r="L34" s="14">
        <v>0</v>
      </c>
      <c r="M34" s="14">
        <v>0.1875</v>
      </c>
      <c r="N34" s="14">
        <v>9.375E-2</v>
      </c>
    </row>
    <row r="35" spans="1:14" ht="13.8" x14ac:dyDescent="0.3">
      <c r="A35" s="44" t="s">
        <v>145</v>
      </c>
      <c r="B35" s="45" t="s">
        <v>180</v>
      </c>
      <c r="C35" s="13" t="s">
        <v>169</v>
      </c>
      <c r="D35" s="13" t="s">
        <v>182</v>
      </c>
      <c r="E35" s="46" t="s">
        <v>280</v>
      </c>
      <c r="F35" s="35">
        <v>39626</v>
      </c>
      <c r="G35" s="14">
        <f t="shared" si="0"/>
        <v>6.75</v>
      </c>
      <c r="H35" s="35">
        <v>40479</v>
      </c>
      <c r="I35" s="31">
        <v>9.1666666666666696</v>
      </c>
      <c r="J35" s="51" t="s">
        <v>392</v>
      </c>
      <c r="K35" s="14" t="s">
        <v>401</v>
      </c>
      <c r="L35" s="14">
        <v>0</v>
      </c>
      <c r="M35" s="14">
        <v>0.1875</v>
      </c>
      <c r="N35" s="14">
        <v>9.375E-2</v>
      </c>
    </row>
    <row r="36" spans="1:14" ht="13.8" x14ac:dyDescent="0.3">
      <c r="A36" s="44" t="s">
        <v>145</v>
      </c>
      <c r="B36" s="45" t="s">
        <v>180</v>
      </c>
      <c r="C36" s="13" t="s">
        <v>169</v>
      </c>
      <c r="D36" s="13" t="s">
        <v>182</v>
      </c>
      <c r="E36" s="46" t="s">
        <v>280</v>
      </c>
      <c r="F36" s="35">
        <v>39626</v>
      </c>
      <c r="G36" s="14">
        <f t="shared" si="0"/>
        <v>6.75</v>
      </c>
      <c r="H36" s="35">
        <v>40479</v>
      </c>
      <c r="I36" s="31">
        <v>9.1666666666666696</v>
      </c>
      <c r="J36" s="51" t="s">
        <v>392</v>
      </c>
      <c r="K36" s="14" t="s">
        <v>402</v>
      </c>
      <c r="L36" s="14">
        <v>6.25E-2</v>
      </c>
      <c r="M36" s="14">
        <v>0.1875</v>
      </c>
      <c r="N36" s="14">
        <v>0.125</v>
      </c>
    </row>
    <row r="37" spans="1:14" ht="13.8" x14ac:dyDescent="0.3">
      <c r="A37" s="44" t="s">
        <v>145</v>
      </c>
      <c r="B37" s="45" t="s">
        <v>180</v>
      </c>
      <c r="C37" s="13" t="s">
        <v>169</v>
      </c>
      <c r="D37" s="13" t="s">
        <v>182</v>
      </c>
      <c r="E37" s="46" t="s">
        <v>280</v>
      </c>
      <c r="F37" s="35">
        <v>39626</v>
      </c>
      <c r="G37" s="14">
        <f t="shared" si="0"/>
        <v>6.75</v>
      </c>
      <c r="H37" s="35">
        <v>40479</v>
      </c>
      <c r="I37" s="31">
        <v>9.1666666666666696</v>
      </c>
      <c r="J37" s="51" t="s">
        <v>392</v>
      </c>
      <c r="K37" s="14" t="s">
        <v>403</v>
      </c>
      <c r="L37" s="14">
        <v>0</v>
      </c>
      <c r="M37" s="14">
        <v>0.1875</v>
      </c>
      <c r="N37" s="14">
        <v>9.375E-2</v>
      </c>
    </row>
    <row r="38" spans="1:14" ht="13.8" x14ac:dyDescent="0.3">
      <c r="A38" s="44" t="s">
        <v>146</v>
      </c>
      <c r="B38" s="45" t="s">
        <v>180</v>
      </c>
      <c r="C38" s="13" t="s">
        <v>169</v>
      </c>
      <c r="D38" s="13" t="s">
        <v>173</v>
      </c>
      <c r="E38" s="13" t="s">
        <v>281</v>
      </c>
      <c r="F38" s="13" t="s">
        <v>297</v>
      </c>
      <c r="G38" s="14">
        <f>6+2/12</f>
        <v>6.166666666666667</v>
      </c>
      <c r="H38" s="35">
        <v>40444</v>
      </c>
      <c r="I38" s="31">
        <v>8.3333333333333339</v>
      </c>
      <c r="J38" s="51" t="s">
        <v>390</v>
      </c>
      <c r="K38" s="14" t="s">
        <v>418</v>
      </c>
      <c r="L38" s="14">
        <v>0.125</v>
      </c>
      <c r="M38" s="14">
        <v>0.125</v>
      </c>
      <c r="N38" s="14">
        <v>0.125</v>
      </c>
    </row>
    <row r="39" spans="1:14" ht="13.8" x14ac:dyDescent="0.3">
      <c r="A39" s="44" t="s">
        <v>146</v>
      </c>
      <c r="B39" s="45" t="s">
        <v>180</v>
      </c>
      <c r="C39" s="13" t="s">
        <v>169</v>
      </c>
      <c r="D39" s="13" t="s">
        <v>173</v>
      </c>
      <c r="E39" s="13" t="s">
        <v>281</v>
      </c>
      <c r="F39" s="13" t="s">
        <v>297</v>
      </c>
      <c r="G39" s="14">
        <f t="shared" ref="G39:G103" si="1">6+2/12</f>
        <v>6.166666666666667</v>
      </c>
      <c r="H39" s="35">
        <v>40444</v>
      </c>
      <c r="I39" s="31">
        <v>8.3333333333333339</v>
      </c>
      <c r="J39" s="51" t="s">
        <v>390</v>
      </c>
      <c r="K39" s="14" t="s">
        <v>399</v>
      </c>
      <c r="L39" s="14">
        <v>6.25E-2</v>
      </c>
      <c r="M39" s="14">
        <v>6.25E-2</v>
      </c>
      <c r="N39" s="14">
        <v>6.25E-2</v>
      </c>
    </row>
    <row r="40" spans="1:14" ht="13.8" x14ac:dyDescent="0.3">
      <c r="A40" s="44" t="s">
        <v>146</v>
      </c>
      <c r="B40" s="45" t="s">
        <v>180</v>
      </c>
      <c r="C40" s="13" t="s">
        <v>169</v>
      </c>
      <c r="D40" s="13" t="s">
        <v>173</v>
      </c>
      <c r="E40" s="13" t="s">
        <v>281</v>
      </c>
      <c r="F40" s="13" t="s">
        <v>297</v>
      </c>
      <c r="G40" s="14">
        <f t="shared" si="1"/>
        <v>6.166666666666667</v>
      </c>
      <c r="H40" s="35">
        <v>40444</v>
      </c>
      <c r="I40" s="31">
        <v>8.3333333333333339</v>
      </c>
      <c r="J40" s="51" t="s">
        <v>390</v>
      </c>
      <c r="K40" s="14" t="s">
        <v>400</v>
      </c>
      <c r="L40" s="14">
        <v>0.125</v>
      </c>
      <c r="M40" s="14">
        <v>6.25E-2</v>
      </c>
      <c r="N40" s="14">
        <v>9.375E-2</v>
      </c>
    </row>
    <row r="41" spans="1:14" ht="13.8" x14ac:dyDescent="0.3">
      <c r="A41" s="44" t="s">
        <v>146</v>
      </c>
      <c r="B41" s="45" t="s">
        <v>180</v>
      </c>
      <c r="C41" s="13" t="s">
        <v>169</v>
      </c>
      <c r="D41" s="13" t="s">
        <v>173</v>
      </c>
      <c r="E41" s="13" t="s">
        <v>281</v>
      </c>
      <c r="F41" s="13" t="s">
        <v>297</v>
      </c>
      <c r="G41" s="14">
        <f t="shared" si="1"/>
        <v>6.166666666666667</v>
      </c>
      <c r="H41" s="35">
        <v>40444</v>
      </c>
      <c r="I41" s="31">
        <v>8.3333333333333339</v>
      </c>
      <c r="J41" s="51" t="s">
        <v>390</v>
      </c>
      <c r="K41" s="14" t="s">
        <v>401</v>
      </c>
      <c r="L41" s="14">
        <v>0.125</v>
      </c>
      <c r="M41" s="14">
        <v>6.25E-2</v>
      </c>
      <c r="N41" s="14">
        <v>9.375E-2</v>
      </c>
    </row>
    <row r="42" spans="1:14" ht="13.8" x14ac:dyDescent="0.3">
      <c r="A42" s="44" t="s">
        <v>146</v>
      </c>
      <c r="B42" s="45" t="s">
        <v>180</v>
      </c>
      <c r="C42" s="13" t="s">
        <v>169</v>
      </c>
      <c r="D42" s="13" t="s">
        <v>173</v>
      </c>
      <c r="E42" s="13" t="s">
        <v>281</v>
      </c>
      <c r="F42" s="13" t="s">
        <v>297</v>
      </c>
      <c r="G42" s="14">
        <f>6+2/12</f>
        <v>6.166666666666667</v>
      </c>
      <c r="H42" s="35">
        <v>40444</v>
      </c>
      <c r="I42" s="31">
        <v>8.3333333333333339</v>
      </c>
      <c r="J42" s="51" t="s">
        <v>390</v>
      </c>
      <c r="K42" s="14" t="s">
        <v>402</v>
      </c>
      <c r="L42" s="14">
        <v>0.125</v>
      </c>
      <c r="M42" s="14">
        <v>6.25E-2</v>
      </c>
      <c r="N42" s="14">
        <v>9.375E-2</v>
      </c>
    </row>
    <row r="43" spans="1:14" ht="13.8" x14ac:dyDescent="0.3">
      <c r="A43" s="44" t="s">
        <v>146</v>
      </c>
      <c r="B43" s="45" t="s">
        <v>180</v>
      </c>
      <c r="C43" s="13" t="s">
        <v>169</v>
      </c>
      <c r="D43" s="13" t="s">
        <v>173</v>
      </c>
      <c r="E43" s="13" t="s">
        <v>281</v>
      </c>
      <c r="F43" s="13" t="s">
        <v>297</v>
      </c>
      <c r="G43" s="14">
        <f t="shared" si="1"/>
        <v>6.166666666666667</v>
      </c>
      <c r="H43" s="35">
        <v>40444</v>
      </c>
      <c r="I43" s="31">
        <v>8.3333333333333339</v>
      </c>
      <c r="J43" s="51" t="s">
        <v>390</v>
      </c>
      <c r="K43" s="14" t="s">
        <v>403</v>
      </c>
      <c r="L43" s="14">
        <v>0.125</v>
      </c>
      <c r="M43" s="14">
        <v>0.125</v>
      </c>
      <c r="N43" s="14">
        <v>0.125</v>
      </c>
    </row>
    <row r="44" spans="1:14" ht="13.8" x14ac:dyDescent="0.3">
      <c r="A44" s="44" t="s">
        <v>146</v>
      </c>
      <c r="B44" s="45" t="s">
        <v>180</v>
      </c>
      <c r="C44" s="13" t="s">
        <v>169</v>
      </c>
      <c r="D44" s="13" t="s">
        <v>173</v>
      </c>
      <c r="E44" s="13" t="s">
        <v>281</v>
      </c>
      <c r="F44" s="13" t="s">
        <v>297</v>
      </c>
      <c r="G44" s="14">
        <f t="shared" si="1"/>
        <v>6.166666666666667</v>
      </c>
      <c r="H44" s="35">
        <v>40444</v>
      </c>
      <c r="I44" s="31">
        <v>8.3333333333333339</v>
      </c>
      <c r="J44" s="51" t="s">
        <v>391</v>
      </c>
      <c r="K44" s="14" t="s">
        <v>419</v>
      </c>
      <c r="L44" s="14">
        <v>0.1875</v>
      </c>
      <c r="M44" s="14">
        <v>0.125</v>
      </c>
      <c r="N44" s="14">
        <v>0.15625</v>
      </c>
    </row>
    <row r="45" spans="1:14" ht="13.8" x14ac:dyDescent="0.3">
      <c r="A45" s="44" t="s">
        <v>146</v>
      </c>
      <c r="B45" s="45" t="s">
        <v>180</v>
      </c>
      <c r="C45" s="13" t="s">
        <v>169</v>
      </c>
      <c r="D45" s="13" t="s">
        <v>173</v>
      </c>
      <c r="E45" s="13" t="s">
        <v>281</v>
      </c>
      <c r="F45" s="13" t="s">
        <v>297</v>
      </c>
      <c r="G45" s="14">
        <f t="shared" si="1"/>
        <v>6.166666666666667</v>
      </c>
      <c r="H45" s="35">
        <v>40444</v>
      </c>
      <c r="I45" s="31">
        <v>8.3333333333333339</v>
      </c>
      <c r="J45" s="51" t="s">
        <v>391</v>
      </c>
      <c r="K45" s="14" t="s">
        <v>399</v>
      </c>
      <c r="L45" s="14">
        <v>0.1875</v>
      </c>
      <c r="M45" s="14">
        <v>0.1875</v>
      </c>
      <c r="N45" s="14">
        <v>0.1875</v>
      </c>
    </row>
    <row r="46" spans="1:14" ht="13.8" x14ac:dyDescent="0.3">
      <c r="A46" s="44" t="s">
        <v>146</v>
      </c>
      <c r="B46" s="45" t="s">
        <v>180</v>
      </c>
      <c r="C46" s="13" t="s">
        <v>169</v>
      </c>
      <c r="D46" s="13" t="s">
        <v>173</v>
      </c>
      <c r="E46" s="13" t="s">
        <v>281</v>
      </c>
      <c r="F46" s="13" t="s">
        <v>297</v>
      </c>
      <c r="G46" s="14">
        <f>6+2/12</f>
        <v>6.166666666666667</v>
      </c>
      <c r="H46" s="35">
        <v>40444</v>
      </c>
      <c r="I46" s="31">
        <v>8.3333333333333339</v>
      </c>
      <c r="J46" s="51" t="s">
        <v>391</v>
      </c>
      <c r="K46" s="14" t="s">
        <v>400</v>
      </c>
      <c r="L46" s="14">
        <v>6.25E-2</v>
      </c>
      <c r="M46" s="14">
        <v>6.25E-2</v>
      </c>
      <c r="N46" s="14">
        <v>6.25E-2</v>
      </c>
    </row>
    <row r="47" spans="1:14" ht="13.8" x14ac:dyDescent="0.3">
      <c r="A47" s="44" t="s">
        <v>146</v>
      </c>
      <c r="B47" s="45" t="s">
        <v>180</v>
      </c>
      <c r="C47" s="13" t="s">
        <v>169</v>
      </c>
      <c r="D47" s="13" t="s">
        <v>173</v>
      </c>
      <c r="E47" s="13" t="s">
        <v>281</v>
      </c>
      <c r="F47" s="13" t="s">
        <v>297</v>
      </c>
      <c r="G47" s="14">
        <f t="shared" si="1"/>
        <v>6.166666666666667</v>
      </c>
      <c r="H47" s="35">
        <v>40444</v>
      </c>
      <c r="I47" s="31">
        <v>8.3333333333333339</v>
      </c>
      <c r="J47" s="51" t="s">
        <v>391</v>
      </c>
      <c r="K47" s="14" t="s">
        <v>401</v>
      </c>
      <c r="L47" s="14">
        <v>6.25E-2</v>
      </c>
      <c r="M47" s="14">
        <v>6.25E-2</v>
      </c>
      <c r="N47" s="14">
        <v>6.25E-2</v>
      </c>
    </row>
    <row r="48" spans="1:14" ht="13.8" x14ac:dyDescent="0.3">
      <c r="A48" s="44" t="s">
        <v>146</v>
      </c>
      <c r="B48" s="45" t="s">
        <v>180</v>
      </c>
      <c r="C48" s="13" t="s">
        <v>169</v>
      </c>
      <c r="D48" s="13" t="s">
        <v>173</v>
      </c>
      <c r="E48" s="13" t="s">
        <v>281</v>
      </c>
      <c r="F48" s="13" t="s">
        <v>297</v>
      </c>
      <c r="G48" s="14">
        <f t="shared" si="1"/>
        <v>6.166666666666667</v>
      </c>
      <c r="H48" s="35">
        <v>40444</v>
      </c>
      <c r="I48" s="31">
        <v>8.3333333333333339</v>
      </c>
      <c r="J48" s="51" t="s">
        <v>391</v>
      </c>
      <c r="K48" s="14" t="s">
        <v>402</v>
      </c>
      <c r="L48" s="14">
        <v>6.25E-2</v>
      </c>
      <c r="M48" s="14">
        <v>6.25E-2</v>
      </c>
      <c r="N48" s="14">
        <v>6.25E-2</v>
      </c>
    </row>
    <row r="49" spans="1:14" ht="13.8" x14ac:dyDescent="0.3">
      <c r="A49" s="44" t="s">
        <v>146</v>
      </c>
      <c r="B49" s="45" t="s">
        <v>180</v>
      </c>
      <c r="C49" s="13" t="s">
        <v>169</v>
      </c>
      <c r="D49" s="13" t="s">
        <v>173</v>
      </c>
      <c r="E49" s="13" t="s">
        <v>281</v>
      </c>
      <c r="F49" s="13" t="s">
        <v>297</v>
      </c>
      <c r="G49" s="14">
        <f t="shared" si="1"/>
        <v>6.166666666666667</v>
      </c>
      <c r="H49" s="35">
        <v>40444</v>
      </c>
      <c r="I49" s="31">
        <v>8.3333333333333339</v>
      </c>
      <c r="J49" s="51" t="s">
        <v>391</v>
      </c>
      <c r="K49" s="14" t="s">
        <v>403</v>
      </c>
      <c r="L49" s="14">
        <v>0.125</v>
      </c>
      <c r="M49" s="14">
        <v>0.125</v>
      </c>
      <c r="N49" s="14">
        <v>0.125</v>
      </c>
    </row>
    <row r="50" spans="1:14" ht="13.8" x14ac:dyDescent="0.3">
      <c r="A50" s="44" t="s">
        <v>146</v>
      </c>
      <c r="B50" s="45" t="s">
        <v>180</v>
      </c>
      <c r="C50" s="13" t="s">
        <v>169</v>
      </c>
      <c r="D50" s="13" t="s">
        <v>173</v>
      </c>
      <c r="E50" s="13" t="s">
        <v>281</v>
      </c>
      <c r="F50" s="13" t="s">
        <v>297</v>
      </c>
      <c r="G50" s="14">
        <f>6+2/12</f>
        <v>6.166666666666667</v>
      </c>
      <c r="H50" s="35">
        <v>40444</v>
      </c>
      <c r="I50" s="31">
        <v>8.3333333333333339</v>
      </c>
      <c r="J50" s="51" t="s">
        <v>392</v>
      </c>
      <c r="K50" s="14" t="s">
        <v>420</v>
      </c>
      <c r="L50" s="14">
        <v>0.1875</v>
      </c>
      <c r="M50" s="14">
        <v>0.125</v>
      </c>
      <c r="N50" s="14">
        <v>0.15625</v>
      </c>
    </row>
    <row r="51" spans="1:14" ht="13.8" x14ac:dyDescent="0.3">
      <c r="A51" s="44" t="s">
        <v>146</v>
      </c>
      <c r="B51" s="45" t="s">
        <v>180</v>
      </c>
      <c r="C51" s="13" t="s">
        <v>169</v>
      </c>
      <c r="D51" s="13" t="s">
        <v>173</v>
      </c>
      <c r="E51" s="13" t="s">
        <v>281</v>
      </c>
      <c r="F51" s="13" t="s">
        <v>297</v>
      </c>
      <c r="G51" s="14">
        <f t="shared" si="1"/>
        <v>6.166666666666667</v>
      </c>
      <c r="H51" s="35">
        <v>40444</v>
      </c>
      <c r="I51" s="31">
        <v>8.3333333333333339</v>
      </c>
      <c r="J51" s="51" t="s">
        <v>392</v>
      </c>
      <c r="K51" s="14" t="s">
        <v>399</v>
      </c>
      <c r="L51" s="14">
        <v>0.125</v>
      </c>
      <c r="M51" s="14">
        <v>6.25E-2</v>
      </c>
      <c r="N51" s="14">
        <v>9.375E-2</v>
      </c>
    </row>
    <row r="52" spans="1:14" ht="13.8" x14ac:dyDescent="0.3">
      <c r="A52" s="44" t="s">
        <v>146</v>
      </c>
      <c r="B52" s="45" t="s">
        <v>180</v>
      </c>
      <c r="C52" s="13" t="s">
        <v>169</v>
      </c>
      <c r="D52" s="13" t="s">
        <v>173</v>
      </c>
      <c r="E52" s="13" t="s">
        <v>281</v>
      </c>
      <c r="F52" s="13" t="s">
        <v>297</v>
      </c>
      <c r="G52" s="14">
        <f t="shared" si="1"/>
        <v>6.166666666666667</v>
      </c>
      <c r="H52" s="35">
        <v>40444</v>
      </c>
      <c r="I52" s="31">
        <v>8.3333333333333339</v>
      </c>
      <c r="J52" s="51" t="s">
        <v>392</v>
      </c>
      <c r="K52" s="14" t="s">
        <v>400</v>
      </c>
      <c r="L52" s="14">
        <v>6.25E-2</v>
      </c>
      <c r="M52" s="14">
        <v>6.25E-2</v>
      </c>
      <c r="N52" s="14">
        <v>6.25E-2</v>
      </c>
    </row>
    <row r="53" spans="1:14" ht="13.8" x14ac:dyDescent="0.3">
      <c r="A53" s="44" t="s">
        <v>146</v>
      </c>
      <c r="B53" s="45" t="s">
        <v>180</v>
      </c>
      <c r="C53" s="13" t="s">
        <v>169</v>
      </c>
      <c r="D53" s="13" t="s">
        <v>173</v>
      </c>
      <c r="E53" s="13" t="s">
        <v>281</v>
      </c>
      <c r="F53" s="13" t="s">
        <v>297</v>
      </c>
      <c r="G53" s="14">
        <f t="shared" si="1"/>
        <v>6.166666666666667</v>
      </c>
      <c r="H53" s="35">
        <v>40444</v>
      </c>
      <c r="I53" s="31">
        <v>8.3333333333333339</v>
      </c>
      <c r="J53" s="51" t="s">
        <v>392</v>
      </c>
      <c r="K53" s="14" t="s">
        <v>401</v>
      </c>
      <c r="L53" s="14">
        <v>6.25E-2</v>
      </c>
      <c r="M53" s="14">
        <v>6.25E-2</v>
      </c>
      <c r="N53" s="14">
        <v>6.25E-2</v>
      </c>
    </row>
    <row r="54" spans="1:14" ht="13.8" x14ac:dyDescent="0.3">
      <c r="A54" s="44" t="s">
        <v>146</v>
      </c>
      <c r="B54" s="45" t="s">
        <v>180</v>
      </c>
      <c r="C54" s="13" t="s">
        <v>169</v>
      </c>
      <c r="D54" s="13" t="s">
        <v>173</v>
      </c>
      <c r="E54" s="13" t="s">
        <v>281</v>
      </c>
      <c r="F54" s="13" t="s">
        <v>297</v>
      </c>
      <c r="G54" s="14">
        <f>6+2/12</f>
        <v>6.166666666666667</v>
      </c>
      <c r="H54" s="35">
        <v>40444</v>
      </c>
      <c r="I54" s="31">
        <v>8.3333333333333339</v>
      </c>
      <c r="J54" s="51" t="s">
        <v>392</v>
      </c>
      <c r="K54" s="14" t="s">
        <v>402</v>
      </c>
      <c r="L54" s="14">
        <v>0.125</v>
      </c>
      <c r="M54" s="14">
        <v>6.25E-2</v>
      </c>
      <c r="N54" s="14">
        <v>9.375E-2</v>
      </c>
    </row>
    <row r="55" spans="1:14" ht="13.8" x14ac:dyDescent="0.3">
      <c r="A55" s="44" t="s">
        <v>146</v>
      </c>
      <c r="B55" s="45" t="s">
        <v>180</v>
      </c>
      <c r="C55" s="13" t="s">
        <v>169</v>
      </c>
      <c r="D55" s="13" t="s">
        <v>173</v>
      </c>
      <c r="E55" s="13" t="s">
        <v>281</v>
      </c>
      <c r="F55" s="13" t="s">
        <v>297</v>
      </c>
      <c r="G55" s="14">
        <f t="shared" si="1"/>
        <v>6.166666666666667</v>
      </c>
      <c r="H55" s="35">
        <v>40444</v>
      </c>
      <c r="I55" s="31">
        <v>8.3333333333333339</v>
      </c>
      <c r="J55" s="51" t="s">
        <v>392</v>
      </c>
      <c r="K55" s="14" t="s">
        <v>403</v>
      </c>
      <c r="L55" s="14">
        <v>0.1875</v>
      </c>
      <c r="M55" s="14">
        <v>0.125</v>
      </c>
      <c r="N55" s="14">
        <v>0.15625</v>
      </c>
    </row>
    <row r="56" spans="1:14" ht="13.8" x14ac:dyDescent="0.3">
      <c r="A56" s="44" t="s">
        <v>146</v>
      </c>
      <c r="B56" s="45" t="s">
        <v>180</v>
      </c>
      <c r="C56" s="13" t="s">
        <v>169</v>
      </c>
      <c r="D56" s="13" t="s">
        <v>182</v>
      </c>
      <c r="E56" s="13" t="s">
        <v>281</v>
      </c>
      <c r="F56" s="13" t="s">
        <v>297</v>
      </c>
      <c r="G56" s="14">
        <f t="shared" si="1"/>
        <v>6.166666666666667</v>
      </c>
      <c r="H56" s="35">
        <v>40444</v>
      </c>
      <c r="I56" s="31">
        <v>8.3333333333333339</v>
      </c>
      <c r="J56" s="51" t="s">
        <v>390</v>
      </c>
      <c r="K56" s="14" t="s">
        <v>398</v>
      </c>
      <c r="L56" s="14">
        <v>0.125</v>
      </c>
      <c r="M56" s="14">
        <v>0.125</v>
      </c>
      <c r="N56" s="14">
        <v>0.125</v>
      </c>
    </row>
    <row r="57" spans="1:14" ht="13.8" x14ac:dyDescent="0.3">
      <c r="A57" s="44" t="s">
        <v>146</v>
      </c>
      <c r="B57" s="45" t="s">
        <v>180</v>
      </c>
      <c r="C57" s="13" t="s">
        <v>169</v>
      </c>
      <c r="D57" s="13" t="s">
        <v>182</v>
      </c>
      <c r="E57" s="13" t="s">
        <v>281</v>
      </c>
      <c r="F57" s="13" t="s">
        <v>297</v>
      </c>
      <c r="G57" s="14">
        <f t="shared" si="1"/>
        <v>6.166666666666667</v>
      </c>
      <c r="H57" s="35">
        <v>40444</v>
      </c>
      <c r="I57" s="31">
        <v>8.3333333333333339</v>
      </c>
      <c r="J57" s="51" t="s">
        <v>390</v>
      </c>
      <c r="K57" s="14" t="s">
        <v>399</v>
      </c>
      <c r="L57" s="14">
        <v>0.125</v>
      </c>
      <c r="M57" s="14">
        <v>6.25E-2</v>
      </c>
      <c r="N57" s="14">
        <v>9.375E-2</v>
      </c>
    </row>
    <row r="58" spans="1:14" ht="13.8" x14ac:dyDescent="0.3">
      <c r="A58" s="44" t="s">
        <v>146</v>
      </c>
      <c r="B58" s="45" t="s">
        <v>180</v>
      </c>
      <c r="C58" s="13" t="s">
        <v>169</v>
      </c>
      <c r="D58" s="13" t="s">
        <v>182</v>
      </c>
      <c r="E58" s="13" t="s">
        <v>281</v>
      </c>
      <c r="F58" s="13" t="s">
        <v>297</v>
      </c>
      <c r="G58" s="14">
        <f>6+2/12</f>
        <v>6.166666666666667</v>
      </c>
      <c r="H58" s="35">
        <v>40444</v>
      </c>
      <c r="I58" s="31">
        <v>8.3333333333333339</v>
      </c>
      <c r="J58" s="51" t="s">
        <v>390</v>
      </c>
      <c r="K58" s="14" t="s">
        <v>400</v>
      </c>
      <c r="L58" s="14">
        <v>6.25E-2</v>
      </c>
      <c r="M58" s="14">
        <v>6.25E-2</v>
      </c>
      <c r="N58" s="14">
        <v>6.25E-2</v>
      </c>
    </row>
    <row r="59" spans="1:14" ht="13.8" x14ac:dyDescent="0.3">
      <c r="A59" s="44" t="s">
        <v>146</v>
      </c>
      <c r="B59" s="45" t="s">
        <v>180</v>
      </c>
      <c r="C59" s="13" t="s">
        <v>169</v>
      </c>
      <c r="D59" s="13" t="s">
        <v>182</v>
      </c>
      <c r="E59" s="13" t="s">
        <v>281</v>
      </c>
      <c r="F59" s="13" t="s">
        <v>297</v>
      </c>
      <c r="G59" s="14">
        <f t="shared" si="1"/>
        <v>6.166666666666667</v>
      </c>
      <c r="H59" s="35">
        <v>40444</v>
      </c>
      <c r="I59" s="31">
        <v>8.3333333333333339</v>
      </c>
      <c r="J59" s="51" t="s">
        <v>390</v>
      </c>
      <c r="K59" s="14" t="s">
        <v>401</v>
      </c>
      <c r="L59" s="14">
        <v>6.25E-2</v>
      </c>
      <c r="M59" s="14">
        <v>6.25E-2</v>
      </c>
      <c r="N59" s="14">
        <v>6.25E-2</v>
      </c>
    </row>
    <row r="60" spans="1:14" ht="13.8" x14ac:dyDescent="0.3">
      <c r="A60" s="44" t="s">
        <v>146</v>
      </c>
      <c r="B60" s="45" t="s">
        <v>180</v>
      </c>
      <c r="C60" s="13" t="s">
        <v>169</v>
      </c>
      <c r="D60" s="13" t="s">
        <v>182</v>
      </c>
      <c r="E60" s="13" t="s">
        <v>281</v>
      </c>
      <c r="F60" s="13" t="s">
        <v>297</v>
      </c>
      <c r="G60" s="14">
        <f t="shared" si="1"/>
        <v>6.166666666666667</v>
      </c>
      <c r="H60" s="35">
        <v>40444</v>
      </c>
      <c r="I60" s="31">
        <v>8.3333333333333339</v>
      </c>
      <c r="J60" s="51" t="s">
        <v>390</v>
      </c>
      <c r="K60" s="14" t="s">
        <v>402</v>
      </c>
      <c r="L60" s="14">
        <v>6.25E-2</v>
      </c>
      <c r="M60" s="14">
        <v>6.25E-2</v>
      </c>
      <c r="N60" s="14">
        <v>6.25E-2</v>
      </c>
    </row>
    <row r="61" spans="1:14" ht="13.8" x14ac:dyDescent="0.3">
      <c r="A61" s="44" t="s">
        <v>146</v>
      </c>
      <c r="B61" s="45" t="s">
        <v>180</v>
      </c>
      <c r="C61" s="13" t="s">
        <v>169</v>
      </c>
      <c r="D61" s="13" t="s">
        <v>182</v>
      </c>
      <c r="E61" s="13" t="s">
        <v>281</v>
      </c>
      <c r="F61" s="13" t="s">
        <v>297</v>
      </c>
      <c r="G61" s="14">
        <f t="shared" si="1"/>
        <v>6.166666666666667</v>
      </c>
      <c r="H61" s="35">
        <v>40444</v>
      </c>
      <c r="I61" s="31">
        <v>8.3333333333333339</v>
      </c>
      <c r="J61" s="51" t="s">
        <v>390</v>
      </c>
      <c r="K61" s="14" t="s">
        <v>403</v>
      </c>
      <c r="L61" s="14">
        <v>0.125</v>
      </c>
      <c r="M61" s="14">
        <v>6.25E-2</v>
      </c>
      <c r="N61" s="14">
        <v>9.375E-2</v>
      </c>
    </row>
    <row r="62" spans="1:14" ht="13.8" x14ac:dyDescent="0.3">
      <c r="A62" s="44" t="s">
        <v>146</v>
      </c>
      <c r="B62" s="45" t="s">
        <v>180</v>
      </c>
      <c r="C62" s="13" t="s">
        <v>169</v>
      </c>
      <c r="D62" s="13" t="s">
        <v>182</v>
      </c>
      <c r="E62" s="13" t="s">
        <v>281</v>
      </c>
      <c r="F62" s="13" t="s">
        <v>297</v>
      </c>
      <c r="G62" s="14">
        <f>6+2/12</f>
        <v>6.166666666666667</v>
      </c>
      <c r="H62" s="35">
        <v>40444</v>
      </c>
      <c r="I62" s="31">
        <v>8.3333333333333339</v>
      </c>
      <c r="J62" s="51" t="s">
        <v>391</v>
      </c>
      <c r="K62" s="14" t="s">
        <v>398</v>
      </c>
      <c r="L62" s="14">
        <v>0.125</v>
      </c>
      <c r="M62" s="14">
        <v>6.25E-2</v>
      </c>
      <c r="N62" s="14">
        <v>9.375E-2</v>
      </c>
    </row>
    <row r="63" spans="1:14" ht="13.8" x14ac:dyDescent="0.3">
      <c r="A63" s="44" t="s">
        <v>146</v>
      </c>
      <c r="B63" s="45" t="s">
        <v>180</v>
      </c>
      <c r="C63" s="13" t="s">
        <v>169</v>
      </c>
      <c r="D63" s="13" t="s">
        <v>182</v>
      </c>
      <c r="E63" s="13" t="s">
        <v>281</v>
      </c>
      <c r="F63" s="13" t="s">
        <v>297</v>
      </c>
      <c r="G63" s="14">
        <f t="shared" si="1"/>
        <v>6.166666666666667</v>
      </c>
      <c r="H63" s="35">
        <v>40444</v>
      </c>
      <c r="I63" s="31">
        <v>8.3333333333333339</v>
      </c>
      <c r="J63" s="51" t="s">
        <v>391</v>
      </c>
      <c r="K63" s="14" t="s">
        <v>399</v>
      </c>
      <c r="L63" s="14">
        <v>0.1875</v>
      </c>
      <c r="M63" s="14">
        <v>6.25E-2</v>
      </c>
      <c r="N63" s="14">
        <v>0.125</v>
      </c>
    </row>
    <row r="64" spans="1:14" ht="13.8" x14ac:dyDescent="0.3">
      <c r="A64" s="44" t="s">
        <v>146</v>
      </c>
      <c r="B64" s="45" t="s">
        <v>180</v>
      </c>
      <c r="C64" s="13" t="s">
        <v>169</v>
      </c>
      <c r="D64" s="13" t="s">
        <v>182</v>
      </c>
      <c r="E64" s="13" t="s">
        <v>281</v>
      </c>
      <c r="F64" s="13" t="s">
        <v>297</v>
      </c>
      <c r="G64" s="14">
        <f t="shared" si="1"/>
        <v>6.166666666666667</v>
      </c>
      <c r="H64" s="35">
        <v>40444</v>
      </c>
      <c r="I64" s="31">
        <v>8.3333333333333339</v>
      </c>
      <c r="J64" s="51" t="s">
        <v>391</v>
      </c>
      <c r="K64" s="14" t="s">
        <v>400</v>
      </c>
      <c r="L64" s="14">
        <v>0.125</v>
      </c>
      <c r="M64" s="14">
        <v>6.25E-2</v>
      </c>
      <c r="N64" s="14">
        <v>9.375E-2</v>
      </c>
    </row>
    <row r="65" spans="1:14" ht="13.8" x14ac:dyDescent="0.3">
      <c r="A65" s="44" t="s">
        <v>146</v>
      </c>
      <c r="B65" s="45" t="s">
        <v>180</v>
      </c>
      <c r="C65" s="13" t="s">
        <v>169</v>
      </c>
      <c r="D65" s="13" t="s">
        <v>182</v>
      </c>
      <c r="E65" s="13" t="s">
        <v>281</v>
      </c>
      <c r="F65" s="13" t="s">
        <v>297</v>
      </c>
      <c r="G65" s="14">
        <f t="shared" si="1"/>
        <v>6.166666666666667</v>
      </c>
      <c r="H65" s="35">
        <v>40444</v>
      </c>
      <c r="I65" s="31">
        <v>8.3333333333333339</v>
      </c>
      <c r="J65" s="51" t="s">
        <v>391</v>
      </c>
      <c r="K65" s="14" t="s">
        <v>401</v>
      </c>
      <c r="L65" s="14">
        <v>0.125</v>
      </c>
      <c r="M65" s="14">
        <v>6.25E-2</v>
      </c>
      <c r="N65" s="14">
        <v>9.375E-2</v>
      </c>
    </row>
    <row r="66" spans="1:14" ht="13.8" x14ac:dyDescent="0.3">
      <c r="A66" s="44" t="s">
        <v>146</v>
      </c>
      <c r="B66" s="45" t="s">
        <v>180</v>
      </c>
      <c r="C66" s="13" t="s">
        <v>169</v>
      </c>
      <c r="D66" s="13" t="s">
        <v>182</v>
      </c>
      <c r="E66" s="13" t="s">
        <v>281</v>
      </c>
      <c r="F66" s="13" t="s">
        <v>297</v>
      </c>
      <c r="G66" s="14">
        <f>6+2/12</f>
        <v>6.166666666666667</v>
      </c>
      <c r="H66" s="35">
        <v>40444</v>
      </c>
      <c r="I66" s="31">
        <v>8.3333333333333339</v>
      </c>
      <c r="J66" s="51" t="s">
        <v>391</v>
      </c>
      <c r="K66" s="14" t="s">
        <v>402</v>
      </c>
      <c r="L66" s="14">
        <v>0.125</v>
      </c>
      <c r="M66" s="14">
        <v>0.125</v>
      </c>
      <c r="N66" s="14">
        <v>0.125</v>
      </c>
    </row>
    <row r="67" spans="1:14" ht="13.8" x14ac:dyDescent="0.3">
      <c r="A67" s="44" t="s">
        <v>146</v>
      </c>
      <c r="B67" s="45" t="s">
        <v>180</v>
      </c>
      <c r="C67" s="13" t="s">
        <v>169</v>
      </c>
      <c r="D67" s="13" t="s">
        <v>182</v>
      </c>
      <c r="E67" s="13" t="s">
        <v>281</v>
      </c>
      <c r="F67" s="13" t="s">
        <v>297</v>
      </c>
      <c r="G67" s="14">
        <f t="shared" si="1"/>
        <v>6.166666666666667</v>
      </c>
      <c r="H67" s="35">
        <v>40444</v>
      </c>
      <c r="I67" s="31">
        <v>8.3333333333333339</v>
      </c>
      <c r="J67" s="51" t="s">
        <v>391</v>
      </c>
      <c r="K67" s="14" t="s">
        <v>403</v>
      </c>
      <c r="L67" s="14">
        <v>0.125</v>
      </c>
      <c r="M67" s="14">
        <v>0.125</v>
      </c>
      <c r="N67" s="14">
        <v>0.125</v>
      </c>
    </row>
    <row r="68" spans="1:14" ht="13.8" x14ac:dyDescent="0.3">
      <c r="A68" s="44" t="s">
        <v>146</v>
      </c>
      <c r="B68" s="45" t="s">
        <v>180</v>
      </c>
      <c r="C68" s="13" t="s">
        <v>169</v>
      </c>
      <c r="D68" s="13" t="s">
        <v>182</v>
      </c>
      <c r="E68" s="13" t="s">
        <v>281</v>
      </c>
      <c r="F68" s="13" t="s">
        <v>297</v>
      </c>
      <c r="G68" s="14">
        <f t="shared" si="1"/>
        <v>6.166666666666667</v>
      </c>
      <c r="H68" s="35">
        <v>40444</v>
      </c>
      <c r="I68" s="31">
        <v>8.3333333333333339</v>
      </c>
      <c r="J68" s="51" t="s">
        <v>392</v>
      </c>
      <c r="K68" s="14" t="s">
        <v>398</v>
      </c>
      <c r="L68" s="14">
        <v>0.125</v>
      </c>
      <c r="M68" s="14">
        <v>0.125</v>
      </c>
      <c r="N68" s="14">
        <v>0.125</v>
      </c>
    </row>
    <row r="69" spans="1:14" ht="13.8" x14ac:dyDescent="0.3">
      <c r="A69" s="44" t="s">
        <v>146</v>
      </c>
      <c r="B69" s="45" t="s">
        <v>180</v>
      </c>
      <c r="C69" s="13" t="s">
        <v>169</v>
      </c>
      <c r="D69" s="13" t="s">
        <v>182</v>
      </c>
      <c r="E69" s="13" t="s">
        <v>281</v>
      </c>
      <c r="F69" s="13" t="s">
        <v>297</v>
      </c>
      <c r="G69" s="14">
        <f t="shared" si="1"/>
        <v>6.166666666666667</v>
      </c>
      <c r="H69" s="35">
        <v>40444</v>
      </c>
      <c r="I69" s="31">
        <v>8.3333333333333339</v>
      </c>
      <c r="J69" s="51" t="s">
        <v>392</v>
      </c>
      <c r="K69" s="14" t="s">
        <v>399</v>
      </c>
      <c r="L69" s="14">
        <v>0.1875</v>
      </c>
      <c r="M69" s="14">
        <v>6.25E-2</v>
      </c>
      <c r="N69" s="14">
        <v>0.125</v>
      </c>
    </row>
    <row r="70" spans="1:14" ht="13.8" x14ac:dyDescent="0.3">
      <c r="A70" s="44" t="s">
        <v>146</v>
      </c>
      <c r="B70" s="45" t="s">
        <v>180</v>
      </c>
      <c r="C70" s="13" t="s">
        <v>169</v>
      </c>
      <c r="D70" s="13" t="s">
        <v>182</v>
      </c>
      <c r="E70" s="13" t="s">
        <v>281</v>
      </c>
      <c r="F70" s="13" t="s">
        <v>297</v>
      </c>
      <c r="G70" s="14">
        <f>6+2/12</f>
        <v>6.166666666666667</v>
      </c>
      <c r="H70" s="35">
        <v>40444</v>
      </c>
      <c r="I70" s="31">
        <v>8.3333333333333339</v>
      </c>
      <c r="J70" s="51" t="s">
        <v>392</v>
      </c>
      <c r="K70" s="14" t="s">
        <v>400</v>
      </c>
      <c r="L70" s="14">
        <v>0.125</v>
      </c>
      <c r="M70" s="14">
        <v>0.125</v>
      </c>
      <c r="N70" s="14">
        <v>0.125</v>
      </c>
    </row>
    <row r="71" spans="1:14" ht="13.8" x14ac:dyDescent="0.3">
      <c r="A71" s="44" t="s">
        <v>146</v>
      </c>
      <c r="B71" s="45" t="s">
        <v>180</v>
      </c>
      <c r="C71" s="13" t="s">
        <v>169</v>
      </c>
      <c r="D71" s="13" t="s">
        <v>182</v>
      </c>
      <c r="E71" s="13" t="s">
        <v>281</v>
      </c>
      <c r="F71" s="13" t="s">
        <v>297</v>
      </c>
      <c r="G71" s="14">
        <f t="shared" si="1"/>
        <v>6.166666666666667</v>
      </c>
      <c r="H71" s="35">
        <v>40444</v>
      </c>
      <c r="I71" s="31">
        <v>8.3333333333333339</v>
      </c>
      <c r="J71" s="51" t="s">
        <v>392</v>
      </c>
      <c r="K71" s="14" t="s">
        <v>401</v>
      </c>
      <c r="L71" s="14">
        <v>0.125</v>
      </c>
      <c r="M71" s="14">
        <v>0.125</v>
      </c>
      <c r="N71" s="14">
        <v>0.125</v>
      </c>
    </row>
    <row r="72" spans="1:14" ht="13.8" x14ac:dyDescent="0.3">
      <c r="A72" s="44" t="s">
        <v>146</v>
      </c>
      <c r="B72" s="45" t="s">
        <v>180</v>
      </c>
      <c r="C72" s="13" t="s">
        <v>169</v>
      </c>
      <c r="D72" s="13" t="s">
        <v>182</v>
      </c>
      <c r="E72" s="13" t="s">
        <v>281</v>
      </c>
      <c r="F72" s="13" t="s">
        <v>297</v>
      </c>
      <c r="G72" s="14">
        <f t="shared" si="1"/>
        <v>6.166666666666667</v>
      </c>
      <c r="H72" s="35">
        <v>40444</v>
      </c>
      <c r="I72" s="31">
        <v>8.3333333333333339</v>
      </c>
      <c r="J72" s="51" t="s">
        <v>392</v>
      </c>
      <c r="K72" s="14" t="s">
        <v>402</v>
      </c>
      <c r="L72" s="14">
        <v>0.1875</v>
      </c>
      <c r="M72" s="14">
        <v>6.25E-2</v>
      </c>
      <c r="N72" s="14">
        <v>0.125</v>
      </c>
    </row>
    <row r="73" spans="1:14" ht="13.8" x14ac:dyDescent="0.3">
      <c r="A73" s="44" t="s">
        <v>146</v>
      </c>
      <c r="B73" s="45" t="s">
        <v>180</v>
      </c>
      <c r="C73" s="13" t="s">
        <v>169</v>
      </c>
      <c r="D73" s="13" t="s">
        <v>182</v>
      </c>
      <c r="E73" s="13" t="s">
        <v>281</v>
      </c>
      <c r="F73" s="13" t="s">
        <v>297</v>
      </c>
      <c r="G73" s="14">
        <f t="shared" si="1"/>
        <v>6.166666666666667</v>
      </c>
      <c r="H73" s="35">
        <v>40444</v>
      </c>
      <c r="I73" s="31">
        <v>8.3333333333333339</v>
      </c>
      <c r="J73" s="51" t="s">
        <v>392</v>
      </c>
      <c r="K73" s="14" t="s">
        <v>403</v>
      </c>
      <c r="L73" s="14">
        <v>0.125</v>
      </c>
      <c r="M73" s="14">
        <v>6.25E-2</v>
      </c>
      <c r="N73" s="14">
        <v>9.375E-2</v>
      </c>
    </row>
    <row r="74" spans="1:14" ht="13.8" x14ac:dyDescent="0.3">
      <c r="A74" s="44" t="s">
        <v>146</v>
      </c>
      <c r="B74" s="45" t="s">
        <v>180</v>
      </c>
      <c r="C74" s="13" t="s">
        <v>169</v>
      </c>
      <c r="D74" s="13" t="s">
        <v>286</v>
      </c>
      <c r="E74" s="13" t="s">
        <v>281</v>
      </c>
      <c r="F74" s="13" t="s">
        <v>297</v>
      </c>
      <c r="G74" s="14">
        <f>6+2/12</f>
        <v>6.166666666666667</v>
      </c>
      <c r="H74" s="35">
        <v>40444</v>
      </c>
      <c r="I74" s="31">
        <v>8.3333333333333339</v>
      </c>
      <c r="J74" s="51" t="s">
        <v>390</v>
      </c>
      <c r="K74" s="14" t="s">
        <v>398</v>
      </c>
      <c r="L74" s="14">
        <v>0.1875</v>
      </c>
      <c r="M74" s="14">
        <v>6.25E-2</v>
      </c>
      <c r="N74" s="14">
        <v>0.125</v>
      </c>
    </row>
    <row r="75" spans="1:14" ht="13.8" x14ac:dyDescent="0.3">
      <c r="A75" s="44" t="s">
        <v>146</v>
      </c>
      <c r="B75" s="45" t="s">
        <v>180</v>
      </c>
      <c r="C75" s="13" t="s">
        <v>169</v>
      </c>
      <c r="D75" s="13" t="s">
        <v>286</v>
      </c>
      <c r="E75" s="13" t="s">
        <v>281</v>
      </c>
      <c r="F75" s="13" t="s">
        <v>297</v>
      </c>
      <c r="G75" s="14">
        <f t="shared" si="1"/>
        <v>6.166666666666667</v>
      </c>
      <c r="H75" s="35">
        <v>40444</v>
      </c>
      <c r="I75" s="31">
        <v>8.3333333333333339</v>
      </c>
      <c r="J75" s="51" t="s">
        <v>390</v>
      </c>
      <c r="K75" s="14" t="s">
        <v>399</v>
      </c>
      <c r="L75" s="14">
        <v>0.1875</v>
      </c>
      <c r="M75" s="14">
        <v>6.25E-2</v>
      </c>
      <c r="N75" s="14">
        <v>0.125</v>
      </c>
    </row>
    <row r="76" spans="1:14" ht="13.8" x14ac:dyDescent="0.3">
      <c r="A76" s="44" t="s">
        <v>146</v>
      </c>
      <c r="B76" s="45" t="s">
        <v>180</v>
      </c>
      <c r="C76" s="13" t="s">
        <v>169</v>
      </c>
      <c r="D76" s="13" t="s">
        <v>286</v>
      </c>
      <c r="E76" s="13" t="s">
        <v>281</v>
      </c>
      <c r="F76" s="13" t="s">
        <v>297</v>
      </c>
      <c r="G76" s="14">
        <f t="shared" si="1"/>
        <v>6.166666666666667</v>
      </c>
      <c r="H76" s="35">
        <v>40444</v>
      </c>
      <c r="I76" s="31">
        <v>8.3333333333333339</v>
      </c>
      <c r="J76" s="51" t="s">
        <v>390</v>
      </c>
      <c r="K76" s="14" t="s">
        <v>400</v>
      </c>
      <c r="L76" s="14">
        <v>1</v>
      </c>
      <c r="M76" s="14">
        <v>6.25E-2</v>
      </c>
      <c r="N76" s="14">
        <v>0.53125</v>
      </c>
    </row>
    <row r="77" spans="1:14" ht="13.8" x14ac:dyDescent="0.3">
      <c r="A77" s="44" t="s">
        <v>146</v>
      </c>
      <c r="B77" s="45" t="s">
        <v>180</v>
      </c>
      <c r="C77" s="13" t="s">
        <v>169</v>
      </c>
      <c r="D77" s="13" t="s">
        <v>286</v>
      </c>
      <c r="E77" s="13" t="s">
        <v>281</v>
      </c>
      <c r="F77" s="13" t="s">
        <v>297</v>
      </c>
      <c r="G77" s="14">
        <f t="shared" si="1"/>
        <v>6.166666666666667</v>
      </c>
      <c r="H77" s="35">
        <v>40444</v>
      </c>
      <c r="I77" s="31">
        <v>8.3333333333333339</v>
      </c>
      <c r="J77" s="51" t="s">
        <v>390</v>
      </c>
      <c r="K77" s="14" t="s">
        <v>401</v>
      </c>
      <c r="L77" s="14">
        <v>6.25E-2</v>
      </c>
      <c r="M77" s="14">
        <v>6.25E-2</v>
      </c>
      <c r="N77" s="14">
        <v>6.25E-2</v>
      </c>
    </row>
    <row r="78" spans="1:14" ht="13.8" x14ac:dyDescent="0.3">
      <c r="A78" s="44" t="s">
        <v>146</v>
      </c>
      <c r="B78" s="45" t="s">
        <v>180</v>
      </c>
      <c r="C78" s="13" t="s">
        <v>169</v>
      </c>
      <c r="D78" s="13" t="s">
        <v>286</v>
      </c>
      <c r="E78" s="13" t="s">
        <v>281</v>
      </c>
      <c r="F78" s="13" t="s">
        <v>297</v>
      </c>
      <c r="G78" s="14">
        <f>6+2/12</f>
        <v>6.166666666666667</v>
      </c>
      <c r="H78" s="35">
        <v>40444</v>
      </c>
      <c r="I78" s="31">
        <v>8.3333333333333339</v>
      </c>
      <c r="J78" s="51" t="s">
        <v>390</v>
      </c>
      <c r="K78" s="14" t="s">
        <v>402</v>
      </c>
      <c r="L78" s="14">
        <v>0.125</v>
      </c>
      <c r="M78" s="14">
        <v>0.125</v>
      </c>
      <c r="N78" s="14">
        <v>0.125</v>
      </c>
    </row>
    <row r="79" spans="1:14" ht="13.8" x14ac:dyDescent="0.3">
      <c r="A79" s="44" t="s">
        <v>146</v>
      </c>
      <c r="B79" s="45" t="s">
        <v>180</v>
      </c>
      <c r="C79" s="13" t="s">
        <v>169</v>
      </c>
      <c r="D79" s="13" t="s">
        <v>286</v>
      </c>
      <c r="E79" s="13" t="s">
        <v>281</v>
      </c>
      <c r="F79" s="13" t="s">
        <v>297</v>
      </c>
      <c r="G79" s="14">
        <f t="shared" si="1"/>
        <v>6.166666666666667</v>
      </c>
      <c r="H79" s="35">
        <v>40444</v>
      </c>
      <c r="I79" s="31">
        <v>8.3333333333333339</v>
      </c>
      <c r="J79" s="51" t="s">
        <v>390</v>
      </c>
      <c r="K79" s="14" t="s">
        <v>403</v>
      </c>
      <c r="L79" s="14">
        <v>0.125</v>
      </c>
      <c r="M79" s="14">
        <v>0.125</v>
      </c>
      <c r="N79" s="14">
        <v>0.125</v>
      </c>
    </row>
    <row r="80" spans="1:14" ht="13.8" x14ac:dyDescent="0.3">
      <c r="A80" s="44" t="s">
        <v>146</v>
      </c>
      <c r="B80" s="45" t="s">
        <v>180</v>
      </c>
      <c r="C80" s="13" t="s">
        <v>169</v>
      </c>
      <c r="D80" s="13" t="s">
        <v>286</v>
      </c>
      <c r="E80" s="13" t="s">
        <v>281</v>
      </c>
      <c r="F80" s="13" t="s">
        <v>297</v>
      </c>
      <c r="G80" s="14">
        <f t="shared" si="1"/>
        <v>6.166666666666667</v>
      </c>
      <c r="H80" s="35">
        <v>40444</v>
      </c>
      <c r="I80" s="31">
        <v>8.3333333333333339</v>
      </c>
      <c r="J80" s="51" t="s">
        <v>391</v>
      </c>
      <c r="K80" s="14" t="s">
        <v>398</v>
      </c>
      <c r="L80" s="14">
        <v>0.1875</v>
      </c>
      <c r="M80" s="14">
        <v>6.25E-2</v>
      </c>
      <c r="N80" s="14">
        <v>0.125</v>
      </c>
    </row>
    <row r="81" spans="1:14" ht="13.8" x14ac:dyDescent="0.3">
      <c r="A81" s="44" t="s">
        <v>146</v>
      </c>
      <c r="B81" s="45" t="s">
        <v>180</v>
      </c>
      <c r="C81" s="13" t="s">
        <v>169</v>
      </c>
      <c r="D81" s="13" t="s">
        <v>286</v>
      </c>
      <c r="E81" s="13" t="s">
        <v>281</v>
      </c>
      <c r="F81" s="13" t="s">
        <v>297</v>
      </c>
      <c r="G81" s="14">
        <f t="shared" si="1"/>
        <v>6.166666666666667</v>
      </c>
      <c r="H81" s="35">
        <v>40444</v>
      </c>
      <c r="I81" s="31">
        <v>8.3333333333333339</v>
      </c>
      <c r="J81" s="51" t="s">
        <v>391</v>
      </c>
      <c r="K81" s="14" t="s">
        <v>399</v>
      </c>
      <c r="L81" s="14">
        <v>0.1875</v>
      </c>
      <c r="M81" s="14">
        <v>0</v>
      </c>
      <c r="N81" s="14">
        <v>9.375E-2</v>
      </c>
    </row>
    <row r="82" spans="1:14" ht="13.8" x14ac:dyDescent="0.3">
      <c r="A82" s="44" t="s">
        <v>146</v>
      </c>
      <c r="B82" s="45" t="s">
        <v>180</v>
      </c>
      <c r="C82" s="13" t="s">
        <v>169</v>
      </c>
      <c r="D82" s="13" t="s">
        <v>286</v>
      </c>
      <c r="E82" s="13" t="s">
        <v>281</v>
      </c>
      <c r="F82" s="13" t="s">
        <v>297</v>
      </c>
      <c r="G82" s="14">
        <f>6+2/12</f>
        <v>6.166666666666667</v>
      </c>
      <c r="H82" s="35">
        <v>40444</v>
      </c>
      <c r="I82" s="31">
        <v>8.3333333333333339</v>
      </c>
      <c r="J82" s="51" t="s">
        <v>391</v>
      </c>
      <c r="K82" s="14" t="s">
        <v>400</v>
      </c>
      <c r="L82" s="14">
        <v>0.125</v>
      </c>
      <c r="M82" s="14">
        <v>0</v>
      </c>
      <c r="N82" s="14">
        <v>6.25E-2</v>
      </c>
    </row>
    <row r="83" spans="1:14" ht="13.8" x14ac:dyDescent="0.3">
      <c r="A83" s="44" t="s">
        <v>146</v>
      </c>
      <c r="B83" s="45" t="s">
        <v>180</v>
      </c>
      <c r="C83" s="13" t="s">
        <v>169</v>
      </c>
      <c r="D83" s="13" t="s">
        <v>286</v>
      </c>
      <c r="E83" s="13" t="s">
        <v>281</v>
      </c>
      <c r="F83" s="13" t="s">
        <v>297</v>
      </c>
      <c r="G83" s="14">
        <f t="shared" si="1"/>
        <v>6.166666666666667</v>
      </c>
      <c r="H83" s="35">
        <v>40444</v>
      </c>
      <c r="I83" s="31">
        <v>8.3333333333333339</v>
      </c>
      <c r="J83" s="51" t="s">
        <v>391</v>
      </c>
      <c r="K83" s="14" t="s">
        <v>401</v>
      </c>
      <c r="L83" s="14">
        <v>0.125</v>
      </c>
      <c r="M83" s="14">
        <v>0</v>
      </c>
      <c r="N83" s="14">
        <v>6.25E-2</v>
      </c>
    </row>
    <row r="84" spans="1:14" ht="13.8" x14ac:dyDescent="0.3">
      <c r="A84" s="44" t="s">
        <v>146</v>
      </c>
      <c r="B84" s="45" t="s">
        <v>180</v>
      </c>
      <c r="C84" s="13" t="s">
        <v>169</v>
      </c>
      <c r="D84" s="13" t="s">
        <v>286</v>
      </c>
      <c r="E84" s="13" t="s">
        <v>281</v>
      </c>
      <c r="F84" s="13" t="s">
        <v>297</v>
      </c>
      <c r="G84" s="14">
        <f t="shared" si="1"/>
        <v>6.166666666666667</v>
      </c>
      <c r="H84" s="35">
        <v>40444</v>
      </c>
      <c r="I84" s="31">
        <v>8.3333333333333339</v>
      </c>
      <c r="J84" s="51" t="s">
        <v>391</v>
      </c>
      <c r="K84" s="14" t="s">
        <v>402</v>
      </c>
      <c r="L84" s="14">
        <v>0.125</v>
      </c>
      <c r="M84" s="14">
        <v>0</v>
      </c>
      <c r="N84" s="14">
        <v>6.25E-2</v>
      </c>
    </row>
    <row r="85" spans="1:14" ht="13.8" x14ac:dyDescent="0.3">
      <c r="A85" s="44" t="s">
        <v>146</v>
      </c>
      <c r="B85" s="45" t="s">
        <v>180</v>
      </c>
      <c r="C85" s="13" t="s">
        <v>169</v>
      </c>
      <c r="D85" s="13" t="s">
        <v>286</v>
      </c>
      <c r="E85" s="13" t="s">
        <v>281</v>
      </c>
      <c r="F85" s="13" t="s">
        <v>297</v>
      </c>
      <c r="G85" s="14">
        <f t="shared" si="1"/>
        <v>6.166666666666667</v>
      </c>
      <c r="H85" s="35">
        <v>40444</v>
      </c>
      <c r="I85" s="31">
        <v>8.3333333333333339</v>
      </c>
      <c r="J85" s="51" t="s">
        <v>391</v>
      </c>
      <c r="K85" s="14" t="s">
        <v>403</v>
      </c>
      <c r="L85" s="14">
        <v>0.1875</v>
      </c>
      <c r="M85" s="14">
        <v>6.25E-2</v>
      </c>
      <c r="N85" s="14">
        <v>0.125</v>
      </c>
    </row>
    <row r="86" spans="1:14" ht="13.8" x14ac:dyDescent="0.3">
      <c r="A86" s="44" t="s">
        <v>146</v>
      </c>
      <c r="B86" s="45" t="s">
        <v>180</v>
      </c>
      <c r="C86" s="13" t="s">
        <v>169</v>
      </c>
      <c r="D86" s="13" t="s">
        <v>286</v>
      </c>
      <c r="E86" s="13" t="s">
        <v>281</v>
      </c>
      <c r="F86" s="13" t="s">
        <v>297</v>
      </c>
      <c r="G86" s="14">
        <f>6+2/12</f>
        <v>6.166666666666667</v>
      </c>
      <c r="H86" s="35">
        <v>40444</v>
      </c>
      <c r="I86" s="31">
        <v>8.3333333333333339</v>
      </c>
      <c r="J86" s="51" t="s">
        <v>392</v>
      </c>
      <c r="K86" s="14" t="s">
        <v>398</v>
      </c>
      <c r="L86" s="14">
        <v>0.125</v>
      </c>
      <c r="M86" s="14">
        <v>6.25E-2</v>
      </c>
      <c r="N86" s="14">
        <v>9.375E-2</v>
      </c>
    </row>
    <row r="87" spans="1:14" ht="13.8" x14ac:dyDescent="0.3">
      <c r="A87" s="44" t="s">
        <v>146</v>
      </c>
      <c r="B87" s="45" t="s">
        <v>180</v>
      </c>
      <c r="C87" s="13" t="s">
        <v>169</v>
      </c>
      <c r="D87" s="13" t="s">
        <v>286</v>
      </c>
      <c r="E87" s="13" t="s">
        <v>281</v>
      </c>
      <c r="F87" s="13" t="s">
        <v>297</v>
      </c>
      <c r="G87" s="14">
        <f t="shared" si="1"/>
        <v>6.166666666666667</v>
      </c>
      <c r="H87" s="35">
        <v>40444</v>
      </c>
      <c r="I87" s="31">
        <v>8.3333333333333339</v>
      </c>
      <c r="J87" s="51" t="s">
        <v>392</v>
      </c>
      <c r="K87" s="14" t="s">
        <v>399</v>
      </c>
      <c r="L87" s="14">
        <v>0.125</v>
      </c>
      <c r="M87" s="14">
        <v>6.25E-2</v>
      </c>
      <c r="N87" s="14">
        <v>9.375E-2</v>
      </c>
    </row>
    <row r="88" spans="1:14" ht="13.8" x14ac:dyDescent="0.3">
      <c r="A88" s="44" t="s">
        <v>146</v>
      </c>
      <c r="B88" s="45" t="s">
        <v>180</v>
      </c>
      <c r="C88" s="13" t="s">
        <v>169</v>
      </c>
      <c r="D88" s="13" t="s">
        <v>286</v>
      </c>
      <c r="E88" s="13" t="s">
        <v>281</v>
      </c>
      <c r="F88" s="13" t="s">
        <v>297</v>
      </c>
      <c r="G88" s="14">
        <f t="shared" si="1"/>
        <v>6.166666666666667</v>
      </c>
      <c r="H88" s="35">
        <v>40444</v>
      </c>
      <c r="I88" s="31">
        <v>8.3333333333333339</v>
      </c>
      <c r="J88" s="51" t="s">
        <v>392</v>
      </c>
      <c r="K88" s="14" t="s">
        <v>400</v>
      </c>
      <c r="L88" s="14">
        <v>0.125</v>
      </c>
      <c r="M88" s="14"/>
      <c r="N88" s="14">
        <v>0.125</v>
      </c>
    </row>
    <row r="89" spans="1:14" ht="13.8" x14ac:dyDescent="0.3">
      <c r="A89" s="44" t="s">
        <v>146</v>
      </c>
      <c r="B89" s="45" t="s">
        <v>180</v>
      </c>
      <c r="C89" s="13" t="s">
        <v>169</v>
      </c>
      <c r="D89" s="13" t="s">
        <v>286</v>
      </c>
      <c r="E89" s="13" t="s">
        <v>281</v>
      </c>
      <c r="F89" s="13" t="s">
        <v>297</v>
      </c>
      <c r="G89" s="14">
        <f t="shared" si="1"/>
        <v>6.166666666666667</v>
      </c>
      <c r="H89" s="35">
        <v>40444</v>
      </c>
      <c r="I89" s="31">
        <v>8.3333333333333339</v>
      </c>
      <c r="J89" s="51" t="s">
        <v>392</v>
      </c>
      <c r="K89" s="14" t="s">
        <v>401</v>
      </c>
      <c r="L89" s="14">
        <v>0.125</v>
      </c>
      <c r="M89" s="14"/>
      <c r="N89" s="14">
        <v>0.125</v>
      </c>
    </row>
    <row r="90" spans="1:14" ht="13.8" x14ac:dyDescent="0.3">
      <c r="A90" s="44" t="s">
        <v>146</v>
      </c>
      <c r="B90" s="45" t="s">
        <v>180</v>
      </c>
      <c r="C90" s="13" t="s">
        <v>169</v>
      </c>
      <c r="D90" s="13" t="s">
        <v>286</v>
      </c>
      <c r="E90" s="13" t="s">
        <v>281</v>
      </c>
      <c r="F90" s="13" t="s">
        <v>297</v>
      </c>
      <c r="G90" s="14">
        <f>6+2/12</f>
        <v>6.166666666666667</v>
      </c>
      <c r="H90" s="35">
        <v>40444</v>
      </c>
      <c r="I90" s="31">
        <v>8.3333333333333339</v>
      </c>
      <c r="J90" s="51" t="s">
        <v>392</v>
      </c>
      <c r="K90" s="14" t="s">
        <v>402</v>
      </c>
      <c r="L90" s="14">
        <v>0.1875</v>
      </c>
      <c r="M90" s="14">
        <v>6.25E-2</v>
      </c>
      <c r="N90" s="14">
        <v>0.125</v>
      </c>
    </row>
    <row r="91" spans="1:14" ht="13.8" x14ac:dyDescent="0.3">
      <c r="A91" s="44" t="s">
        <v>146</v>
      </c>
      <c r="B91" s="45" t="s">
        <v>180</v>
      </c>
      <c r="C91" s="13" t="s">
        <v>169</v>
      </c>
      <c r="D91" s="13" t="s">
        <v>286</v>
      </c>
      <c r="E91" s="13" t="s">
        <v>281</v>
      </c>
      <c r="F91" s="13" t="s">
        <v>297</v>
      </c>
      <c r="G91" s="14">
        <f t="shared" si="1"/>
        <v>6.166666666666667</v>
      </c>
      <c r="H91" s="35">
        <v>40444</v>
      </c>
      <c r="I91" s="31">
        <v>8.3333333333333339</v>
      </c>
      <c r="J91" s="51" t="s">
        <v>392</v>
      </c>
      <c r="K91" s="14" t="s">
        <v>403</v>
      </c>
      <c r="L91" s="14">
        <v>0.1875</v>
      </c>
      <c r="M91" s="14">
        <v>6.25E-2</v>
      </c>
      <c r="N91" s="14">
        <v>0.125</v>
      </c>
    </row>
    <row r="92" spans="1:14" ht="13.8" x14ac:dyDescent="0.3">
      <c r="A92" s="44" t="s">
        <v>146</v>
      </c>
      <c r="B92" s="45" t="s">
        <v>180</v>
      </c>
      <c r="C92" s="13" t="s">
        <v>169</v>
      </c>
      <c r="D92" s="13" t="s">
        <v>287</v>
      </c>
      <c r="E92" s="13" t="s">
        <v>281</v>
      </c>
      <c r="F92" s="13" t="s">
        <v>297</v>
      </c>
      <c r="G92" s="14">
        <f t="shared" si="1"/>
        <v>6.166666666666667</v>
      </c>
      <c r="H92" s="35">
        <v>40444</v>
      </c>
      <c r="I92" s="31">
        <v>8.3333333333333339</v>
      </c>
      <c r="J92" s="51" t="s">
        <v>390</v>
      </c>
      <c r="K92" s="14" t="s">
        <v>398</v>
      </c>
      <c r="L92" s="14">
        <v>0.125</v>
      </c>
      <c r="M92" s="14">
        <v>6.25E-2</v>
      </c>
      <c r="N92" s="14">
        <v>9.375E-2</v>
      </c>
    </row>
    <row r="93" spans="1:14" ht="13.8" x14ac:dyDescent="0.3">
      <c r="A93" s="44" t="s">
        <v>146</v>
      </c>
      <c r="B93" s="45" t="s">
        <v>180</v>
      </c>
      <c r="C93" s="13" t="s">
        <v>169</v>
      </c>
      <c r="D93" s="13" t="s">
        <v>287</v>
      </c>
      <c r="E93" s="13" t="s">
        <v>281</v>
      </c>
      <c r="F93" s="13" t="s">
        <v>297</v>
      </c>
      <c r="G93" s="14">
        <f t="shared" si="1"/>
        <v>6.166666666666667</v>
      </c>
      <c r="H93" s="35">
        <v>40444</v>
      </c>
      <c r="I93" s="31">
        <v>8.3333333333333339</v>
      </c>
      <c r="J93" s="51" t="s">
        <v>390</v>
      </c>
      <c r="K93" s="14" t="s">
        <v>399</v>
      </c>
      <c r="L93" s="14">
        <v>0.1875</v>
      </c>
      <c r="M93" s="14">
        <v>0.1875</v>
      </c>
      <c r="N93" s="14">
        <v>0.1875</v>
      </c>
    </row>
    <row r="94" spans="1:14" ht="13.8" x14ac:dyDescent="0.3">
      <c r="A94" s="44" t="s">
        <v>146</v>
      </c>
      <c r="B94" s="45" t="s">
        <v>180</v>
      </c>
      <c r="C94" s="13" t="s">
        <v>169</v>
      </c>
      <c r="D94" s="13" t="s">
        <v>287</v>
      </c>
      <c r="E94" s="13" t="s">
        <v>281</v>
      </c>
      <c r="F94" s="13" t="s">
        <v>297</v>
      </c>
      <c r="G94" s="14">
        <f>6+2/12</f>
        <v>6.166666666666667</v>
      </c>
      <c r="H94" s="35">
        <v>40444</v>
      </c>
      <c r="I94" s="31">
        <v>8.3333333333333339</v>
      </c>
      <c r="J94" s="51" t="s">
        <v>390</v>
      </c>
      <c r="K94" s="14" t="s">
        <v>400</v>
      </c>
      <c r="L94" s="14">
        <v>0.25</v>
      </c>
      <c r="M94" s="14">
        <v>0.125</v>
      </c>
      <c r="N94" s="14">
        <v>0.1875</v>
      </c>
    </row>
    <row r="95" spans="1:14" ht="13.8" x14ac:dyDescent="0.3">
      <c r="A95" s="44" t="s">
        <v>146</v>
      </c>
      <c r="B95" s="45" t="s">
        <v>180</v>
      </c>
      <c r="C95" s="13" t="s">
        <v>169</v>
      </c>
      <c r="D95" s="13" t="s">
        <v>287</v>
      </c>
      <c r="E95" s="13" t="s">
        <v>281</v>
      </c>
      <c r="F95" s="13" t="s">
        <v>297</v>
      </c>
      <c r="G95" s="14">
        <f t="shared" si="1"/>
        <v>6.166666666666667</v>
      </c>
      <c r="H95" s="35">
        <v>40444</v>
      </c>
      <c r="I95" s="31">
        <v>8.3333333333333339</v>
      </c>
      <c r="J95" s="51" t="s">
        <v>390</v>
      </c>
      <c r="K95" s="14" t="s">
        <v>401</v>
      </c>
      <c r="L95" s="14">
        <v>0.25</v>
      </c>
      <c r="M95" s="14">
        <v>0.125</v>
      </c>
      <c r="N95" s="14">
        <v>0.1875</v>
      </c>
    </row>
    <row r="96" spans="1:14" ht="13.8" x14ac:dyDescent="0.3">
      <c r="A96" s="44" t="s">
        <v>146</v>
      </c>
      <c r="B96" s="45" t="s">
        <v>180</v>
      </c>
      <c r="C96" s="13" t="s">
        <v>169</v>
      </c>
      <c r="D96" s="13" t="s">
        <v>287</v>
      </c>
      <c r="E96" s="13" t="s">
        <v>281</v>
      </c>
      <c r="F96" s="13" t="s">
        <v>297</v>
      </c>
      <c r="G96" s="14">
        <f t="shared" si="1"/>
        <v>6.166666666666667</v>
      </c>
      <c r="H96" s="35">
        <v>40444</v>
      </c>
      <c r="I96" s="31">
        <v>8.3333333333333339</v>
      </c>
      <c r="J96" s="51" t="s">
        <v>390</v>
      </c>
      <c r="K96" s="14" t="s">
        <v>402</v>
      </c>
      <c r="L96" s="14">
        <v>0.1875</v>
      </c>
      <c r="M96" s="14">
        <v>0.125</v>
      </c>
      <c r="N96" s="14">
        <v>0.15625</v>
      </c>
    </row>
    <row r="97" spans="1:14" ht="13.8" x14ac:dyDescent="0.3">
      <c r="A97" s="44" t="s">
        <v>146</v>
      </c>
      <c r="B97" s="45" t="s">
        <v>180</v>
      </c>
      <c r="C97" s="13" t="s">
        <v>169</v>
      </c>
      <c r="D97" s="13" t="s">
        <v>287</v>
      </c>
      <c r="E97" s="13" t="s">
        <v>281</v>
      </c>
      <c r="F97" s="13" t="s">
        <v>297</v>
      </c>
      <c r="G97" s="14">
        <f t="shared" si="1"/>
        <v>6.166666666666667</v>
      </c>
      <c r="H97" s="35">
        <v>40444</v>
      </c>
      <c r="I97" s="31">
        <v>8.3333333333333339</v>
      </c>
      <c r="J97" s="51" t="s">
        <v>390</v>
      </c>
      <c r="K97" s="14" t="s">
        <v>403</v>
      </c>
      <c r="L97" s="14">
        <v>0.1875</v>
      </c>
      <c r="M97" s="14">
        <v>0.125</v>
      </c>
      <c r="N97" s="14">
        <v>0.15625</v>
      </c>
    </row>
    <row r="98" spans="1:14" ht="13.8" x14ac:dyDescent="0.3">
      <c r="A98" s="44" t="s">
        <v>146</v>
      </c>
      <c r="B98" s="45" t="s">
        <v>180</v>
      </c>
      <c r="C98" s="13" t="s">
        <v>169</v>
      </c>
      <c r="D98" s="13" t="s">
        <v>287</v>
      </c>
      <c r="E98" s="13" t="s">
        <v>281</v>
      </c>
      <c r="F98" s="13" t="s">
        <v>297</v>
      </c>
      <c r="G98" s="14">
        <f>6+2/12</f>
        <v>6.166666666666667</v>
      </c>
      <c r="H98" s="35">
        <v>40444</v>
      </c>
      <c r="I98" s="31">
        <v>8.3333333333333339</v>
      </c>
      <c r="J98" s="51" t="s">
        <v>391</v>
      </c>
      <c r="K98" s="14" t="s">
        <v>398</v>
      </c>
      <c r="L98" s="14">
        <v>0.1875</v>
      </c>
      <c r="M98" s="14">
        <v>0.125</v>
      </c>
      <c r="N98" s="14">
        <v>0.15625</v>
      </c>
    </row>
    <row r="99" spans="1:14" ht="13.8" x14ac:dyDescent="0.3">
      <c r="A99" s="44" t="s">
        <v>146</v>
      </c>
      <c r="B99" s="45" t="s">
        <v>180</v>
      </c>
      <c r="C99" s="13" t="s">
        <v>169</v>
      </c>
      <c r="D99" s="13" t="s">
        <v>287</v>
      </c>
      <c r="E99" s="13" t="s">
        <v>281</v>
      </c>
      <c r="F99" s="13" t="s">
        <v>297</v>
      </c>
      <c r="G99" s="14">
        <f t="shared" si="1"/>
        <v>6.166666666666667</v>
      </c>
      <c r="H99" s="35">
        <v>40444</v>
      </c>
      <c r="I99" s="31">
        <v>8.3333333333333339</v>
      </c>
      <c r="J99" s="51" t="s">
        <v>391</v>
      </c>
      <c r="K99" s="14" t="s">
        <v>399</v>
      </c>
      <c r="L99" s="14">
        <v>0.25</v>
      </c>
      <c r="M99" s="14">
        <v>0.125</v>
      </c>
      <c r="N99" s="14">
        <v>0.1875</v>
      </c>
    </row>
    <row r="100" spans="1:14" ht="13.8" x14ac:dyDescent="0.3">
      <c r="A100" s="44" t="s">
        <v>146</v>
      </c>
      <c r="B100" s="45" t="s">
        <v>180</v>
      </c>
      <c r="C100" s="13" t="s">
        <v>169</v>
      </c>
      <c r="D100" s="13" t="s">
        <v>287</v>
      </c>
      <c r="E100" s="13" t="s">
        <v>281</v>
      </c>
      <c r="F100" s="13" t="s">
        <v>297</v>
      </c>
      <c r="G100" s="14">
        <f t="shared" si="1"/>
        <v>6.166666666666667</v>
      </c>
      <c r="H100" s="35">
        <v>40444</v>
      </c>
      <c r="I100" s="31">
        <v>8.3333333333333339</v>
      </c>
      <c r="J100" s="51" t="s">
        <v>391</v>
      </c>
      <c r="K100" s="14" t="s">
        <v>400</v>
      </c>
      <c r="L100" s="14">
        <v>0.125</v>
      </c>
      <c r="M100" s="14">
        <v>0.125</v>
      </c>
      <c r="N100" s="14">
        <v>0.125</v>
      </c>
    </row>
    <row r="101" spans="1:14" ht="13.8" x14ac:dyDescent="0.3">
      <c r="A101" s="44" t="s">
        <v>146</v>
      </c>
      <c r="B101" s="45" t="s">
        <v>180</v>
      </c>
      <c r="C101" s="13" t="s">
        <v>169</v>
      </c>
      <c r="D101" s="13" t="s">
        <v>287</v>
      </c>
      <c r="E101" s="13" t="s">
        <v>281</v>
      </c>
      <c r="F101" s="13" t="s">
        <v>297</v>
      </c>
      <c r="G101" s="14">
        <f t="shared" si="1"/>
        <v>6.166666666666667</v>
      </c>
      <c r="H101" s="35">
        <v>40444</v>
      </c>
      <c r="I101" s="31">
        <v>8.3333333333333339</v>
      </c>
      <c r="J101" s="51" t="s">
        <v>391</v>
      </c>
      <c r="K101" s="14" t="s">
        <v>401</v>
      </c>
      <c r="L101" s="14">
        <v>0.125</v>
      </c>
      <c r="M101" s="14">
        <v>0.125</v>
      </c>
      <c r="N101" s="14">
        <v>0.125</v>
      </c>
    </row>
    <row r="102" spans="1:14" ht="13.8" x14ac:dyDescent="0.3">
      <c r="A102" s="44" t="s">
        <v>146</v>
      </c>
      <c r="B102" s="45" t="s">
        <v>180</v>
      </c>
      <c r="C102" s="13" t="s">
        <v>169</v>
      </c>
      <c r="D102" s="13" t="s">
        <v>287</v>
      </c>
      <c r="E102" s="13" t="s">
        <v>281</v>
      </c>
      <c r="F102" s="13" t="s">
        <v>297</v>
      </c>
      <c r="G102" s="14">
        <f>6+2/12</f>
        <v>6.166666666666667</v>
      </c>
      <c r="H102" s="35">
        <v>40444</v>
      </c>
      <c r="I102" s="31">
        <v>8.3333333333333339</v>
      </c>
      <c r="J102" s="51" t="s">
        <v>391</v>
      </c>
      <c r="K102" s="14" t="s">
        <v>402</v>
      </c>
      <c r="L102" s="14">
        <v>0.1875</v>
      </c>
      <c r="M102" s="14">
        <v>0.125</v>
      </c>
      <c r="N102" s="14">
        <v>0.15625</v>
      </c>
    </row>
    <row r="103" spans="1:14" ht="13.8" x14ac:dyDescent="0.3">
      <c r="A103" s="44" t="s">
        <v>146</v>
      </c>
      <c r="B103" s="45" t="s">
        <v>180</v>
      </c>
      <c r="C103" s="13" t="s">
        <v>169</v>
      </c>
      <c r="D103" s="13" t="s">
        <v>287</v>
      </c>
      <c r="E103" s="13" t="s">
        <v>281</v>
      </c>
      <c r="F103" s="13" t="s">
        <v>297</v>
      </c>
      <c r="G103" s="14">
        <f t="shared" si="1"/>
        <v>6.166666666666667</v>
      </c>
      <c r="H103" s="35">
        <v>40444</v>
      </c>
      <c r="I103" s="31">
        <v>8.3333333333333339</v>
      </c>
      <c r="J103" s="51" t="s">
        <v>391</v>
      </c>
      <c r="K103" s="14" t="s">
        <v>403</v>
      </c>
      <c r="L103" s="14">
        <v>0.1875</v>
      </c>
      <c r="M103" s="14">
        <v>0.1875</v>
      </c>
      <c r="N103" s="14">
        <v>0.1875</v>
      </c>
    </row>
    <row r="104" spans="1:14" ht="13.8" x14ac:dyDescent="0.3">
      <c r="A104" s="44" t="s">
        <v>146</v>
      </c>
      <c r="B104" s="45" t="s">
        <v>180</v>
      </c>
      <c r="C104" s="13" t="s">
        <v>169</v>
      </c>
      <c r="D104" s="13" t="s">
        <v>287</v>
      </c>
      <c r="E104" s="13" t="s">
        <v>281</v>
      </c>
      <c r="F104" s="13" t="s">
        <v>297</v>
      </c>
      <c r="G104" s="14">
        <f t="shared" ref="G104:G109" si="2">6+2/12</f>
        <v>6.166666666666667</v>
      </c>
      <c r="H104" s="35">
        <v>40444</v>
      </c>
      <c r="I104" s="31">
        <v>8.3333333333333339</v>
      </c>
      <c r="J104" s="51" t="s">
        <v>392</v>
      </c>
      <c r="K104" s="14" t="s">
        <v>398</v>
      </c>
      <c r="L104" s="14">
        <v>0.1875</v>
      </c>
      <c r="M104" s="14">
        <v>0.1875</v>
      </c>
      <c r="N104" s="14">
        <v>0.1875</v>
      </c>
    </row>
    <row r="105" spans="1:14" ht="13.8" x14ac:dyDescent="0.3">
      <c r="A105" s="44" t="s">
        <v>146</v>
      </c>
      <c r="B105" s="45" t="s">
        <v>180</v>
      </c>
      <c r="C105" s="13" t="s">
        <v>169</v>
      </c>
      <c r="D105" s="13" t="s">
        <v>287</v>
      </c>
      <c r="E105" s="13" t="s">
        <v>281</v>
      </c>
      <c r="F105" s="13" t="s">
        <v>297</v>
      </c>
      <c r="G105" s="14">
        <f t="shared" si="2"/>
        <v>6.166666666666667</v>
      </c>
      <c r="H105" s="35">
        <v>40444</v>
      </c>
      <c r="I105" s="31">
        <v>8.3333333333333339</v>
      </c>
      <c r="J105" s="51" t="s">
        <v>392</v>
      </c>
      <c r="K105" s="14" t="s">
        <v>399</v>
      </c>
      <c r="L105" s="14">
        <v>0.1875</v>
      </c>
      <c r="M105" s="14">
        <v>0.1875</v>
      </c>
      <c r="N105" s="14">
        <v>0.1875</v>
      </c>
    </row>
    <row r="106" spans="1:14" ht="13.8" x14ac:dyDescent="0.3">
      <c r="A106" s="44" t="s">
        <v>146</v>
      </c>
      <c r="B106" s="45" t="s">
        <v>180</v>
      </c>
      <c r="C106" s="13" t="s">
        <v>169</v>
      </c>
      <c r="D106" s="13" t="s">
        <v>287</v>
      </c>
      <c r="E106" s="13" t="s">
        <v>281</v>
      </c>
      <c r="F106" s="13" t="s">
        <v>297</v>
      </c>
      <c r="G106" s="14">
        <f>6+2/12</f>
        <v>6.166666666666667</v>
      </c>
      <c r="H106" s="35">
        <v>40444</v>
      </c>
      <c r="I106" s="31">
        <v>8.3333333333333339</v>
      </c>
      <c r="J106" s="51" t="s">
        <v>392</v>
      </c>
      <c r="K106" s="14" t="s">
        <v>400</v>
      </c>
      <c r="L106" s="14">
        <v>0.125</v>
      </c>
      <c r="M106" s="14">
        <v>0.125</v>
      </c>
      <c r="N106" s="14">
        <v>0.125</v>
      </c>
    </row>
    <row r="107" spans="1:14" ht="13.8" x14ac:dyDescent="0.3">
      <c r="A107" s="44" t="s">
        <v>146</v>
      </c>
      <c r="B107" s="45" t="s">
        <v>180</v>
      </c>
      <c r="C107" s="13" t="s">
        <v>169</v>
      </c>
      <c r="D107" s="13" t="s">
        <v>287</v>
      </c>
      <c r="E107" s="13" t="s">
        <v>281</v>
      </c>
      <c r="F107" s="13" t="s">
        <v>297</v>
      </c>
      <c r="G107" s="14">
        <f t="shared" si="2"/>
        <v>6.166666666666667</v>
      </c>
      <c r="H107" s="35">
        <v>40444</v>
      </c>
      <c r="I107" s="31">
        <v>8.3333333333333339</v>
      </c>
      <c r="J107" s="51" t="s">
        <v>392</v>
      </c>
      <c r="K107" s="14" t="s">
        <v>401</v>
      </c>
      <c r="L107" s="14">
        <v>0.125</v>
      </c>
      <c r="M107" s="14">
        <v>0.125</v>
      </c>
      <c r="N107" s="14">
        <v>0.125</v>
      </c>
    </row>
    <row r="108" spans="1:14" ht="13.8" x14ac:dyDescent="0.3">
      <c r="A108" s="44" t="s">
        <v>146</v>
      </c>
      <c r="B108" s="45" t="s">
        <v>180</v>
      </c>
      <c r="C108" s="13" t="s">
        <v>169</v>
      </c>
      <c r="D108" s="13" t="s">
        <v>287</v>
      </c>
      <c r="E108" s="13" t="s">
        <v>281</v>
      </c>
      <c r="F108" s="13" t="s">
        <v>297</v>
      </c>
      <c r="G108" s="14">
        <f t="shared" si="2"/>
        <v>6.166666666666667</v>
      </c>
      <c r="H108" s="35">
        <v>40444</v>
      </c>
      <c r="I108" s="31">
        <v>8.3333333333333339</v>
      </c>
      <c r="J108" s="51" t="s">
        <v>392</v>
      </c>
      <c r="K108" s="14" t="s">
        <v>402</v>
      </c>
      <c r="L108" s="14">
        <v>0.125</v>
      </c>
      <c r="M108" s="14">
        <v>0.1875</v>
      </c>
      <c r="N108" s="14">
        <v>0.15625</v>
      </c>
    </row>
    <row r="109" spans="1:14" ht="13.8" x14ac:dyDescent="0.3">
      <c r="A109" s="44" t="s">
        <v>146</v>
      </c>
      <c r="B109" s="45" t="s">
        <v>180</v>
      </c>
      <c r="C109" s="13" t="s">
        <v>169</v>
      </c>
      <c r="D109" s="13" t="s">
        <v>287</v>
      </c>
      <c r="E109" s="13" t="s">
        <v>281</v>
      </c>
      <c r="F109" s="13" t="s">
        <v>297</v>
      </c>
      <c r="G109" s="14">
        <f t="shared" si="2"/>
        <v>6.166666666666667</v>
      </c>
      <c r="H109" s="35">
        <v>40444</v>
      </c>
      <c r="I109" s="31">
        <v>8.3333333333333339</v>
      </c>
      <c r="J109" s="51" t="s">
        <v>392</v>
      </c>
      <c r="K109" s="14" t="s">
        <v>403</v>
      </c>
      <c r="L109" s="14">
        <v>0.1875</v>
      </c>
      <c r="M109" s="14">
        <v>0.125</v>
      </c>
      <c r="N109" s="14">
        <v>0.15625</v>
      </c>
    </row>
    <row r="110" spans="1:14" ht="13.8" x14ac:dyDescent="0.3">
      <c r="A110" s="44" t="s">
        <v>147</v>
      </c>
      <c r="B110" s="45" t="s">
        <v>180</v>
      </c>
      <c r="C110" s="13" t="s">
        <v>169</v>
      </c>
      <c r="D110" s="13" t="s">
        <v>173</v>
      </c>
      <c r="E110" s="13">
        <v>2007</v>
      </c>
      <c r="F110" s="35">
        <v>39645</v>
      </c>
      <c r="G110" s="14">
        <v>5</v>
      </c>
      <c r="H110" s="35">
        <v>40443</v>
      </c>
      <c r="I110" s="31">
        <v>7.166666666666667</v>
      </c>
      <c r="J110" s="51" t="s">
        <v>390</v>
      </c>
      <c r="K110" s="14" t="s">
        <v>398</v>
      </c>
      <c r="L110" s="14">
        <v>0</v>
      </c>
      <c r="M110" s="14">
        <v>0.25</v>
      </c>
      <c r="N110" s="14">
        <v>0.125</v>
      </c>
    </row>
    <row r="111" spans="1:14" ht="13.8" x14ac:dyDescent="0.3">
      <c r="A111" s="44" t="s">
        <v>147</v>
      </c>
      <c r="B111" s="45" t="s">
        <v>180</v>
      </c>
      <c r="C111" s="13" t="s">
        <v>169</v>
      </c>
      <c r="D111" s="13" t="s">
        <v>173</v>
      </c>
      <c r="E111" s="13">
        <v>2007</v>
      </c>
      <c r="F111" s="35">
        <v>39645</v>
      </c>
      <c r="G111" s="14">
        <v>5</v>
      </c>
      <c r="H111" s="35">
        <v>40443</v>
      </c>
      <c r="I111" s="31">
        <v>7.166666666666667</v>
      </c>
      <c r="J111" s="51" t="s">
        <v>390</v>
      </c>
      <c r="K111" s="14" t="s">
        <v>399</v>
      </c>
      <c r="L111" s="14">
        <v>6.25E-2</v>
      </c>
      <c r="M111" s="14">
        <v>0.25</v>
      </c>
      <c r="N111" s="14">
        <v>0.15625</v>
      </c>
    </row>
    <row r="112" spans="1:14" ht="13.8" x14ac:dyDescent="0.3">
      <c r="A112" s="44" t="s">
        <v>147</v>
      </c>
      <c r="B112" s="45" t="s">
        <v>180</v>
      </c>
      <c r="C112" s="13" t="s">
        <v>169</v>
      </c>
      <c r="D112" s="13" t="s">
        <v>173</v>
      </c>
      <c r="E112" s="13">
        <v>2007</v>
      </c>
      <c r="F112" s="35">
        <v>39645</v>
      </c>
      <c r="G112" s="14">
        <v>5</v>
      </c>
      <c r="H112" s="35">
        <v>40443</v>
      </c>
      <c r="I112" s="31">
        <v>7.166666666666667</v>
      </c>
      <c r="J112" s="51" t="s">
        <v>390</v>
      </c>
      <c r="K112" s="14" t="s">
        <v>400</v>
      </c>
      <c r="L112" s="14">
        <v>6.25E-2</v>
      </c>
      <c r="M112" s="14">
        <v>0.1875</v>
      </c>
      <c r="N112" s="14">
        <v>0.125</v>
      </c>
    </row>
    <row r="113" spans="1:14" ht="13.8" x14ac:dyDescent="0.3">
      <c r="A113" s="44" t="s">
        <v>147</v>
      </c>
      <c r="B113" s="45" t="s">
        <v>180</v>
      </c>
      <c r="C113" s="13" t="s">
        <v>169</v>
      </c>
      <c r="D113" s="13" t="s">
        <v>173</v>
      </c>
      <c r="E113" s="13">
        <v>2007</v>
      </c>
      <c r="F113" s="35">
        <v>39645</v>
      </c>
      <c r="G113" s="14">
        <v>5</v>
      </c>
      <c r="H113" s="35">
        <v>40443</v>
      </c>
      <c r="I113" s="31">
        <v>7.166666666666667</v>
      </c>
      <c r="J113" s="51" t="s">
        <v>390</v>
      </c>
      <c r="K113" s="14" t="s">
        <v>401</v>
      </c>
      <c r="L113" s="14">
        <v>6.25E-2</v>
      </c>
      <c r="M113" s="14">
        <v>0.1875</v>
      </c>
      <c r="N113" s="14">
        <v>0.125</v>
      </c>
    </row>
    <row r="114" spans="1:14" ht="13.8" x14ac:dyDescent="0.3">
      <c r="A114" s="44" t="s">
        <v>147</v>
      </c>
      <c r="B114" s="45" t="s">
        <v>180</v>
      </c>
      <c r="C114" s="13" t="s">
        <v>169</v>
      </c>
      <c r="D114" s="13" t="s">
        <v>173</v>
      </c>
      <c r="E114" s="13">
        <v>2007</v>
      </c>
      <c r="F114" s="35">
        <v>39645</v>
      </c>
      <c r="G114" s="14">
        <v>5</v>
      </c>
      <c r="H114" s="35">
        <v>40443</v>
      </c>
      <c r="I114" s="31">
        <v>7.166666666666667</v>
      </c>
      <c r="J114" s="51" t="s">
        <v>390</v>
      </c>
      <c r="K114" s="14" t="s">
        <v>402</v>
      </c>
      <c r="L114" s="14">
        <v>6.25E-2</v>
      </c>
      <c r="M114" s="14">
        <v>0.3125</v>
      </c>
      <c r="N114" s="14">
        <v>0.1875</v>
      </c>
    </row>
    <row r="115" spans="1:14" ht="13.8" x14ac:dyDescent="0.3">
      <c r="A115" s="44" t="s">
        <v>147</v>
      </c>
      <c r="B115" s="45" t="s">
        <v>180</v>
      </c>
      <c r="C115" s="13" t="s">
        <v>169</v>
      </c>
      <c r="D115" s="13" t="s">
        <v>173</v>
      </c>
      <c r="E115" s="13">
        <v>2007</v>
      </c>
      <c r="F115" s="35">
        <v>39645</v>
      </c>
      <c r="G115" s="14">
        <v>5</v>
      </c>
      <c r="H115" s="35">
        <v>40443</v>
      </c>
      <c r="I115" s="31">
        <v>7.166666666666667</v>
      </c>
      <c r="J115" s="51" t="s">
        <v>390</v>
      </c>
      <c r="K115" s="14" t="s">
        <v>403</v>
      </c>
      <c r="L115" s="14">
        <v>0</v>
      </c>
      <c r="M115" s="14">
        <v>0.1875</v>
      </c>
      <c r="N115" s="14">
        <v>9.375E-2</v>
      </c>
    </row>
    <row r="116" spans="1:14" ht="13.8" x14ac:dyDescent="0.3">
      <c r="A116" s="44" t="s">
        <v>147</v>
      </c>
      <c r="B116" s="45" t="s">
        <v>180</v>
      </c>
      <c r="C116" s="13" t="s">
        <v>169</v>
      </c>
      <c r="D116" s="13" t="s">
        <v>173</v>
      </c>
      <c r="E116" s="13">
        <v>2007</v>
      </c>
      <c r="F116" s="35">
        <v>39645</v>
      </c>
      <c r="G116" s="14">
        <v>5</v>
      </c>
      <c r="H116" s="35">
        <v>40443</v>
      </c>
      <c r="I116" s="31">
        <v>7.166666666666667</v>
      </c>
      <c r="J116" s="51" t="s">
        <v>391</v>
      </c>
      <c r="K116" s="14" t="s">
        <v>398</v>
      </c>
      <c r="L116" s="14">
        <v>0</v>
      </c>
      <c r="M116" s="14">
        <v>0.1875</v>
      </c>
      <c r="N116" s="14">
        <v>9.375E-2</v>
      </c>
    </row>
    <row r="117" spans="1:14" ht="13.8" x14ac:dyDescent="0.3">
      <c r="A117" s="44" t="s">
        <v>147</v>
      </c>
      <c r="B117" s="45" t="s">
        <v>180</v>
      </c>
      <c r="C117" s="13" t="s">
        <v>169</v>
      </c>
      <c r="D117" s="13" t="s">
        <v>173</v>
      </c>
      <c r="E117" s="13">
        <v>2007</v>
      </c>
      <c r="F117" s="35">
        <v>39645</v>
      </c>
      <c r="G117" s="14">
        <v>5</v>
      </c>
      <c r="H117" s="35">
        <v>40443</v>
      </c>
      <c r="I117" s="31">
        <v>7.166666666666667</v>
      </c>
      <c r="J117" s="51" t="s">
        <v>391</v>
      </c>
      <c r="K117" s="14" t="s">
        <v>399</v>
      </c>
      <c r="L117" s="14">
        <v>0</v>
      </c>
      <c r="M117" s="14">
        <v>0.25</v>
      </c>
      <c r="N117" s="14">
        <v>0.125</v>
      </c>
    </row>
    <row r="118" spans="1:14" ht="13.8" x14ac:dyDescent="0.3">
      <c r="A118" s="44" t="s">
        <v>147</v>
      </c>
      <c r="B118" s="45" t="s">
        <v>180</v>
      </c>
      <c r="C118" s="13" t="s">
        <v>169</v>
      </c>
      <c r="D118" s="13" t="s">
        <v>173</v>
      </c>
      <c r="E118" s="13">
        <v>2007</v>
      </c>
      <c r="F118" s="35">
        <v>39645</v>
      </c>
      <c r="G118" s="14">
        <v>5</v>
      </c>
      <c r="H118" s="35">
        <v>40443</v>
      </c>
      <c r="I118" s="31">
        <v>7.166666666666667</v>
      </c>
      <c r="J118" s="51" t="s">
        <v>391</v>
      </c>
      <c r="K118" s="14" t="s">
        <v>400</v>
      </c>
      <c r="L118" s="14">
        <v>6.25E-2</v>
      </c>
      <c r="M118" s="14">
        <v>0.25</v>
      </c>
      <c r="N118" s="14">
        <v>0.15625</v>
      </c>
    </row>
    <row r="119" spans="1:14" ht="13.8" x14ac:dyDescent="0.3">
      <c r="A119" s="44" t="s">
        <v>147</v>
      </c>
      <c r="B119" s="45" t="s">
        <v>180</v>
      </c>
      <c r="C119" s="13" t="s">
        <v>169</v>
      </c>
      <c r="D119" s="13" t="s">
        <v>173</v>
      </c>
      <c r="E119" s="13">
        <v>2007</v>
      </c>
      <c r="F119" s="35">
        <v>39645</v>
      </c>
      <c r="G119" s="14">
        <v>5</v>
      </c>
      <c r="H119" s="35">
        <v>40443</v>
      </c>
      <c r="I119" s="31">
        <v>7.166666666666667</v>
      </c>
      <c r="J119" s="51" t="s">
        <v>391</v>
      </c>
      <c r="K119" s="14" t="s">
        <v>401</v>
      </c>
      <c r="L119" s="14">
        <v>6.25E-2</v>
      </c>
      <c r="M119" s="14">
        <v>0.25</v>
      </c>
      <c r="N119" s="14">
        <v>0.15625</v>
      </c>
    </row>
    <row r="120" spans="1:14" ht="13.8" x14ac:dyDescent="0.3">
      <c r="A120" s="44" t="s">
        <v>147</v>
      </c>
      <c r="B120" s="45" t="s">
        <v>180</v>
      </c>
      <c r="C120" s="13" t="s">
        <v>169</v>
      </c>
      <c r="D120" s="13" t="s">
        <v>173</v>
      </c>
      <c r="E120" s="13">
        <v>2007</v>
      </c>
      <c r="F120" s="35">
        <v>39645</v>
      </c>
      <c r="G120" s="14">
        <v>5</v>
      </c>
      <c r="H120" s="35">
        <v>40443</v>
      </c>
      <c r="I120" s="31">
        <v>7.166666666666667</v>
      </c>
      <c r="J120" s="51" t="s">
        <v>391</v>
      </c>
      <c r="K120" s="14" t="s">
        <v>402</v>
      </c>
      <c r="L120" s="14">
        <v>6.25E-2</v>
      </c>
      <c r="M120" s="14">
        <v>0.125</v>
      </c>
      <c r="N120" s="14">
        <v>9.375E-2</v>
      </c>
    </row>
    <row r="121" spans="1:14" ht="13.8" x14ac:dyDescent="0.3">
      <c r="A121" s="44" t="s">
        <v>147</v>
      </c>
      <c r="B121" s="45" t="s">
        <v>180</v>
      </c>
      <c r="C121" s="13" t="s">
        <v>169</v>
      </c>
      <c r="D121" s="13" t="s">
        <v>173</v>
      </c>
      <c r="E121" s="13">
        <v>2007</v>
      </c>
      <c r="F121" s="35">
        <v>39645</v>
      </c>
      <c r="G121" s="14">
        <v>5</v>
      </c>
      <c r="H121" s="35">
        <v>40443</v>
      </c>
      <c r="I121" s="31">
        <v>7.166666666666667</v>
      </c>
      <c r="J121" s="51" t="s">
        <v>391</v>
      </c>
      <c r="K121" s="14" t="s">
        <v>403</v>
      </c>
      <c r="L121" s="14">
        <v>6.25E-2</v>
      </c>
      <c r="M121" s="14">
        <v>0.25</v>
      </c>
      <c r="N121" s="14">
        <v>0.15625</v>
      </c>
    </row>
    <row r="122" spans="1:14" ht="13.8" x14ac:dyDescent="0.3">
      <c r="A122" s="44" t="s">
        <v>147</v>
      </c>
      <c r="B122" s="45" t="s">
        <v>180</v>
      </c>
      <c r="C122" s="13" t="s">
        <v>169</v>
      </c>
      <c r="D122" s="13" t="s">
        <v>173</v>
      </c>
      <c r="E122" s="13">
        <v>2007</v>
      </c>
      <c r="F122" s="35">
        <v>39645</v>
      </c>
      <c r="G122" s="14">
        <v>5</v>
      </c>
      <c r="H122" s="35">
        <v>40443</v>
      </c>
      <c r="I122" s="31">
        <v>7.166666666666667</v>
      </c>
      <c r="J122" s="51" t="s">
        <v>392</v>
      </c>
      <c r="K122" s="14" t="s">
        <v>398</v>
      </c>
      <c r="L122" s="14">
        <v>6.25E-2</v>
      </c>
      <c r="M122" s="14">
        <v>0.25</v>
      </c>
      <c r="N122" s="14">
        <v>0.15625</v>
      </c>
    </row>
    <row r="123" spans="1:14" ht="13.8" x14ac:dyDescent="0.3">
      <c r="A123" s="44" t="s">
        <v>147</v>
      </c>
      <c r="B123" s="45" t="s">
        <v>180</v>
      </c>
      <c r="C123" s="13" t="s">
        <v>169</v>
      </c>
      <c r="D123" s="13" t="s">
        <v>173</v>
      </c>
      <c r="E123" s="13">
        <v>2007</v>
      </c>
      <c r="F123" s="35">
        <v>39645</v>
      </c>
      <c r="G123" s="14">
        <v>5</v>
      </c>
      <c r="H123" s="35">
        <v>40443</v>
      </c>
      <c r="I123" s="31">
        <v>7.166666666666667</v>
      </c>
      <c r="J123" s="51" t="s">
        <v>392</v>
      </c>
      <c r="K123" s="14" t="s">
        <v>399</v>
      </c>
      <c r="L123" s="14">
        <v>0.125</v>
      </c>
      <c r="M123" s="14">
        <v>0.1875</v>
      </c>
      <c r="N123" s="14">
        <v>0.15625</v>
      </c>
    </row>
    <row r="124" spans="1:14" ht="13.8" x14ac:dyDescent="0.3">
      <c r="A124" s="44" t="s">
        <v>147</v>
      </c>
      <c r="B124" s="45" t="s">
        <v>180</v>
      </c>
      <c r="C124" s="13" t="s">
        <v>169</v>
      </c>
      <c r="D124" s="13" t="s">
        <v>173</v>
      </c>
      <c r="E124" s="13">
        <v>2007</v>
      </c>
      <c r="F124" s="35">
        <v>39645</v>
      </c>
      <c r="G124" s="14">
        <v>5</v>
      </c>
      <c r="H124" s="35">
        <v>40443</v>
      </c>
      <c r="I124" s="31">
        <v>7.166666666666667</v>
      </c>
      <c r="J124" s="51" t="s">
        <v>392</v>
      </c>
      <c r="K124" s="14" t="s">
        <v>400</v>
      </c>
      <c r="L124" s="14">
        <v>6.25E-2</v>
      </c>
      <c r="M124" s="14">
        <v>0.1875</v>
      </c>
      <c r="N124" s="14">
        <v>0.125</v>
      </c>
    </row>
    <row r="125" spans="1:14" ht="13.8" x14ac:dyDescent="0.3">
      <c r="A125" s="44" t="s">
        <v>147</v>
      </c>
      <c r="B125" s="45" t="s">
        <v>180</v>
      </c>
      <c r="C125" s="13" t="s">
        <v>169</v>
      </c>
      <c r="D125" s="13" t="s">
        <v>173</v>
      </c>
      <c r="E125" s="13">
        <v>2007</v>
      </c>
      <c r="F125" s="35">
        <v>39645</v>
      </c>
      <c r="G125" s="14">
        <v>5</v>
      </c>
      <c r="H125" s="35">
        <v>40443</v>
      </c>
      <c r="I125" s="31">
        <v>7.166666666666667</v>
      </c>
      <c r="J125" s="51" t="s">
        <v>392</v>
      </c>
      <c r="K125" s="14" t="s">
        <v>401</v>
      </c>
      <c r="L125" s="14">
        <v>6.25E-2</v>
      </c>
      <c r="M125" s="14">
        <v>0.1875</v>
      </c>
      <c r="N125" s="14">
        <v>0.125</v>
      </c>
    </row>
    <row r="126" spans="1:14" ht="13.8" x14ac:dyDescent="0.3">
      <c r="A126" s="44" t="s">
        <v>147</v>
      </c>
      <c r="B126" s="45" t="s">
        <v>180</v>
      </c>
      <c r="C126" s="13" t="s">
        <v>169</v>
      </c>
      <c r="D126" s="13" t="s">
        <v>173</v>
      </c>
      <c r="E126" s="13">
        <v>2007</v>
      </c>
      <c r="F126" s="35">
        <v>39645</v>
      </c>
      <c r="G126" s="14">
        <v>5</v>
      </c>
      <c r="H126" s="35">
        <v>40443</v>
      </c>
      <c r="I126" s="31">
        <v>7.166666666666667</v>
      </c>
      <c r="J126" s="51" t="s">
        <v>392</v>
      </c>
      <c r="K126" s="14" t="s">
        <v>402</v>
      </c>
      <c r="L126" s="14">
        <v>6.25E-2</v>
      </c>
      <c r="M126" s="14">
        <v>0.3125</v>
      </c>
      <c r="N126" s="14">
        <v>0.1875</v>
      </c>
    </row>
    <row r="127" spans="1:14" ht="13.8" x14ac:dyDescent="0.3">
      <c r="A127" s="44" t="s">
        <v>147</v>
      </c>
      <c r="B127" s="45" t="s">
        <v>180</v>
      </c>
      <c r="C127" s="13" t="s">
        <v>169</v>
      </c>
      <c r="D127" s="13" t="s">
        <v>173</v>
      </c>
      <c r="E127" s="13">
        <v>2007</v>
      </c>
      <c r="F127" s="35">
        <v>39645</v>
      </c>
      <c r="G127" s="14">
        <v>5</v>
      </c>
      <c r="H127" s="35">
        <v>40443</v>
      </c>
      <c r="I127" s="31">
        <v>7.166666666666667</v>
      </c>
      <c r="J127" s="51" t="s">
        <v>392</v>
      </c>
      <c r="K127" s="14" t="s">
        <v>403</v>
      </c>
      <c r="L127" s="14">
        <v>6.25E-2</v>
      </c>
      <c r="M127" s="14">
        <v>0.1875</v>
      </c>
      <c r="N127" s="14">
        <v>0.125</v>
      </c>
    </row>
    <row r="128" spans="1:14" ht="13.8" x14ac:dyDescent="0.3">
      <c r="A128" s="44" t="s">
        <v>147</v>
      </c>
      <c r="B128" s="45" t="s">
        <v>180</v>
      </c>
      <c r="C128" s="13" t="s">
        <v>169</v>
      </c>
      <c r="D128" s="13" t="s">
        <v>288</v>
      </c>
      <c r="E128" s="13">
        <v>2007</v>
      </c>
      <c r="F128" s="35">
        <v>39645</v>
      </c>
      <c r="G128" s="14">
        <v>5</v>
      </c>
      <c r="H128" s="35">
        <v>40443</v>
      </c>
      <c r="I128" s="31">
        <v>7.166666666666667</v>
      </c>
      <c r="J128" s="51" t="s">
        <v>390</v>
      </c>
      <c r="K128" s="14" t="s">
        <v>398</v>
      </c>
      <c r="L128" s="14">
        <v>0.25</v>
      </c>
      <c r="M128" s="14">
        <v>0.125</v>
      </c>
      <c r="N128" s="14">
        <v>0.1875</v>
      </c>
    </row>
    <row r="129" spans="1:14" ht="13.8" x14ac:dyDescent="0.3">
      <c r="A129" s="44" t="s">
        <v>147</v>
      </c>
      <c r="B129" s="45" t="s">
        <v>180</v>
      </c>
      <c r="C129" s="13" t="s">
        <v>169</v>
      </c>
      <c r="D129" s="13" t="s">
        <v>288</v>
      </c>
      <c r="E129" s="13">
        <v>2007</v>
      </c>
      <c r="F129" s="35">
        <v>39645</v>
      </c>
      <c r="G129" s="14">
        <v>5</v>
      </c>
      <c r="H129" s="35">
        <v>40443</v>
      </c>
      <c r="I129" s="31">
        <v>7.166666666666667</v>
      </c>
      <c r="J129" s="51" t="s">
        <v>390</v>
      </c>
      <c r="K129" s="14" t="s">
        <v>399</v>
      </c>
      <c r="L129" s="14">
        <v>0.25</v>
      </c>
      <c r="M129" s="14">
        <v>0.1875</v>
      </c>
      <c r="N129" s="14">
        <v>0.21875</v>
      </c>
    </row>
    <row r="130" spans="1:14" ht="13.8" x14ac:dyDescent="0.3">
      <c r="A130" s="44" t="s">
        <v>147</v>
      </c>
      <c r="B130" s="45" t="s">
        <v>180</v>
      </c>
      <c r="C130" s="13" t="s">
        <v>169</v>
      </c>
      <c r="D130" s="13" t="s">
        <v>288</v>
      </c>
      <c r="E130" s="13">
        <v>2007</v>
      </c>
      <c r="F130" s="35">
        <v>39645</v>
      </c>
      <c r="G130" s="14">
        <v>5</v>
      </c>
      <c r="H130" s="35">
        <v>40443</v>
      </c>
      <c r="I130" s="31">
        <v>7.166666666666667</v>
      </c>
      <c r="J130" s="51" t="s">
        <v>390</v>
      </c>
      <c r="K130" s="14" t="s">
        <v>400</v>
      </c>
      <c r="L130" s="14">
        <v>0.125</v>
      </c>
      <c r="M130" s="14">
        <v>0.125</v>
      </c>
      <c r="N130" s="14">
        <v>0.125</v>
      </c>
    </row>
    <row r="131" spans="1:14" ht="13.8" x14ac:dyDescent="0.3">
      <c r="A131" s="44" t="s">
        <v>147</v>
      </c>
      <c r="B131" s="45" t="s">
        <v>180</v>
      </c>
      <c r="C131" s="13" t="s">
        <v>169</v>
      </c>
      <c r="D131" s="13" t="s">
        <v>288</v>
      </c>
      <c r="E131" s="13">
        <v>2007</v>
      </c>
      <c r="F131" s="35">
        <v>39645</v>
      </c>
      <c r="G131" s="14">
        <v>5</v>
      </c>
      <c r="H131" s="35">
        <v>40443</v>
      </c>
      <c r="I131" s="31">
        <v>7.166666666666667</v>
      </c>
      <c r="J131" s="51" t="s">
        <v>390</v>
      </c>
      <c r="K131" s="14" t="s">
        <v>401</v>
      </c>
      <c r="L131" s="14">
        <v>0.125</v>
      </c>
      <c r="M131" s="14">
        <v>0.125</v>
      </c>
      <c r="N131" s="14">
        <v>0.125</v>
      </c>
    </row>
    <row r="132" spans="1:14" ht="13.8" x14ac:dyDescent="0.3">
      <c r="A132" s="44" t="s">
        <v>147</v>
      </c>
      <c r="B132" s="45" t="s">
        <v>180</v>
      </c>
      <c r="C132" s="13" t="s">
        <v>169</v>
      </c>
      <c r="D132" s="13" t="s">
        <v>288</v>
      </c>
      <c r="E132" s="13">
        <v>2007</v>
      </c>
      <c r="F132" s="35">
        <v>39645</v>
      </c>
      <c r="G132" s="14">
        <v>5</v>
      </c>
      <c r="H132" s="35">
        <v>40443</v>
      </c>
      <c r="I132" s="31">
        <v>7.166666666666667</v>
      </c>
      <c r="J132" s="51" t="s">
        <v>390</v>
      </c>
      <c r="K132" s="14" t="s">
        <v>402</v>
      </c>
      <c r="L132" s="14">
        <v>0.1875</v>
      </c>
      <c r="M132" s="14">
        <v>0.1875</v>
      </c>
      <c r="N132" s="14">
        <v>0.1875</v>
      </c>
    </row>
    <row r="133" spans="1:14" ht="13.8" x14ac:dyDescent="0.3">
      <c r="A133" s="44" t="s">
        <v>147</v>
      </c>
      <c r="B133" s="45" t="s">
        <v>180</v>
      </c>
      <c r="C133" s="13" t="s">
        <v>169</v>
      </c>
      <c r="D133" s="13" t="s">
        <v>288</v>
      </c>
      <c r="E133" s="13">
        <v>2007</v>
      </c>
      <c r="F133" s="35">
        <v>39645</v>
      </c>
      <c r="G133" s="14">
        <v>5</v>
      </c>
      <c r="H133" s="35">
        <v>40443</v>
      </c>
      <c r="I133" s="31">
        <v>7.166666666666667</v>
      </c>
      <c r="J133" s="51" t="s">
        <v>390</v>
      </c>
      <c r="K133" s="14" t="s">
        <v>403</v>
      </c>
      <c r="L133" s="14">
        <v>6.25E-2</v>
      </c>
      <c r="M133" s="14">
        <v>0.125</v>
      </c>
      <c r="N133" s="14">
        <v>9.375E-2</v>
      </c>
    </row>
    <row r="134" spans="1:14" ht="13.8" x14ac:dyDescent="0.3">
      <c r="A134" s="44" t="s">
        <v>147</v>
      </c>
      <c r="B134" s="45" t="s">
        <v>180</v>
      </c>
      <c r="C134" s="13" t="s">
        <v>169</v>
      </c>
      <c r="D134" s="13" t="s">
        <v>288</v>
      </c>
      <c r="E134" s="13">
        <v>2007</v>
      </c>
      <c r="F134" s="35">
        <v>39645</v>
      </c>
      <c r="G134" s="14">
        <v>5</v>
      </c>
      <c r="H134" s="35">
        <v>40443</v>
      </c>
      <c r="I134" s="31">
        <v>7.166666666666667</v>
      </c>
      <c r="J134" s="51" t="s">
        <v>391</v>
      </c>
      <c r="K134" s="14" t="s">
        <v>398</v>
      </c>
      <c r="L134" s="14">
        <v>6.25E-2</v>
      </c>
      <c r="M134" s="14">
        <v>0.125</v>
      </c>
      <c r="N134" s="14">
        <v>9.375E-2</v>
      </c>
    </row>
    <row r="135" spans="1:14" ht="13.8" x14ac:dyDescent="0.3">
      <c r="A135" s="44" t="s">
        <v>147</v>
      </c>
      <c r="B135" s="45" t="s">
        <v>180</v>
      </c>
      <c r="C135" s="13" t="s">
        <v>169</v>
      </c>
      <c r="D135" s="13" t="s">
        <v>288</v>
      </c>
      <c r="E135" s="13">
        <v>2007</v>
      </c>
      <c r="F135" s="35">
        <v>39645</v>
      </c>
      <c r="G135" s="14">
        <v>5</v>
      </c>
      <c r="H135" s="35">
        <v>40443</v>
      </c>
      <c r="I135" s="31">
        <v>7.166666666666667</v>
      </c>
      <c r="J135" s="51" t="s">
        <v>391</v>
      </c>
      <c r="K135" s="14" t="s">
        <v>399</v>
      </c>
      <c r="L135" s="14">
        <v>0.125</v>
      </c>
      <c r="M135" s="14">
        <v>0.1875</v>
      </c>
      <c r="N135" s="14">
        <v>0.15625</v>
      </c>
    </row>
    <row r="136" spans="1:14" ht="13.8" x14ac:dyDescent="0.3">
      <c r="A136" s="44" t="s">
        <v>147</v>
      </c>
      <c r="B136" s="45" t="s">
        <v>180</v>
      </c>
      <c r="C136" s="13" t="s">
        <v>169</v>
      </c>
      <c r="D136" s="13" t="s">
        <v>288</v>
      </c>
      <c r="E136" s="13">
        <v>2007</v>
      </c>
      <c r="F136" s="35">
        <v>39645</v>
      </c>
      <c r="G136" s="14">
        <v>5</v>
      </c>
      <c r="H136" s="35">
        <v>40443</v>
      </c>
      <c r="I136" s="31">
        <v>7.166666666666667</v>
      </c>
      <c r="J136" s="51" t="s">
        <v>391</v>
      </c>
      <c r="K136" s="14" t="s">
        <v>400</v>
      </c>
      <c r="L136" s="14">
        <v>0.125</v>
      </c>
      <c r="M136" s="14">
        <v>0.1875</v>
      </c>
      <c r="N136" s="14">
        <v>0.15625</v>
      </c>
    </row>
    <row r="137" spans="1:14" ht="13.8" x14ac:dyDescent="0.3">
      <c r="A137" s="44" t="s">
        <v>147</v>
      </c>
      <c r="B137" s="45" t="s">
        <v>180</v>
      </c>
      <c r="C137" s="13" t="s">
        <v>169</v>
      </c>
      <c r="D137" s="13" t="s">
        <v>288</v>
      </c>
      <c r="E137" s="13">
        <v>2007</v>
      </c>
      <c r="F137" s="35">
        <v>39645</v>
      </c>
      <c r="G137" s="14">
        <v>5</v>
      </c>
      <c r="H137" s="35">
        <v>40443</v>
      </c>
      <c r="I137" s="31">
        <v>7.166666666666667</v>
      </c>
      <c r="J137" s="51" t="s">
        <v>391</v>
      </c>
      <c r="K137" s="14" t="s">
        <v>401</v>
      </c>
      <c r="L137" s="14">
        <v>0.125</v>
      </c>
      <c r="M137" s="14">
        <v>0.1875</v>
      </c>
      <c r="N137" s="14">
        <v>0.15625</v>
      </c>
    </row>
    <row r="138" spans="1:14" ht="13.8" x14ac:dyDescent="0.3">
      <c r="A138" s="44" t="s">
        <v>147</v>
      </c>
      <c r="B138" s="45" t="s">
        <v>180</v>
      </c>
      <c r="C138" s="13" t="s">
        <v>169</v>
      </c>
      <c r="D138" s="13" t="s">
        <v>288</v>
      </c>
      <c r="E138" s="13">
        <v>2007</v>
      </c>
      <c r="F138" s="35">
        <v>39645</v>
      </c>
      <c r="G138" s="14">
        <v>5</v>
      </c>
      <c r="H138" s="35">
        <v>40443</v>
      </c>
      <c r="I138" s="31">
        <v>7.166666666666667</v>
      </c>
      <c r="J138" s="51" t="s">
        <v>391</v>
      </c>
      <c r="K138" s="14" t="s">
        <v>402</v>
      </c>
      <c r="L138" s="14">
        <v>0.1875</v>
      </c>
      <c r="M138" s="14">
        <v>0.1875</v>
      </c>
      <c r="N138" s="14">
        <v>0.1875</v>
      </c>
    </row>
    <row r="139" spans="1:14" ht="13.8" x14ac:dyDescent="0.3">
      <c r="A139" s="44" t="s">
        <v>147</v>
      </c>
      <c r="B139" s="45" t="s">
        <v>180</v>
      </c>
      <c r="C139" s="13" t="s">
        <v>169</v>
      </c>
      <c r="D139" s="13" t="s">
        <v>288</v>
      </c>
      <c r="E139" s="13">
        <v>2007</v>
      </c>
      <c r="F139" s="35">
        <v>39645</v>
      </c>
      <c r="G139" s="14">
        <v>5</v>
      </c>
      <c r="H139" s="35">
        <v>40443</v>
      </c>
      <c r="I139" s="31">
        <v>7.166666666666667</v>
      </c>
      <c r="J139" s="51" t="s">
        <v>391</v>
      </c>
      <c r="K139" s="14" t="s">
        <v>403</v>
      </c>
      <c r="L139" s="14">
        <v>6.25E-2</v>
      </c>
      <c r="M139" s="14">
        <v>0.1875</v>
      </c>
      <c r="N139" s="14">
        <v>0.125</v>
      </c>
    </row>
    <row r="140" spans="1:14" ht="13.8" x14ac:dyDescent="0.3">
      <c r="A140" s="44" t="s">
        <v>147</v>
      </c>
      <c r="B140" s="45" t="s">
        <v>180</v>
      </c>
      <c r="C140" s="13" t="s">
        <v>169</v>
      </c>
      <c r="D140" s="13" t="s">
        <v>288</v>
      </c>
      <c r="E140" s="13">
        <v>2007</v>
      </c>
      <c r="F140" s="35">
        <v>39645</v>
      </c>
      <c r="G140" s="14">
        <v>5</v>
      </c>
      <c r="H140" s="35">
        <v>40443</v>
      </c>
      <c r="I140" s="31">
        <v>7.166666666666667</v>
      </c>
      <c r="J140" s="51" t="s">
        <v>392</v>
      </c>
      <c r="K140" s="14" t="s">
        <v>398</v>
      </c>
      <c r="L140" s="14">
        <v>6.25E-2</v>
      </c>
      <c r="M140" s="14">
        <v>0.3125</v>
      </c>
      <c r="N140" s="14">
        <v>0.1875</v>
      </c>
    </row>
    <row r="141" spans="1:14" ht="13.8" x14ac:dyDescent="0.3">
      <c r="A141" s="44" t="s">
        <v>147</v>
      </c>
      <c r="B141" s="45" t="s">
        <v>180</v>
      </c>
      <c r="C141" s="13" t="s">
        <v>169</v>
      </c>
      <c r="D141" s="13" t="s">
        <v>288</v>
      </c>
      <c r="E141" s="13">
        <v>2007</v>
      </c>
      <c r="F141" s="35">
        <v>39645</v>
      </c>
      <c r="G141" s="14">
        <v>5</v>
      </c>
      <c r="H141" s="35">
        <v>40443</v>
      </c>
      <c r="I141" s="31">
        <v>7.166666666666667</v>
      </c>
      <c r="J141" s="51" t="s">
        <v>392</v>
      </c>
      <c r="K141" s="14" t="s">
        <v>399</v>
      </c>
      <c r="L141" s="14">
        <v>0.125</v>
      </c>
      <c r="M141" s="14">
        <v>0.1875</v>
      </c>
      <c r="N141" s="14">
        <v>0.15625</v>
      </c>
    </row>
    <row r="142" spans="1:14" ht="13.8" x14ac:dyDescent="0.3">
      <c r="A142" s="44" t="s">
        <v>147</v>
      </c>
      <c r="B142" s="45" t="s">
        <v>180</v>
      </c>
      <c r="C142" s="13" t="s">
        <v>169</v>
      </c>
      <c r="D142" s="13" t="s">
        <v>288</v>
      </c>
      <c r="E142" s="13">
        <v>2007</v>
      </c>
      <c r="F142" s="35">
        <v>39645</v>
      </c>
      <c r="G142" s="14">
        <v>5</v>
      </c>
      <c r="H142" s="35">
        <v>40443</v>
      </c>
      <c r="I142" s="31">
        <v>7.166666666666667</v>
      </c>
      <c r="J142" s="51" t="s">
        <v>392</v>
      </c>
      <c r="K142" s="14" t="s">
        <v>400</v>
      </c>
      <c r="L142" s="14">
        <v>6.25E-2</v>
      </c>
      <c r="M142" s="14">
        <v>0.125</v>
      </c>
      <c r="N142" s="14">
        <v>9.375E-2</v>
      </c>
    </row>
    <row r="143" spans="1:14" ht="13.8" x14ac:dyDescent="0.3">
      <c r="A143" s="44" t="s">
        <v>147</v>
      </c>
      <c r="B143" s="45" t="s">
        <v>180</v>
      </c>
      <c r="C143" s="13" t="s">
        <v>169</v>
      </c>
      <c r="D143" s="13" t="s">
        <v>288</v>
      </c>
      <c r="E143" s="13">
        <v>2007</v>
      </c>
      <c r="F143" s="35">
        <v>39645</v>
      </c>
      <c r="G143" s="14">
        <v>5</v>
      </c>
      <c r="H143" s="35">
        <v>40443</v>
      </c>
      <c r="I143" s="31">
        <v>7.166666666666667</v>
      </c>
      <c r="J143" s="51" t="s">
        <v>392</v>
      </c>
      <c r="K143" s="14" t="s">
        <v>401</v>
      </c>
      <c r="L143" s="14">
        <v>6.25E-2</v>
      </c>
      <c r="M143" s="14">
        <v>0.125</v>
      </c>
      <c r="N143" s="14">
        <v>9.375E-2</v>
      </c>
    </row>
    <row r="144" spans="1:14" ht="13.8" x14ac:dyDescent="0.3">
      <c r="A144" s="44" t="s">
        <v>147</v>
      </c>
      <c r="B144" s="45" t="s">
        <v>180</v>
      </c>
      <c r="C144" s="13" t="s">
        <v>169</v>
      </c>
      <c r="D144" s="13" t="s">
        <v>288</v>
      </c>
      <c r="E144" s="13">
        <v>2007</v>
      </c>
      <c r="F144" s="35">
        <v>39645</v>
      </c>
      <c r="G144" s="14">
        <v>5</v>
      </c>
      <c r="H144" s="35">
        <v>40443</v>
      </c>
      <c r="I144" s="31">
        <v>7.166666666666667</v>
      </c>
      <c r="J144" s="51" t="s">
        <v>392</v>
      </c>
      <c r="K144" s="14" t="s">
        <v>402</v>
      </c>
      <c r="L144" s="14">
        <v>0.125</v>
      </c>
      <c r="M144" s="14">
        <v>0.1875</v>
      </c>
      <c r="N144" s="14">
        <v>0.15625</v>
      </c>
    </row>
    <row r="145" spans="1:14" ht="13.8" x14ac:dyDescent="0.3">
      <c r="A145" s="44" t="s">
        <v>147</v>
      </c>
      <c r="B145" s="45" t="s">
        <v>180</v>
      </c>
      <c r="C145" s="13" t="s">
        <v>169</v>
      </c>
      <c r="D145" s="13" t="s">
        <v>288</v>
      </c>
      <c r="E145" s="13">
        <v>2007</v>
      </c>
      <c r="F145" s="35">
        <v>39645</v>
      </c>
      <c r="G145" s="14">
        <v>5</v>
      </c>
      <c r="H145" s="35">
        <v>40443</v>
      </c>
      <c r="I145" s="31">
        <v>7.166666666666667</v>
      </c>
      <c r="J145" s="51" t="s">
        <v>392</v>
      </c>
      <c r="K145" s="14" t="s">
        <v>403</v>
      </c>
      <c r="L145" s="14">
        <v>6.25E-2</v>
      </c>
      <c r="M145" s="14">
        <v>0.125</v>
      </c>
      <c r="N145" s="14">
        <v>9.375E-2</v>
      </c>
    </row>
    <row r="146" spans="1:14" ht="13.8" x14ac:dyDescent="0.3">
      <c r="A146" s="44" t="s">
        <v>148</v>
      </c>
      <c r="B146" s="45" t="s">
        <v>180</v>
      </c>
      <c r="C146" s="13" t="s">
        <v>169</v>
      </c>
      <c r="D146" s="13" t="s">
        <v>173</v>
      </c>
      <c r="E146" s="13" t="s">
        <v>279</v>
      </c>
      <c r="F146" s="35">
        <v>39687</v>
      </c>
      <c r="G146" s="14">
        <f t="shared" ref="G146:G181" si="3">2+2/12</f>
        <v>2.1666666666666665</v>
      </c>
      <c r="H146" s="35">
        <v>40387</v>
      </c>
      <c r="I146" s="31">
        <v>4.1666666666666661</v>
      </c>
      <c r="J146" s="51" t="s">
        <v>390</v>
      </c>
      <c r="K146" s="14" t="s">
        <v>398</v>
      </c>
      <c r="L146" s="14" t="s">
        <v>376</v>
      </c>
      <c r="M146" s="14" t="s">
        <v>376</v>
      </c>
      <c r="N146" s="14" t="s">
        <v>376</v>
      </c>
    </row>
    <row r="147" spans="1:14" ht="13.8" x14ac:dyDescent="0.3">
      <c r="A147" s="44" t="s">
        <v>148</v>
      </c>
      <c r="B147" s="45" t="s">
        <v>180</v>
      </c>
      <c r="C147" s="13" t="s">
        <v>169</v>
      </c>
      <c r="D147" s="13" t="s">
        <v>173</v>
      </c>
      <c r="E147" s="13" t="s">
        <v>279</v>
      </c>
      <c r="F147" s="35">
        <v>39687</v>
      </c>
      <c r="G147" s="14">
        <f t="shared" si="3"/>
        <v>2.1666666666666665</v>
      </c>
      <c r="H147" s="35">
        <v>40387</v>
      </c>
      <c r="I147" s="31">
        <v>4.1666666666666661</v>
      </c>
      <c r="J147" s="51" t="s">
        <v>390</v>
      </c>
      <c r="K147" s="14" t="s">
        <v>399</v>
      </c>
      <c r="L147" s="14" t="s">
        <v>376</v>
      </c>
      <c r="M147" s="14" t="s">
        <v>376</v>
      </c>
      <c r="N147" s="14" t="s">
        <v>376</v>
      </c>
    </row>
    <row r="148" spans="1:14" ht="13.8" x14ac:dyDescent="0.3">
      <c r="A148" s="44" t="s">
        <v>148</v>
      </c>
      <c r="B148" s="45" t="s">
        <v>180</v>
      </c>
      <c r="C148" s="13" t="s">
        <v>169</v>
      </c>
      <c r="D148" s="13" t="s">
        <v>173</v>
      </c>
      <c r="E148" s="13" t="s">
        <v>279</v>
      </c>
      <c r="F148" s="35">
        <v>39687</v>
      </c>
      <c r="G148" s="14">
        <f t="shared" si="3"/>
        <v>2.1666666666666665</v>
      </c>
      <c r="H148" s="35">
        <v>40387</v>
      </c>
      <c r="I148" s="31">
        <v>4.1666666666666661</v>
      </c>
      <c r="J148" s="51" t="s">
        <v>390</v>
      </c>
      <c r="K148" s="14" t="s">
        <v>400</v>
      </c>
      <c r="L148" s="14" t="s">
        <v>376</v>
      </c>
      <c r="M148" s="14" t="s">
        <v>376</v>
      </c>
      <c r="N148" s="14" t="s">
        <v>376</v>
      </c>
    </row>
    <row r="149" spans="1:14" ht="13.8" x14ac:dyDescent="0.3">
      <c r="A149" s="44" t="s">
        <v>148</v>
      </c>
      <c r="B149" s="45" t="s">
        <v>180</v>
      </c>
      <c r="C149" s="13" t="s">
        <v>169</v>
      </c>
      <c r="D149" s="13" t="s">
        <v>173</v>
      </c>
      <c r="E149" s="13" t="s">
        <v>279</v>
      </c>
      <c r="F149" s="35">
        <v>39687</v>
      </c>
      <c r="G149" s="14">
        <f t="shared" si="3"/>
        <v>2.1666666666666665</v>
      </c>
      <c r="H149" s="35">
        <v>40387</v>
      </c>
      <c r="I149" s="31">
        <v>4.1666666666666661</v>
      </c>
      <c r="J149" s="51" t="s">
        <v>390</v>
      </c>
      <c r="K149" s="14" t="s">
        <v>401</v>
      </c>
      <c r="L149" s="14" t="s">
        <v>376</v>
      </c>
      <c r="M149" s="14" t="s">
        <v>376</v>
      </c>
      <c r="N149" s="14" t="s">
        <v>376</v>
      </c>
    </row>
    <row r="150" spans="1:14" ht="13.8" x14ac:dyDescent="0.3">
      <c r="A150" s="44" t="s">
        <v>148</v>
      </c>
      <c r="B150" s="45" t="s">
        <v>180</v>
      </c>
      <c r="C150" s="13" t="s">
        <v>169</v>
      </c>
      <c r="D150" s="13" t="s">
        <v>173</v>
      </c>
      <c r="E150" s="13" t="s">
        <v>279</v>
      </c>
      <c r="F150" s="35">
        <v>39687</v>
      </c>
      <c r="G150" s="14">
        <f t="shared" si="3"/>
        <v>2.1666666666666665</v>
      </c>
      <c r="H150" s="35">
        <v>40387</v>
      </c>
      <c r="I150" s="31">
        <v>4.1666666666666661</v>
      </c>
      <c r="J150" s="51" t="s">
        <v>390</v>
      </c>
      <c r="K150" s="14" t="s">
        <v>402</v>
      </c>
      <c r="L150" s="14" t="s">
        <v>376</v>
      </c>
      <c r="M150" s="14" t="s">
        <v>376</v>
      </c>
      <c r="N150" s="14" t="s">
        <v>376</v>
      </c>
    </row>
    <row r="151" spans="1:14" ht="13.8" x14ac:dyDescent="0.3">
      <c r="A151" s="44" t="s">
        <v>148</v>
      </c>
      <c r="B151" s="45" t="s">
        <v>180</v>
      </c>
      <c r="C151" s="13" t="s">
        <v>169</v>
      </c>
      <c r="D151" s="13" t="s">
        <v>173</v>
      </c>
      <c r="E151" s="13" t="s">
        <v>279</v>
      </c>
      <c r="F151" s="35">
        <v>39687</v>
      </c>
      <c r="G151" s="14">
        <f t="shared" si="3"/>
        <v>2.1666666666666665</v>
      </c>
      <c r="H151" s="35">
        <v>40387</v>
      </c>
      <c r="I151" s="31">
        <v>4.1666666666666661</v>
      </c>
      <c r="J151" s="51" t="s">
        <v>390</v>
      </c>
      <c r="K151" s="14" t="s">
        <v>403</v>
      </c>
      <c r="L151" s="14" t="s">
        <v>376</v>
      </c>
      <c r="M151" s="14" t="s">
        <v>376</v>
      </c>
      <c r="N151" s="14" t="s">
        <v>376</v>
      </c>
    </row>
    <row r="152" spans="1:14" ht="13.8" x14ac:dyDescent="0.3">
      <c r="A152" s="44" t="s">
        <v>148</v>
      </c>
      <c r="B152" s="45" t="s">
        <v>180</v>
      </c>
      <c r="C152" s="13" t="s">
        <v>169</v>
      </c>
      <c r="D152" s="13" t="s">
        <v>173</v>
      </c>
      <c r="E152" s="13" t="s">
        <v>279</v>
      </c>
      <c r="F152" s="35">
        <v>39687</v>
      </c>
      <c r="G152" s="14">
        <f t="shared" si="3"/>
        <v>2.1666666666666665</v>
      </c>
      <c r="H152" s="35">
        <v>40387</v>
      </c>
      <c r="I152" s="31">
        <v>4.1666666666666661</v>
      </c>
      <c r="J152" s="51" t="s">
        <v>391</v>
      </c>
      <c r="K152" s="14" t="s">
        <v>398</v>
      </c>
      <c r="L152" s="14" t="s">
        <v>376</v>
      </c>
      <c r="M152" s="14" t="s">
        <v>376</v>
      </c>
      <c r="N152" s="14" t="s">
        <v>376</v>
      </c>
    </row>
    <row r="153" spans="1:14" ht="13.8" x14ac:dyDescent="0.3">
      <c r="A153" s="44" t="s">
        <v>148</v>
      </c>
      <c r="B153" s="45" t="s">
        <v>180</v>
      </c>
      <c r="C153" s="13" t="s">
        <v>169</v>
      </c>
      <c r="D153" s="13" t="s">
        <v>173</v>
      </c>
      <c r="E153" s="13" t="s">
        <v>279</v>
      </c>
      <c r="F153" s="35">
        <v>39687</v>
      </c>
      <c r="G153" s="14">
        <f t="shared" si="3"/>
        <v>2.1666666666666665</v>
      </c>
      <c r="H153" s="35">
        <v>40387</v>
      </c>
      <c r="I153" s="31">
        <v>4.1666666666666661</v>
      </c>
      <c r="J153" s="51" t="s">
        <v>391</v>
      </c>
      <c r="K153" s="14" t="s">
        <v>399</v>
      </c>
      <c r="L153" s="14" t="s">
        <v>376</v>
      </c>
      <c r="M153" s="14" t="s">
        <v>376</v>
      </c>
      <c r="N153" s="14" t="s">
        <v>376</v>
      </c>
    </row>
    <row r="154" spans="1:14" ht="13.8" x14ac:dyDescent="0.3">
      <c r="A154" s="44" t="s">
        <v>148</v>
      </c>
      <c r="B154" s="45" t="s">
        <v>180</v>
      </c>
      <c r="C154" s="13" t="s">
        <v>169</v>
      </c>
      <c r="D154" s="13" t="s">
        <v>173</v>
      </c>
      <c r="E154" s="13" t="s">
        <v>279</v>
      </c>
      <c r="F154" s="35">
        <v>39687</v>
      </c>
      <c r="G154" s="14">
        <f t="shared" si="3"/>
        <v>2.1666666666666665</v>
      </c>
      <c r="H154" s="35">
        <v>40387</v>
      </c>
      <c r="I154" s="31">
        <v>4.1666666666666661</v>
      </c>
      <c r="J154" s="51" t="s">
        <v>391</v>
      </c>
      <c r="K154" s="14" t="s">
        <v>400</v>
      </c>
      <c r="L154" s="14" t="s">
        <v>376</v>
      </c>
      <c r="M154" s="14" t="s">
        <v>376</v>
      </c>
      <c r="N154" s="14" t="s">
        <v>376</v>
      </c>
    </row>
    <row r="155" spans="1:14" ht="13.8" x14ac:dyDescent="0.3">
      <c r="A155" s="44" t="s">
        <v>148</v>
      </c>
      <c r="B155" s="45" t="s">
        <v>180</v>
      </c>
      <c r="C155" s="13" t="s">
        <v>169</v>
      </c>
      <c r="D155" s="13" t="s">
        <v>173</v>
      </c>
      <c r="E155" s="13" t="s">
        <v>279</v>
      </c>
      <c r="F155" s="35">
        <v>39687</v>
      </c>
      <c r="G155" s="14">
        <f t="shared" si="3"/>
        <v>2.1666666666666665</v>
      </c>
      <c r="H155" s="35">
        <v>40387</v>
      </c>
      <c r="I155" s="31">
        <v>4.1666666666666661</v>
      </c>
      <c r="J155" s="51" t="s">
        <v>391</v>
      </c>
      <c r="K155" s="14" t="s">
        <v>401</v>
      </c>
      <c r="L155" s="14" t="s">
        <v>376</v>
      </c>
      <c r="M155" s="14" t="s">
        <v>376</v>
      </c>
      <c r="N155" s="14" t="s">
        <v>376</v>
      </c>
    </row>
    <row r="156" spans="1:14" ht="13.8" x14ac:dyDescent="0.3">
      <c r="A156" s="44" t="s">
        <v>148</v>
      </c>
      <c r="B156" s="45" t="s">
        <v>180</v>
      </c>
      <c r="C156" s="13" t="s">
        <v>169</v>
      </c>
      <c r="D156" s="13" t="s">
        <v>173</v>
      </c>
      <c r="E156" s="13" t="s">
        <v>279</v>
      </c>
      <c r="F156" s="35">
        <v>39687</v>
      </c>
      <c r="G156" s="14">
        <f t="shared" si="3"/>
        <v>2.1666666666666665</v>
      </c>
      <c r="H156" s="35">
        <v>40387</v>
      </c>
      <c r="I156" s="31">
        <v>4.1666666666666661</v>
      </c>
      <c r="J156" s="51" t="s">
        <v>391</v>
      </c>
      <c r="K156" s="14" t="s">
        <v>402</v>
      </c>
      <c r="L156" s="14" t="s">
        <v>376</v>
      </c>
      <c r="M156" s="14" t="s">
        <v>376</v>
      </c>
      <c r="N156" s="14" t="s">
        <v>376</v>
      </c>
    </row>
    <row r="157" spans="1:14" ht="13.8" x14ac:dyDescent="0.3">
      <c r="A157" s="44" t="s">
        <v>148</v>
      </c>
      <c r="B157" s="45" t="s">
        <v>180</v>
      </c>
      <c r="C157" s="13" t="s">
        <v>169</v>
      </c>
      <c r="D157" s="13" t="s">
        <v>173</v>
      </c>
      <c r="E157" s="13" t="s">
        <v>279</v>
      </c>
      <c r="F157" s="35">
        <v>39687</v>
      </c>
      <c r="G157" s="14">
        <f t="shared" si="3"/>
        <v>2.1666666666666665</v>
      </c>
      <c r="H157" s="35">
        <v>40387</v>
      </c>
      <c r="I157" s="31">
        <v>4.1666666666666661</v>
      </c>
      <c r="J157" s="51" t="s">
        <v>391</v>
      </c>
      <c r="K157" s="14" t="s">
        <v>403</v>
      </c>
      <c r="L157" s="14" t="s">
        <v>376</v>
      </c>
      <c r="M157" s="14" t="s">
        <v>376</v>
      </c>
      <c r="N157" s="14" t="s">
        <v>376</v>
      </c>
    </row>
    <row r="158" spans="1:14" ht="13.8" x14ac:dyDescent="0.3">
      <c r="A158" s="44" t="s">
        <v>148</v>
      </c>
      <c r="B158" s="45" t="s">
        <v>180</v>
      </c>
      <c r="C158" s="13" t="s">
        <v>169</v>
      </c>
      <c r="D158" s="13" t="s">
        <v>173</v>
      </c>
      <c r="E158" s="13" t="s">
        <v>279</v>
      </c>
      <c r="F158" s="35">
        <v>39687</v>
      </c>
      <c r="G158" s="14">
        <f t="shared" si="3"/>
        <v>2.1666666666666665</v>
      </c>
      <c r="H158" s="35">
        <v>40387</v>
      </c>
      <c r="I158" s="31">
        <v>4.1666666666666661</v>
      </c>
      <c r="J158" s="51" t="s">
        <v>392</v>
      </c>
      <c r="K158" s="14" t="s">
        <v>398</v>
      </c>
      <c r="L158" s="14" t="s">
        <v>376</v>
      </c>
      <c r="M158" s="14" t="s">
        <v>376</v>
      </c>
      <c r="N158" s="14" t="s">
        <v>376</v>
      </c>
    </row>
    <row r="159" spans="1:14" ht="13.8" x14ac:dyDescent="0.3">
      <c r="A159" s="44" t="s">
        <v>148</v>
      </c>
      <c r="B159" s="45" t="s">
        <v>180</v>
      </c>
      <c r="C159" s="13" t="s">
        <v>169</v>
      </c>
      <c r="D159" s="13" t="s">
        <v>173</v>
      </c>
      <c r="E159" s="13" t="s">
        <v>279</v>
      </c>
      <c r="F159" s="35">
        <v>39687</v>
      </c>
      <c r="G159" s="14">
        <f t="shared" si="3"/>
        <v>2.1666666666666665</v>
      </c>
      <c r="H159" s="35">
        <v>40387</v>
      </c>
      <c r="I159" s="31">
        <v>4.1666666666666661</v>
      </c>
      <c r="J159" s="51" t="s">
        <v>392</v>
      </c>
      <c r="K159" s="14" t="s">
        <v>399</v>
      </c>
      <c r="L159" s="14" t="s">
        <v>376</v>
      </c>
      <c r="M159" s="14" t="s">
        <v>376</v>
      </c>
      <c r="N159" s="14" t="s">
        <v>376</v>
      </c>
    </row>
    <row r="160" spans="1:14" ht="13.8" x14ac:dyDescent="0.3">
      <c r="A160" s="44" t="s">
        <v>148</v>
      </c>
      <c r="B160" s="45" t="s">
        <v>180</v>
      </c>
      <c r="C160" s="13" t="s">
        <v>169</v>
      </c>
      <c r="D160" s="13" t="s">
        <v>173</v>
      </c>
      <c r="E160" s="13" t="s">
        <v>279</v>
      </c>
      <c r="F160" s="35">
        <v>39687</v>
      </c>
      <c r="G160" s="14">
        <f t="shared" si="3"/>
        <v>2.1666666666666665</v>
      </c>
      <c r="H160" s="35">
        <v>40387</v>
      </c>
      <c r="I160" s="31">
        <v>4.1666666666666661</v>
      </c>
      <c r="J160" s="51" t="s">
        <v>392</v>
      </c>
      <c r="K160" s="14" t="s">
        <v>400</v>
      </c>
      <c r="L160" s="14" t="s">
        <v>376</v>
      </c>
      <c r="M160" s="14" t="s">
        <v>376</v>
      </c>
      <c r="N160" s="14" t="s">
        <v>376</v>
      </c>
    </row>
    <row r="161" spans="1:14" ht="13.8" x14ac:dyDescent="0.3">
      <c r="A161" s="44" t="s">
        <v>148</v>
      </c>
      <c r="B161" s="45" t="s">
        <v>180</v>
      </c>
      <c r="C161" s="13" t="s">
        <v>169</v>
      </c>
      <c r="D161" s="13" t="s">
        <v>173</v>
      </c>
      <c r="E161" s="13" t="s">
        <v>279</v>
      </c>
      <c r="F161" s="35">
        <v>39687</v>
      </c>
      <c r="G161" s="14">
        <f t="shared" si="3"/>
        <v>2.1666666666666665</v>
      </c>
      <c r="H161" s="35">
        <v>40387</v>
      </c>
      <c r="I161" s="31">
        <v>4.1666666666666661</v>
      </c>
      <c r="J161" s="51" t="s">
        <v>392</v>
      </c>
      <c r="K161" s="14" t="s">
        <v>401</v>
      </c>
      <c r="L161" s="14" t="s">
        <v>376</v>
      </c>
      <c r="M161" s="14" t="s">
        <v>376</v>
      </c>
      <c r="N161" s="14" t="s">
        <v>376</v>
      </c>
    </row>
    <row r="162" spans="1:14" ht="13.8" x14ac:dyDescent="0.3">
      <c r="A162" s="44" t="s">
        <v>148</v>
      </c>
      <c r="B162" s="45" t="s">
        <v>180</v>
      </c>
      <c r="C162" s="13" t="s">
        <v>169</v>
      </c>
      <c r="D162" s="13" t="s">
        <v>173</v>
      </c>
      <c r="E162" s="13" t="s">
        <v>279</v>
      </c>
      <c r="F162" s="35">
        <v>39687</v>
      </c>
      <c r="G162" s="14">
        <f t="shared" si="3"/>
        <v>2.1666666666666665</v>
      </c>
      <c r="H162" s="35">
        <v>40387</v>
      </c>
      <c r="I162" s="31">
        <v>4.1666666666666661</v>
      </c>
      <c r="J162" s="51" t="s">
        <v>392</v>
      </c>
      <c r="K162" s="14" t="s">
        <v>402</v>
      </c>
      <c r="L162" s="14" t="s">
        <v>376</v>
      </c>
      <c r="M162" s="14" t="s">
        <v>376</v>
      </c>
      <c r="N162" s="14" t="s">
        <v>376</v>
      </c>
    </row>
    <row r="163" spans="1:14" ht="13.8" x14ac:dyDescent="0.3">
      <c r="A163" s="44" t="s">
        <v>148</v>
      </c>
      <c r="B163" s="45" t="s">
        <v>180</v>
      </c>
      <c r="C163" s="13" t="s">
        <v>169</v>
      </c>
      <c r="D163" s="13" t="s">
        <v>173</v>
      </c>
      <c r="E163" s="13" t="s">
        <v>279</v>
      </c>
      <c r="F163" s="35">
        <v>39687</v>
      </c>
      <c r="G163" s="14">
        <f t="shared" si="3"/>
        <v>2.1666666666666665</v>
      </c>
      <c r="H163" s="35">
        <v>40387</v>
      </c>
      <c r="I163" s="31">
        <v>4.1666666666666661</v>
      </c>
      <c r="J163" s="51" t="s">
        <v>392</v>
      </c>
      <c r="K163" s="14" t="s">
        <v>403</v>
      </c>
      <c r="L163" s="14" t="s">
        <v>376</v>
      </c>
      <c r="M163" s="14" t="s">
        <v>376</v>
      </c>
      <c r="N163" s="14" t="s">
        <v>376</v>
      </c>
    </row>
    <row r="164" spans="1:14" ht="13.8" x14ac:dyDescent="0.3">
      <c r="A164" s="44" t="s">
        <v>148</v>
      </c>
      <c r="B164" s="45" t="s">
        <v>180</v>
      </c>
      <c r="C164" s="13" t="s">
        <v>169</v>
      </c>
      <c r="D164" s="13" t="s">
        <v>290</v>
      </c>
      <c r="E164" s="13" t="s">
        <v>279</v>
      </c>
      <c r="F164" s="35">
        <v>39687</v>
      </c>
      <c r="G164" s="14">
        <f t="shared" si="3"/>
        <v>2.1666666666666665</v>
      </c>
      <c r="H164" s="35">
        <v>40387</v>
      </c>
      <c r="I164" s="31">
        <v>4.1666666666666661</v>
      </c>
      <c r="J164" s="51" t="s">
        <v>390</v>
      </c>
      <c r="K164" s="14" t="s">
        <v>398</v>
      </c>
      <c r="L164" s="14" t="s">
        <v>376</v>
      </c>
      <c r="M164" s="14" t="s">
        <v>376</v>
      </c>
      <c r="N164" s="14" t="s">
        <v>376</v>
      </c>
    </row>
    <row r="165" spans="1:14" ht="13.8" x14ac:dyDescent="0.3">
      <c r="A165" s="44" t="s">
        <v>148</v>
      </c>
      <c r="B165" s="45" t="s">
        <v>180</v>
      </c>
      <c r="C165" s="13" t="s">
        <v>169</v>
      </c>
      <c r="D165" s="13" t="s">
        <v>290</v>
      </c>
      <c r="E165" s="13" t="s">
        <v>279</v>
      </c>
      <c r="F165" s="35">
        <v>39687</v>
      </c>
      <c r="G165" s="14">
        <f t="shared" si="3"/>
        <v>2.1666666666666665</v>
      </c>
      <c r="H165" s="35">
        <v>40387</v>
      </c>
      <c r="I165" s="31">
        <v>4.1666666666666661</v>
      </c>
      <c r="J165" s="51" t="s">
        <v>390</v>
      </c>
      <c r="K165" s="14" t="s">
        <v>399</v>
      </c>
      <c r="L165" s="14" t="s">
        <v>376</v>
      </c>
      <c r="M165" s="14" t="s">
        <v>376</v>
      </c>
      <c r="N165" s="14" t="s">
        <v>376</v>
      </c>
    </row>
    <row r="166" spans="1:14" ht="13.8" x14ac:dyDescent="0.3">
      <c r="A166" s="44" t="s">
        <v>148</v>
      </c>
      <c r="B166" s="45" t="s">
        <v>180</v>
      </c>
      <c r="C166" s="13" t="s">
        <v>169</v>
      </c>
      <c r="D166" s="13" t="s">
        <v>290</v>
      </c>
      <c r="E166" s="13" t="s">
        <v>279</v>
      </c>
      <c r="F166" s="35">
        <v>39687</v>
      </c>
      <c r="G166" s="14">
        <f t="shared" si="3"/>
        <v>2.1666666666666665</v>
      </c>
      <c r="H166" s="35">
        <v>40387</v>
      </c>
      <c r="I166" s="31">
        <v>4.1666666666666661</v>
      </c>
      <c r="J166" s="51" t="s">
        <v>390</v>
      </c>
      <c r="K166" s="14" t="s">
        <v>400</v>
      </c>
      <c r="L166" s="14" t="s">
        <v>376</v>
      </c>
      <c r="M166" s="14" t="s">
        <v>376</v>
      </c>
      <c r="N166" s="14" t="s">
        <v>376</v>
      </c>
    </row>
    <row r="167" spans="1:14" ht="13.8" x14ac:dyDescent="0.3">
      <c r="A167" s="44" t="s">
        <v>148</v>
      </c>
      <c r="B167" s="45" t="s">
        <v>180</v>
      </c>
      <c r="C167" s="13" t="s">
        <v>169</v>
      </c>
      <c r="D167" s="13" t="s">
        <v>290</v>
      </c>
      <c r="E167" s="13" t="s">
        <v>279</v>
      </c>
      <c r="F167" s="35">
        <v>39687</v>
      </c>
      <c r="G167" s="14">
        <f t="shared" si="3"/>
        <v>2.1666666666666665</v>
      </c>
      <c r="H167" s="35">
        <v>40387</v>
      </c>
      <c r="I167" s="31">
        <v>4.1666666666666661</v>
      </c>
      <c r="J167" s="51" t="s">
        <v>390</v>
      </c>
      <c r="K167" s="14" t="s">
        <v>401</v>
      </c>
      <c r="L167" s="14" t="s">
        <v>376</v>
      </c>
      <c r="M167" s="14" t="s">
        <v>376</v>
      </c>
      <c r="N167" s="14" t="s">
        <v>376</v>
      </c>
    </row>
    <row r="168" spans="1:14" ht="13.8" x14ac:dyDescent="0.3">
      <c r="A168" s="44" t="s">
        <v>148</v>
      </c>
      <c r="B168" s="45" t="s">
        <v>180</v>
      </c>
      <c r="C168" s="13" t="s">
        <v>169</v>
      </c>
      <c r="D168" s="13" t="s">
        <v>290</v>
      </c>
      <c r="E168" s="13" t="s">
        <v>279</v>
      </c>
      <c r="F168" s="35">
        <v>39687</v>
      </c>
      <c r="G168" s="14">
        <f t="shared" si="3"/>
        <v>2.1666666666666665</v>
      </c>
      <c r="H168" s="35">
        <v>40387</v>
      </c>
      <c r="I168" s="31">
        <v>4.1666666666666661</v>
      </c>
      <c r="J168" s="51" t="s">
        <v>390</v>
      </c>
      <c r="K168" s="14" t="s">
        <v>402</v>
      </c>
      <c r="L168" s="14" t="s">
        <v>376</v>
      </c>
      <c r="M168" s="14" t="s">
        <v>376</v>
      </c>
      <c r="N168" s="14" t="s">
        <v>376</v>
      </c>
    </row>
    <row r="169" spans="1:14" ht="13.8" x14ac:dyDescent="0.3">
      <c r="A169" s="44" t="s">
        <v>148</v>
      </c>
      <c r="B169" s="45" t="s">
        <v>180</v>
      </c>
      <c r="C169" s="13" t="s">
        <v>169</v>
      </c>
      <c r="D169" s="13" t="s">
        <v>290</v>
      </c>
      <c r="E169" s="13" t="s">
        <v>279</v>
      </c>
      <c r="F169" s="35">
        <v>39687</v>
      </c>
      <c r="G169" s="14">
        <f t="shared" si="3"/>
        <v>2.1666666666666665</v>
      </c>
      <c r="H169" s="35">
        <v>40387</v>
      </c>
      <c r="I169" s="31">
        <v>4.1666666666666661</v>
      </c>
      <c r="J169" s="51" t="s">
        <v>390</v>
      </c>
      <c r="K169" s="14" t="s">
        <v>403</v>
      </c>
      <c r="L169" s="14" t="s">
        <v>376</v>
      </c>
      <c r="M169" s="14" t="s">
        <v>376</v>
      </c>
      <c r="N169" s="14" t="s">
        <v>376</v>
      </c>
    </row>
    <row r="170" spans="1:14" ht="13.8" x14ac:dyDescent="0.3">
      <c r="A170" s="44" t="s">
        <v>148</v>
      </c>
      <c r="B170" s="45" t="s">
        <v>180</v>
      </c>
      <c r="C170" s="13" t="s">
        <v>169</v>
      </c>
      <c r="D170" s="13" t="s">
        <v>290</v>
      </c>
      <c r="E170" s="13" t="s">
        <v>279</v>
      </c>
      <c r="F170" s="35">
        <v>39687</v>
      </c>
      <c r="G170" s="14">
        <f t="shared" si="3"/>
        <v>2.1666666666666665</v>
      </c>
      <c r="H170" s="35">
        <v>40387</v>
      </c>
      <c r="I170" s="31">
        <v>4.1666666666666661</v>
      </c>
      <c r="J170" s="51" t="s">
        <v>391</v>
      </c>
      <c r="K170" s="14" t="s">
        <v>398</v>
      </c>
      <c r="L170" s="14" t="s">
        <v>376</v>
      </c>
      <c r="M170" s="14" t="s">
        <v>376</v>
      </c>
      <c r="N170" s="14" t="s">
        <v>376</v>
      </c>
    </row>
    <row r="171" spans="1:14" ht="13.8" x14ac:dyDescent="0.3">
      <c r="A171" s="44" t="s">
        <v>148</v>
      </c>
      <c r="B171" s="45" t="s">
        <v>180</v>
      </c>
      <c r="C171" s="13" t="s">
        <v>169</v>
      </c>
      <c r="D171" s="13" t="s">
        <v>290</v>
      </c>
      <c r="E171" s="13" t="s">
        <v>279</v>
      </c>
      <c r="F171" s="35">
        <v>39687</v>
      </c>
      <c r="G171" s="14">
        <f t="shared" si="3"/>
        <v>2.1666666666666665</v>
      </c>
      <c r="H171" s="35">
        <v>40387</v>
      </c>
      <c r="I171" s="31">
        <v>4.1666666666666661</v>
      </c>
      <c r="J171" s="51" t="s">
        <v>391</v>
      </c>
      <c r="K171" s="14" t="s">
        <v>399</v>
      </c>
      <c r="L171" s="14" t="s">
        <v>376</v>
      </c>
      <c r="M171" s="14" t="s">
        <v>376</v>
      </c>
      <c r="N171" s="14" t="s">
        <v>376</v>
      </c>
    </row>
    <row r="172" spans="1:14" ht="13.8" x14ac:dyDescent="0.3">
      <c r="A172" s="44" t="s">
        <v>148</v>
      </c>
      <c r="B172" s="45" t="s">
        <v>180</v>
      </c>
      <c r="C172" s="13" t="s">
        <v>169</v>
      </c>
      <c r="D172" s="13" t="s">
        <v>290</v>
      </c>
      <c r="E172" s="13" t="s">
        <v>279</v>
      </c>
      <c r="F172" s="35">
        <v>39687</v>
      </c>
      <c r="G172" s="14">
        <f t="shared" si="3"/>
        <v>2.1666666666666665</v>
      </c>
      <c r="H172" s="35">
        <v>40387</v>
      </c>
      <c r="I172" s="31">
        <v>4.1666666666666661</v>
      </c>
      <c r="J172" s="51" t="s">
        <v>391</v>
      </c>
      <c r="K172" s="14" t="s">
        <v>400</v>
      </c>
      <c r="L172" s="14" t="s">
        <v>376</v>
      </c>
      <c r="M172" s="14" t="s">
        <v>376</v>
      </c>
      <c r="N172" s="14" t="s">
        <v>376</v>
      </c>
    </row>
    <row r="173" spans="1:14" ht="13.8" x14ac:dyDescent="0.3">
      <c r="A173" s="44" t="s">
        <v>148</v>
      </c>
      <c r="B173" s="45" t="s">
        <v>180</v>
      </c>
      <c r="C173" s="13" t="s">
        <v>169</v>
      </c>
      <c r="D173" s="13" t="s">
        <v>290</v>
      </c>
      <c r="E173" s="13" t="s">
        <v>279</v>
      </c>
      <c r="F173" s="35">
        <v>39687</v>
      </c>
      <c r="G173" s="14">
        <f t="shared" si="3"/>
        <v>2.1666666666666665</v>
      </c>
      <c r="H173" s="35">
        <v>40387</v>
      </c>
      <c r="I173" s="31">
        <v>4.1666666666666661</v>
      </c>
      <c r="J173" s="51" t="s">
        <v>391</v>
      </c>
      <c r="K173" s="14" t="s">
        <v>401</v>
      </c>
      <c r="L173" s="14" t="s">
        <v>376</v>
      </c>
      <c r="M173" s="14" t="s">
        <v>376</v>
      </c>
      <c r="N173" s="14" t="s">
        <v>376</v>
      </c>
    </row>
    <row r="174" spans="1:14" ht="13.8" x14ac:dyDescent="0.3">
      <c r="A174" s="44" t="s">
        <v>148</v>
      </c>
      <c r="B174" s="45" t="s">
        <v>180</v>
      </c>
      <c r="C174" s="13" t="s">
        <v>169</v>
      </c>
      <c r="D174" s="13" t="s">
        <v>290</v>
      </c>
      <c r="E174" s="13" t="s">
        <v>279</v>
      </c>
      <c r="F174" s="35">
        <v>39687</v>
      </c>
      <c r="G174" s="14">
        <f t="shared" si="3"/>
        <v>2.1666666666666665</v>
      </c>
      <c r="H174" s="35">
        <v>40387</v>
      </c>
      <c r="I174" s="31">
        <v>4.1666666666666661</v>
      </c>
      <c r="J174" s="51" t="s">
        <v>391</v>
      </c>
      <c r="K174" s="14" t="s">
        <v>402</v>
      </c>
      <c r="L174" s="14" t="s">
        <v>376</v>
      </c>
      <c r="M174" s="14" t="s">
        <v>376</v>
      </c>
      <c r="N174" s="14" t="s">
        <v>376</v>
      </c>
    </row>
    <row r="175" spans="1:14" ht="13.8" x14ac:dyDescent="0.3">
      <c r="A175" s="44" t="s">
        <v>148</v>
      </c>
      <c r="B175" s="45" t="s">
        <v>180</v>
      </c>
      <c r="C175" s="13" t="s">
        <v>169</v>
      </c>
      <c r="D175" s="13" t="s">
        <v>290</v>
      </c>
      <c r="E175" s="13" t="s">
        <v>279</v>
      </c>
      <c r="F175" s="35">
        <v>39687</v>
      </c>
      <c r="G175" s="14">
        <f t="shared" si="3"/>
        <v>2.1666666666666665</v>
      </c>
      <c r="H175" s="35">
        <v>40387</v>
      </c>
      <c r="I175" s="31">
        <v>4.1666666666666661</v>
      </c>
      <c r="J175" s="51" t="s">
        <v>391</v>
      </c>
      <c r="K175" s="14" t="s">
        <v>403</v>
      </c>
      <c r="L175" s="14" t="s">
        <v>376</v>
      </c>
      <c r="M175" s="14" t="s">
        <v>376</v>
      </c>
      <c r="N175" s="14" t="s">
        <v>376</v>
      </c>
    </row>
    <row r="176" spans="1:14" ht="13.8" x14ac:dyDescent="0.3">
      <c r="A176" s="44" t="s">
        <v>148</v>
      </c>
      <c r="B176" s="45" t="s">
        <v>180</v>
      </c>
      <c r="C176" s="13" t="s">
        <v>169</v>
      </c>
      <c r="D176" s="13" t="s">
        <v>290</v>
      </c>
      <c r="E176" s="13" t="s">
        <v>279</v>
      </c>
      <c r="F176" s="35">
        <v>39687</v>
      </c>
      <c r="G176" s="14">
        <f t="shared" si="3"/>
        <v>2.1666666666666665</v>
      </c>
      <c r="H176" s="35">
        <v>40387</v>
      </c>
      <c r="I176" s="31">
        <v>4.1666666666666661</v>
      </c>
      <c r="J176" s="51" t="s">
        <v>392</v>
      </c>
      <c r="K176" s="14" t="s">
        <v>398</v>
      </c>
      <c r="L176" s="14" t="s">
        <v>376</v>
      </c>
      <c r="M176" s="14" t="s">
        <v>376</v>
      </c>
      <c r="N176" s="14" t="s">
        <v>376</v>
      </c>
    </row>
    <row r="177" spans="1:14" ht="13.8" x14ac:dyDescent="0.3">
      <c r="A177" s="44" t="s">
        <v>148</v>
      </c>
      <c r="B177" s="45" t="s">
        <v>180</v>
      </c>
      <c r="C177" s="13" t="s">
        <v>169</v>
      </c>
      <c r="D177" s="13" t="s">
        <v>290</v>
      </c>
      <c r="E177" s="13" t="s">
        <v>279</v>
      </c>
      <c r="F177" s="35">
        <v>39687</v>
      </c>
      <c r="G177" s="14">
        <f t="shared" si="3"/>
        <v>2.1666666666666665</v>
      </c>
      <c r="H177" s="35">
        <v>40387</v>
      </c>
      <c r="I177" s="31">
        <v>4.1666666666666661</v>
      </c>
      <c r="J177" s="51" t="s">
        <v>392</v>
      </c>
      <c r="K177" s="14" t="s">
        <v>399</v>
      </c>
      <c r="L177" s="14" t="s">
        <v>376</v>
      </c>
      <c r="M177" s="14" t="s">
        <v>376</v>
      </c>
      <c r="N177" s="14" t="s">
        <v>376</v>
      </c>
    </row>
    <row r="178" spans="1:14" ht="13.8" x14ac:dyDescent="0.3">
      <c r="A178" s="44" t="s">
        <v>148</v>
      </c>
      <c r="B178" s="45" t="s">
        <v>180</v>
      </c>
      <c r="C178" s="13" t="s">
        <v>169</v>
      </c>
      <c r="D178" s="13" t="s">
        <v>290</v>
      </c>
      <c r="E178" s="13" t="s">
        <v>279</v>
      </c>
      <c r="F178" s="35">
        <v>39687</v>
      </c>
      <c r="G178" s="14">
        <f t="shared" si="3"/>
        <v>2.1666666666666665</v>
      </c>
      <c r="H178" s="35">
        <v>40387</v>
      </c>
      <c r="I178" s="31">
        <v>4.1666666666666661</v>
      </c>
      <c r="J178" s="51" t="s">
        <v>392</v>
      </c>
      <c r="K178" s="14" t="s">
        <v>400</v>
      </c>
      <c r="L178" s="14" t="s">
        <v>376</v>
      </c>
      <c r="M178" s="14" t="s">
        <v>376</v>
      </c>
      <c r="N178" s="14" t="s">
        <v>376</v>
      </c>
    </row>
    <row r="179" spans="1:14" ht="13.8" x14ac:dyDescent="0.3">
      <c r="A179" s="44" t="s">
        <v>148</v>
      </c>
      <c r="B179" s="45" t="s">
        <v>180</v>
      </c>
      <c r="C179" s="13" t="s">
        <v>169</v>
      </c>
      <c r="D179" s="13" t="s">
        <v>290</v>
      </c>
      <c r="E179" s="13" t="s">
        <v>279</v>
      </c>
      <c r="F179" s="35">
        <v>39687</v>
      </c>
      <c r="G179" s="14">
        <f t="shared" si="3"/>
        <v>2.1666666666666665</v>
      </c>
      <c r="H179" s="35">
        <v>40387</v>
      </c>
      <c r="I179" s="31">
        <v>4.1666666666666661</v>
      </c>
      <c r="J179" s="51" t="s">
        <v>392</v>
      </c>
      <c r="K179" s="14" t="s">
        <v>401</v>
      </c>
      <c r="L179" s="14" t="s">
        <v>376</v>
      </c>
      <c r="M179" s="14" t="s">
        <v>376</v>
      </c>
      <c r="N179" s="14" t="s">
        <v>376</v>
      </c>
    </row>
    <row r="180" spans="1:14" ht="13.8" x14ac:dyDescent="0.3">
      <c r="A180" s="44" t="s">
        <v>148</v>
      </c>
      <c r="B180" s="45" t="s">
        <v>180</v>
      </c>
      <c r="C180" s="13" t="s">
        <v>169</v>
      </c>
      <c r="D180" s="13" t="s">
        <v>290</v>
      </c>
      <c r="E180" s="13" t="s">
        <v>279</v>
      </c>
      <c r="F180" s="35">
        <v>39687</v>
      </c>
      <c r="G180" s="14">
        <f t="shared" si="3"/>
        <v>2.1666666666666665</v>
      </c>
      <c r="H180" s="35">
        <v>40387</v>
      </c>
      <c r="I180" s="31">
        <v>4.1666666666666661</v>
      </c>
      <c r="J180" s="51" t="s">
        <v>392</v>
      </c>
      <c r="K180" s="14" t="s">
        <v>402</v>
      </c>
      <c r="L180" s="14" t="s">
        <v>376</v>
      </c>
      <c r="M180" s="14" t="s">
        <v>376</v>
      </c>
      <c r="N180" s="14" t="s">
        <v>376</v>
      </c>
    </row>
    <row r="181" spans="1:14" ht="13.8" x14ac:dyDescent="0.3">
      <c r="A181" s="44" t="s">
        <v>148</v>
      </c>
      <c r="B181" s="45" t="s">
        <v>180</v>
      </c>
      <c r="C181" s="13" t="s">
        <v>169</v>
      </c>
      <c r="D181" s="13" t="s">
        <v>290</v>
      </c>
      <c r="E181" s="13" t="s">
        <v>279</v>
      </c>
      <c r="F181" s="35">
        <v>39687</v>
      </c>
      <c r="G181" s="14">
        <f t="shared" si="3"/>
        <v>2.1666666666666665</v>
      </c>
      <c r="H181" s="35">
        <v>40387</v>
      </c>
      <c r="I181" s="31">
        <v>4.1666666666666661</v>
      </c>
      <c r="J181" s="51" t="s">
        <v>392</v>
      </c>
      <c r="K181" s="14" t="s">
        <v>403</v>
      </c>
      <c r="L181" s="14" t="s">
        <v>376</v>
      </c>
      <c r="M181" s="14" t="s">
        <v>376</v>
      </c>
      <c r="N181" s="14" t="s">
        <v>376</v>
      </c>
    </row>
    <row r="182" spans="1:14" ht="13.8" x14ac:dyDescent="0.3">
      <c r="A182" s="44" t="s">
        <v>149</v>
      </c>
      <c r="B182" s="45" t="s">
        <v>180</v>
      </c>
      <c r="C182" s="13" t="s">
        <v>169</v>
      </c>
      <c r="D182" s="13" t="s">
        <v>173</v>
      </c>
      <c r="E182" s="13" t="s">
        <v>282</v>
      </c>
      <c r="F182" s="35">
        <v>39616</v>
      </c>
      <c r="G182" s="14">
        <f t="shared" ref="G182:G199" si="4">6-3/12</f>
        <v>5.75</v>
      </c>
      <c r="H182" s="35">
        <v>40456</v>
      </c>
      <c r="I182" s="31">
        <v>8.0833333333333339</v>
      </c>
      <c r="J182" s="51" t="s">
        <v>390</v>
      </c>
      <c r="K182" s="14" t="s">
        <v>398</v>
      </c>
      <c r="L182" s="14">
        <v>0</v>
      </c>
      <c r="M182" s="14">
        <v>0.1875</v>
      </c>
      <c r="N182" s="14">
        <v>9.375E-2</v>
      </c>
    </row>
    <row r="183" spans="1:14" ht="13.8" x14ac:dyDescent="0.3">
      <c r="A183" s="44" t="s">
        <v>149</v>
      </c>
      <c r="B183" s="45" t="s">
        <v>180</v>
      </c>
      <c r="C183" s="13" t="s">
        <v>169</v>
      </c>
      <c r="D183" s="13" t="s">
        <v>173</v>
      </c>
      <c r="E183" s="13" t="s">
        <v>282</v>
      </c>
      <c r="F183" s="35">
        <v>39616</v>
      </c>
      <c r="G183" s="14">
        <f t="shared" si="4"/>
        <v>5.75</v>
      </c>
      <c r="H183" s="35">
        <v>40456</v>
      </c>
      <c r="I183" s="31">
        <v>8.0833333333333339</v>
      </c>
      <c r="J183" s="51" t="s">
        <v>390</v>
      </c>
      <c r="K183" s="14" t="s">
        <v>399</v>
      </c>
      <c r="L183" s="14">
        <v>0</v>
      </c>
      <c r="M183" s="14">
        <v>0.125</v>
      </c>
      <c r="N183" s="14">
        <v>6.25E-2</v>
      </c>
    </row>
    <row r="184" spans="1:14" ht="13.8" x14ac:dyDescent="0.3">
      <c r="A184" s="44" t="s">
        <v>149</v>
      </c>
      <c r="B184" s="45" t="s">
        <v>180</v>
      </c>
      <c r="C184" s="13" t="s">
        <v>169</v>
      </c>
      <c r="D184" s="13" t="s">
        <v>173</v>
      </c>
      <c r="E184" s="13" t="s">
        <v>282</v>
      </c>
      <c r="F184" s="35">
        <v>39616</v>
      </c>
      <c r="G184" s="14">
        <f t="shared" si="4"/>
        <v>5.75</v>
      </c>
      <c r="H184" s="35">
        <v>40456</v>
      </c>
      <c r="I184" s="31">
        <v>8.0833333333333339</v>
      </c>
      <c r="J184" s="51" t="s">
        <v>390</v>
      </c>
      <c r="K184" s="14" t="s">
        <v>400</v>
      </c>
      <c r="L184" s="14">
        <v>6.25E-2</v>
      </c>
      <c r="M184" s="14">
        <v>0.1875</v>
      </c>
      <c r="N184" s="14">
        <v>0.125</v>
      </c>
    </row>
    <row r="185" spans="1:14" ht="13.8" x14ac:dyDescent="0.3">
      <c r="A185" s="44" t="s">
        <v>149</v>
      </c>
      <c r="B185" s="45" t="s">
        <v>180</v>
      </c>
      <c r="C185" s="13" t="s">
        <v>169</v>
      </c>
      <c r="D185" s="13" t="s">
        <v>173</v>
      </c>
      <c r="E185" s="13" t="s">
        <v>282</v>
      </c>
      <c r="F185" s="35">
        <v>39616</v>
      </c>
      <c r="G185" s="14">
        <f t="shared" si="4"/>
        <v>5.75</v>
      </c>
      <c r="H185" s="35">
        <v>40456</v>
      </c>
      <c r="I185" s="31">
        <v>8.0833333333333339</v>
      </c>
      <c r="J185" s="51" t="s">
        <v>390</v>
      </c>
      <c r="K185" s="14" t="s">
        <v>401</v>
      </c>
      <c r="L185" s="14">
        <v>6.25E-2</v>
      </c>
      <c r="M185" s="14">
        <v>0.1875</v>
      </c>
      <c r="N185" s="14">
        <v>0.125</v>
      </c>
    </row>
    <row r="186" spans="1:14" ht="13.8" x14ac:dyDescent="0.3">
      <c r="A186" s="44" t="s">
        <v>149</v>
      </c>
      <c r="B186" s="45" t="s">
        <v>180</v>
      </c>
      <c r="C186" s="13" t="s">
        <v>169</v>
      </c>
      <c r="D186" s="13" t="s">
        <v>173</v>
      </c>
      <c r="E186" s="13" t="s">
        <v>282</v>
      </c>
      <c r="F186" s="35">
        <v>39616</v>
      </c>
      <c r="G186" s="14">
        <f t="shared" si="4"/>
        <v>5.75</v>
      </c>
      <c r="H186" s="35">
        <v>40456</v>
      </c>
      <c r="I186" s="31">
        <v>8.0833333333333339</v>
      </c>
      <c r="J186" s="51" t="s">
        <v>390</v>
      </c>
      <c r="K186" s="14" t="s">
        <v>402</v>
      </c>
      <c r="L186" s="14">
        <v>6.25E-2</v>
      </c>
      <c r="M186" s="14">
        <v>6.25E-2</v>
      </c>
      <c r="N186" s="14">
        <v>6.25E-2</v>
      </c>
    </row>
    <row r="187" spans="1:14" ht="13.8" x14ac:dyDescent="0.3">
      <c r="A187" s="44" t="s">
        <v>149</v>
      </c>
      <c r="B187" s="45" t="s">
        <v>180</v>
      </c>
      <c r="C187" s="13" t="s">
        <v>169</v>
      </c>
      <c r="D187" s="13" t="s">
        <v>173</v>
      </c>
      <c r="E187" s="13" t="s">
        <v>282</v>
      </c>
      <c r="F187" s="35">
        <v>39616</v>
      </c>
      <c r="G187" s="14">
        <f t="shared" si="4"/>
        <v>5.75</v>
      </c>
      <c r="H187" s="35">
        <v>40456</v>
      </c>
      <c r="I187" s="31">
        <v>8.0833333333333339</v>
      </c>
      <c r="J187" s="51" t="s">
        <v>390</v>
      </c>
      <c r="K187" s="14" t="s">
        <v>403</v>
      </c>
      <c r="L187" s="14">
        <v>6.25E-2</v>
      </c>
      <c r="M187" s="14">
        <v>6.25E-2</v>
      </c>
      <c r="N187" s="14">
        <v>6.25E-2</v>
      </c>
    </row>
    <row r="188" spans="1:14" ht="13.8" x14ac:dyDescent="0.3">
      <c r="A188" s="44" t="s">
        <v>149</v>
      </c>
      <c r="B188" s="45" t="s">
        <v>180</v>
      </c>
      <c r="C188" s="13" t="s">
        <v>169</v>
      </c>
      <c r="D188" s="13" t="s">
        <v>173</v>
      </c>
      <c r="E188" s="13" t="s">
        <v>282</v>
      </c>
      <c r="F188" s="35">
        <v>39616</v>
      </c>
      <c r="G188" s="14">
        <f t="shared" si="4"/>
        <v>5.75</v>
      </c>
      <c r="H188" s="35">
        <v>40456</v>
      </c>
      <c r="I188" s="31">
        <v>8.0833333333333339</v>
      </c>
      <c r="J188" s="51" t="s">
        <v>391</v>
      </c>
      <c r="K188" s="14" t="s">
        <v>398</v>
      </c>
      <c r="L188" s="14">
        <v>6.25E-2</v>
      </c>
      <c r="M188" s="14">
        <v>6.25E-2</v>
      </c>
      <c r="N188" s="14">
        <v>6.25E-2</v>
      </c>
    </row>
    <row r="189" spans="1:14" ht="13.8" x14ac:dyDescent="0.3">
      <c r="A189" s="44" t="s">
        <v>149</v>
      </c>
      <c r="B189" s="45" t="s">
        <v>180</v>
      </c>
      <c r="C189" s="13" t="s">
        <v>169</v>
      </c>
      <c r="D189" s="13" t="s">
        <v>173</v>
      </c>
      <c r="E189" s="13" t="s">
        <v>282</v>
      </c>
      <c r="F189" s="35">
        <v>39616</v>
      </c>
      <c r="G189" s="14">
        <f t="shared" si="4"/>
        <v>5.75</v>
      </c>
      <c r="H189" s="35">
        <v>40456</v>
      </c>
      <c r="I189" s="31">
        <v>8.0833333333333339</v>
      </c>
      <c r="J189" s="51" t="s">
        <v>391</v>
      </c>
      <c r="K189" s="14" t="s">
        <v>399</v>
      </c>
      <c r="L189" s="14">
        <v>6.25E-2</v>
      </c>
      <c r="M189" s="14">
        <v>6.25E-2</v>
      </c>
      <c r="N189" s="14">
        <v>6.25E-2</v>
      </c>
    </row>
    <row r="190" spans="1:14" ht="13.8" x14ac:dyDescent="0.3">
      <c r="A190" s="44" t="s">
        <v>149</v>
      </c>
      <c r="B190" s="45" t="s">
        <v>180</v>
      </c>
      <c r="C190" s="13" t="s">
        <v>169</v>
      </c>
      <c r="D190" s="13" t="s">
        <v>173</v>
      </c>
      <c r="E190" s="13" t="s">
        <v>282</v>
      </c>
      <c r="F190" s="35">
        <v>39616</v>
      </c>
      <c r="G190" s="14">
        <f t="shared" si="4"/>
        <v>5.75</v>
      </c>
      <c r="H190" s="35">
        <v>40456</v>
      </c>
      <c r="I190" s="31">
        <v>8.0833333333333339</v>
      </c>
      <c r="J190" s="51" t="s">
        <v>391</v>
      </c>
      <c r="K190" s="14" t="s">
        <v>400</v>
      </c>
      <c r="L190" s="14">
        <v>0</v>
      </c>
      <c r="M190" s="14">
        <v>0.125</v>
      </c>
      <c r="N190" s="14">
        <v>6.25E-2</v>
      </c>
    </row>
    <row r="191" spans="1:14" ht="13.8" x14ac:dyDescent="0.3">
      <c r="A191" s="44" t="s">
        <v>149</v>
      </c>
      <c r="B191" s="45" t="s">
        <v>180</v>
      </c>
      <c r="C191" s="13" t="s">
        <v>169</v>
      </c>
      <c r="D191" s="13" t="s">
        <v>173</v>
      </c>
      <c r="E191" s="13" t="s">
        <v>282</v>
      </c>
      <c r="F191" s="35">
        <v>39616</v>
      </c>
      <c r="G191" s="14">
        <f t="shared" si="4"/>
        <v>5.75</v>
      </c>
      <c r="H191" s="35">
        <v>40456</v>
      </c>
      <c r="I191" s="31">
        <v>8.0833333333333339</v>
      </c>
      <c r="J191" s="51" t="s">
        <v>391</v>
      </c>
      <c r="K191" s="14" t="s">
        <v>401</v>
      </c>
      <c r="L191" s="14">
        <v>0</v>
      </c>
      <c r="M191" s="14">
        <v>0.125</v>
      </c>
      <c r="N191" s="14">
        <v>6.25E-2</v>
      </c>
    </row>
    <row r="192" spans="1:14" ht="13.8" x14ac:dyDescent="0.3">
      <c r="A192" s="44" t="s">
        <v>149</v>
      </c>
      <c r="B192" s="45" t="s">
        <v>180</v>
      </c>
      <c r="C192" s="13" t="s">
        <v>169</v>
      </c>
      <c r="D192" s="13" t="s">
        <v>173</v>
      </c>
      <c r="E192" s="13" t="s">
        <v>282</v>
      </c>
      <c r="F192" s="35">
        <v>39616</v>
      </c>
      <c r="G192" s="14">
        <f t="shared" si="4"/>
        <v>5.75</v>
      </c>
      <c r="H192" s="35">
        <v>40456</v>
      </c>
      <c r="I192" s="31">
        <v>8.0833333333333339</v>
      </c>
      <c r="J192" s="51" t="s">
        <v>391</v>
      </c>
      <c r="K192" s="14" t="s">
        <v>402</v>
      </c>
      <c r="L192" s="14">
        <v>0</v>
      </c>
      <c r="M192" s="14">
        <v>0.125</v>
      </c>
      <c r="N192" s="14">
        <v>6.25E-2</v>
      </c>
    </row>
    <row r="193" spans="1:14" ht="13.8" x14ac:dyDescent="0.3">
      <c r="A193" s="44" t="s">
        <v>149</v>
      </c>
      <c r="B193" s="45" t="s">
        <v>180</v>
      </c>
      <c r="C193" s="13" t="s">
        <v>169</v>
      </c>
      <c r="D193" s="13" t="s">
        <v>173</v>
      </c>
      <c r="E193" s="13" t="s">
        <v>282</v>
      </c>
      <c r="F193" s="35">
        <v>39616</v>
      </c>
      <c r="G193" s="14">
        <f t="shared" si="4"/>
        <v>5.75</v>
      </c>
      <c r="H193" s="35">
        <v>40456</v>
      </c>
      <c r="I193" s="31">
        <v>8.0833333333333339</v>
      </c>
      <c r="J193" s="51" t="s">
        <v>391</v>
      </c>
      <c r="K193" s="14" t="s">
        <v>403</v>
      </c>
      <c r="L193" s="14">
        <v>0</v>
      </c>
      <c r="M193" s="14">
        <v>0.125</v>
      </c>
      <c r="N193" s="14">
        <v>6.25E-2</v>
      </c>
    </row>
    <row r="194" spans="1:14" ht="13.8" x14ac:dyDescent="0.3">
      <c r="A194" s="44" t="s">
        <v>149</v>
      </c>
      <c r="B194" s="45" t="s">
        <v>180</v>
      </c>
      <c r="C194" s="13" t="s">
        <v>169</v>
      </c>
      <c r="D194" s="13" t="s">
        <v>173</v>
      </c>
      <c r="E194" s="13" t="s">
        <v>282</v>
      </c>
      <c r="F194" s="35">
        <v>39616</v>
      </c>
      <c r="G194" s="14">
        <f t="shared" si="4"/>
        <v>5.75</v>
      </c>
      <c r="H194" s="35">
        <v>40456</v>
      </c>
      <c r="I194" s="31">
        <v>8.0833333333333339</v>
      </c>
      <c r="J194" s="51" t="s">
        <v>392</v>
      </c>
      <c r="K194" s="14" t="s">
        <v>398</v>
      </c>
      <c r="L194" s="14">
        <v>0</v>
      </c>
      <c r="M194" s="14">
        <v>0.125</v>
      </c>
      <c r="N194" s="14">
        <v>6.25E-2</v>
      </c>
    </row>
    <row r="195" spans="1:14" ht="13.8" x14ac:dyDescent="0.3">
      <c r="A195" s="44" t="s">
        <v>149</v>
      </c>
      <c r="B195" s="45" t="s">
        <v>180</v>
      </c>
      <c r="C195" s="13" t="s">
        <v>169</v>
      </c>
      <c r="D195" s="13" t="s">
        <v>173</v>
      </c>
      <c r="E195" s="13" t="s">
        <v>282</v>
      </c>
      <c r="F195" s="35">
        <v>39616</v>
      </c>
      <c r="G195" s="14">
        <f t="shared" si="4"/>
        <v>5.75</v>
      </c>
      <c r="H195" s="35">
        <v>40456</v>
      </c>
      <c r="I195" s="31">
        <v>8.0833333333333339</v>
      </c>
      <c r="J195" s="51" t="s">
        <v>392</v>
      </c>
      <c r="K195" s="14" t="s">
        <v>399</v>
      </c>
      <c r="L195" s="14">
        <v>0</v>
      </c>
      <c r="M195" s="14">
        <v>0.125</v>
      </c>
      <c r="N195" s="14">
        <v>6.25E-2</v>
      </c>
    </row>
    <row r="196" spans="1:14" ht="13.8" x14ac:dyDescent="0.3">
      <c r="A196" s="44" t="s">
        <v>149</v>
      </c>
      <c r="B196" s="45" t="s">
        <v>180</v>
      </c>
      <c r="C196" s="13" t="s">
        <v>169</v>
      </c>
      <c r="D196" s="13" t="s">
        <v>173</v>
      </c>
      <c r="E196" s="13" t="s">
        <v>282</v>
      </c>
      <c r="F196" s="35">
        <v>39616</v>
      </c>
      <c r="G196" s="14">
        <f t="shared" si="4"/>
        <v>5.75</v>
      </c>
      <c r="H196" s="35">
        <v>40456</v>
      </c>
      <c r="I196" s="31">
        <v>8.0833333333333339</v>
      </c>
      <c r="J196" s="51" t="s">
        <v>392</v>
      </c>
      <c r="K196" s="14" t="s">
        <v>400</v>
      </c>
      <c r="L196" s="14">
        <v>0</v>
      </c>
      <c r="M196" s="14">
        <v>0.1875</v>
      </c>
      <c r="N196" s="14">
        <v>9.375E-2</v>
      </c>
    </row>
    <row r="197" spans="1:14" ht="13.8" x14ac:dyDescent="0.3">
      <c r="A197" s="44" t="s">
        <v>149</v>
      </c>
      <c r="B197" s="45" t="s">
        <v>180</v>
      </c>
      <c r="C197" s="13" t="s">
        <v>169</v>
      </c>
      <c r="D197" s="13" t="s">
        <v>173</v>
      </c>
      <c r="E197" s="13" t="s">
        <v>282</v>
      </c>
      <c r="F197" s="35">
        <v>39616</v>
      </c>
      <c r="G197" s="14">
        <f t="shared" si="4"/>
        <v>5.75</v>
      </c>
      <c r="H197" s="35">
        <v>40456</v>
      </c>
      <c r="I197" s="31">
        <v>8.0833333333333339</v>
      </c>
      <c r="J197" s="51" t="s">
        <v>392</v>
      </c>
      <c r="K197" s="14" t="s">
        <v>401</v>
      </c>
      <c r="L197" s="14">
        <v>0</v>
      </c>
      <c r="M197" s="14">
        <v>0.1875</v>
      </c>
      <c r="N197" s="14">
        <v>9.375E-2</v>
      </c>
    </row>
    <row r="198" spans="1:14" ht="13.8" x14ac:dyDescent="0.3">
      <c r="A198" s="44" t="s">
        <v>149</v>
      </c>
      <c r="B198" s="45" t="s">
        <v>180</v>
      </c>
      <c r="C198" s="13" t="s">
        <v>169</v>
      </c>
      <c r="D198" s="13" t="s">
        <v>173</v>
      </c>
      <c r="E198" s="13" t="s">
        <v>282</v>
      </c>
      <c r="F198" s="35">
        <v>39616</v>
      </c>
      <c r="G198" s="14">
        <f t="shared" si="4"/>
        <v>5.75</v>
      </c>
      <c r="H198" s="35">
        <v>40456</v>
      </c>
      <c r="I198" s="31">
        <v>8.0833333333333339</v>
      </c>
      <c r="J198" s="51" t="s">
        <v>392</v>
      </c>
      <c r="K198" s="14" t="s">
        <v>402</v>
      </c>
      <c r="L198" s="14">
        <v>0</v>
      </c>
      <c r="M198" s="14">
        <v>0.1875</v>
      </c>
      <c r="N198" s="14">
        <v>9.375E-2</v>
      </c>
    </row>
    <row r="199" spans="1:14" ht="13.8" x14ac:dyDescent="0.3">
      <c r="A199" s="44" t="s">
        <v>149</v>
      </c>
      <c r="B199" s="45" t="s">
        <v>180</v>
      </c>
      <c r="C199" s="13" t="s">
        <v>169</v>
      </c>
      <c r="D199" s="13" t="s">
        <v>173</v>
      </c>
      <c r="E199" s="13" t="s">
        <v>282</v>
      </c>
      <c r="F199" s="35">
        <v>39616</v>
      </c>
      <c r="G199" s="14">
        <f t="shared" si="4"/>
        <v>5.75</v>
      </c>
      <c r="H199" s="35">
        <v>40456</v>
      </c>
      <c r="I199" s="31">
        <v>8.0833333333333339</v>
      </c>
      <c r="J199" s="51" t="s">
        <v>392</v>
      </c>
      <c r="K199" s="14" t="s">
        <v>403</v>
      </c>
      <c r="L199" s="14">
        <v>0</v>
      </c>
      <c r="M199" s="14">
        <v>0.125</v>
      </c>
      <c r="N199" s="14">
        <v>6.25E-2</v>
      </c>
    </row>
    <row r="200" spans="1:14" ht="13.8" x14ac:dyDescent="0.3">
      <c r="A200" s="44" t="s">
        <v>149</v>
      </c>
      <c r="B200" s="45" t="s">
        <v>180</v>
      </c>
      <c r="C200" s="13" t="s">
        <v>169</v>
      </c>
      <c r="D200" s="13" t="s">
        <v>182</v>
      </c>
      <c r="E200" s="13" t="s">
        <v>282</v>
      </c>
      <c r="F200" s="35">
        <v>39616</v>
      </c>
      <c r="G200" s="14">
        <f t="shared" ref="G200:G236" si="5">6-3/12</f>
        <v>5.75</v>
      </c>
      <c r="H200" s="35">
        <v>40456</v>
      </c>
      <c r="I200" s="31">
        <v>8.0833333333333339</v>
      </c>
      <c r="J200" s="51" t="s">
        <v>390</v>
      </c>
      <c r="K200" s="14" t="s">
        <v>398</v>
      </c>
      <c r="L200" s="14">
        <v>6.25E-2</v>
      </c>
      <c r="M200" s="14">
        <v>0.125</v>
      </c>
      <c r="N200" s="14">
        <v>9.375E-2</v>
      </c>
    </row>
    <row r="201" spans="1:14" ht="13.8" x14ac:dyDescent="0.3">
      <c r="A201" s="44" t="s">
        <v>149</v>
      </c>
      <c r="B201" s="45" t="s">
        <v>180</v>
      </c>
      <c r="C201" s="13" t="s">
        <v>169</v>
      </c>
      <c r="D201" s="13" t="s">
        <v>182</v>
      </c>
      <c r="E201" s="13" t="s">
        <v>282</v>
      </c>
      <c r="F201" s="35">
        <v>39616</v>
      </c>
      <c r="G201" s="14">
        <f t="shared" ref="G201:G217" si="6">6-3/12</f>
        <v>5.75</v>
      </c>
      <c r="H201" s="35">
        <v>40456</v>
      </c>
      <c r="I201" s="31">
        <v>8.0833333333333339</v>
      </c>
      <c r="J201" s="51" t="s">
        <v>390</v>
      </c>
      <c r="K201" s="14" t="s">
        <v>399</v>
      </c>
      <c r="L201" s="14">
        <v>6.25E-2</v>
      </c>
      <c r="M201" s="14">
        <v>6.25E-2</v>
      </c>
      <c r="N201" s="14">
        <v>6.25E-2</v>
      </c>
    </row>
    <row r="202" spans="1:14" ht="13.8" x14ac:dyDescent="0.3">
      <c r="A202" s="44" t="s">
        <v>149</v>
      </c>
      <c r="B202" s="45" t="s">
        <v>180</v>
      </c>
      <c r="C202" s="13" t="s">
        <v>169</v>
      </c>
      <c r="D202" s="13" t="s">
        <v>182</v>
      </c>
      <c r="E202" s="13" t="s">
        <v>282</v>
      </c>
      <c r="F202" s="35">
        <v>39616</v>
      </c>
      <c r="G202" s="14">
        <f t="shared" si="6"/>
        <v>5.75</v>
      </c>
      <c r="H202" s="35">
        <v>40456</v>
      </c>
      <c r="I202" s="31">
        <v>8.0833333333333339</v>
      </c>
      <c r="J202" s="51" t="s">
        <v>390</v>
      </c>
      <c r="K202" s="14" t="s">
        <v>400</v>
      </c>
      <c r="L202" s="14">
        <v>0</v>
      </c>
      <c r="M202" s="14">
        <v>6.25E-2</v>
      </c>
      <c r="N202" s="14">
        <v>3.125E-2</v>
      </c>
    </row>
    <row r="203" spans="1:14" ht="13.8" x14ac:dyDescent="0.3">
      <c r="A203" s="44" t="s">
        <v>149</v>
      </c>
      <c r="B203" s="45" t="s">
        <v>180</v>
      </c>
      <c r="C203" s="13" t="s">
        <v>169</v>
      </c>
      <c r="D203" s="13" t="s">
        <v>182</v>
      </c>
      <c r="E203" s="13" t="s">
        <v>282</v>
      </c>
      <c r="F203" s="35">
        <v>39616</v>
      </c>
      <c r="G203" s="14">
        <f t="shared" si="6"/>
        <v>5.75</v>
      </c>
      <c r="H203" s="35">
        <v>40456</v>
      </c>
      <c r="I203" s="31">
        <v>8.0833333333333339</v>
      </c>
      <c r="J203" s="51" t="s">
        <v>390</v>
      </c>
      <c r="K203" s="14" t="s">
        <v>401</v>
      </c>
      <c r="L203" s="14">
        <v>0</v>
      </c>
      <c r="M203" s="14">
        <v>6.25E-2</v>
      </c>
      <c r="N203" s="14">
        <v>3.125E-2</v>
      </c>
    </row>
    <row r="204" spans="1:14" ht="13.8" x14ac:dyDescent="0.3">
      <c r="A204" s="44" t="s">
        <v>149</v>
      </c>
      <c r="B204" s="45" t="s">
        <v>180</v>
      </c>
      <c r="C204" s="13" t="s">
        <v>169</v>
      </c>
      <c r="D204" s="13" t="s">
        <v>182</v>
      </c>
      <c r="E204" s="13" t="s">
        <v>282</v>
      </c>
      <c r="F204" s="35">
        <v>39616</v>
      </c>
      <c r="G204" s="14">
        <f t="shared" si="6"/>
        <v>5.75</v>
      </c>
      <c r="H204" s="35">
        <v>40456</v>
      </c>
      <c r="I204" s="31">
        <v>8.0833333333333339</v>
      </c>
      <c r="J204" s="51" t="s">
        <v>390</v>
      </c>
      <c r="K204" s="14" t="s">
        <v>402</v>
      </c>
      <c r="L204" s="14">
        <v>0</v>
      </c>
      <c r="M204" s="14">
        <v>0.125</v>
      </c>
      <c r="N204" s="14">
        <v>6.25E-2</v>
      </c>
    </row>
    <row r="205" spans="1:14" ht="13.8" x14ac:dyDescent="0.3">
      <c r="A205" s="44" t="s">
        <v>149</v>
      </c>
      <c r="B205" s="45" t="s">
        <v>180</v>
      </c>
      <c r="C205" s="13" t="s">
        <v>169</v>
      </c>
      <c r="D205" s="13" t="s">
        <v>182</v>
      </c>
      <c r="E205" s="13" t="s">
        <v>282</v>
      </c>
      <c r="F205" s="35">
        <v>39616</v>
      </c>
      <c r="G205" s="14">
        <f t="shared" si="6"/>
        <v>5.75</v>
      </c>
      <c r="H205" s="35">
        <v>40456</v>
      </c>
      <c r="I205" s="31">
        <v>8.0833333333333339</v>
      </c>
      <c r="J205" s="51" t="s">
        <v>390</v>
      </c>
      <c r="K205" s="14" t="s">
        <v>403</v>
      </c>
      <c r="L205" s="14">
        <v>6.25E-2</v>
      </c>
      <c r="M205" s="14">
        <v>0.25</v>
      </c>
      <c r="N205" s="14">
        <v>0.15625</v>
      </c>
    </row>
    <row r="206" spans="1:14" ht="13.8" x14ac:dyDescent="0.3">
      <c r="A206" s="44" t="s">
        <v>149</v>
      </c>
      <c r="B206" s="45" t="s">
        <v>180</v>
      </c>
      <c r="C206" s="13" t="s">
        <v>169</v>
      </c>
      <c r="D206" s="13" t="s">
        <v>182</v>
      </c>
      <c r="E206" s="13" t="s">
        <v>282</v>
      </c>
      <c r="F206" s="35">
        <v>39616</v>
      </c>
      <c r="G206" s="14">
        <f t="shared" si="6"/>
        <v>5.75</v>
      </c>
      <c r="H206" s="35">
        <v>40456</v>
      </c>
      <c r="I206" s="31">
        <v>8.0833333333333339</v>
      </c>
      <c r="J206" s="51" t="s">
        <v>391</v>
      </c>
      <c r="K206" s="14" t="s">
        <v>398</v>
      </c>
      <c r="L206" s="14">
        <v>6.25E-2</v>
      </c>
      <c r="M206" s="14">
        <v>0.25</v>
      </c>
      <c r="N206" s="14">
        <v>0.15625</v>
      </c>
    </row>
    <row r="207" spans="1:14" ht="13.8" x14ac:dyDescent="0.3">
      <c r="A207" s="44" t="s">
        <v>149</v>
      </c>
      <c r="B207" s="45" t="s">
        <v>180</v>
      </c>
      <c r="C207" s="13" t="s">
        <v>169</v>
      </c>
      <c r="D207" s="13" t="s">
        <v>182</v>
      </c>
      <c r="E207" s="13" t="s">
        <v>282</v>
      </c>
      <c r="F207" s="35">
        <v>39616</v>
      </c>
      <c r="G207" s="14">
        <f t="shared" si="6"/>
        <v>5.75</v>
      </c>
      <c r="H207" s="35">
        <v>40456</v>
      </c>
      <c r="I207" s="31">
        <v>8.0833333333333339</v>
      </c>
      <c r="J207" s="51" t="s">
        <v>391</v>
      </c>
      <c r="K207" s="14" t="s">
        <v>399</v>
      </c>
      <c r="L207" s="14">
        <v>6.25E-2</v>
      </c>
      <c r="M207" s="14">
        <v>0.125</v>
      </c>
      <c r="N207" s="14">
        <v>9.375E-2</v>
      </c>
    </row>
    <row r="208" spans="1:14" ht="13.8" x14ac:dyDescent="0.3">
      <c r="A208" s="44" t="s">
        <v>149</v>
      </c>
      <c r="B208" s="45" t="s">
        <v>180</v>
      </c>
      <c r="C208" s="13" t="s">
        <v>169</v>
      </c>
      <c r="D208" s="13" t="s">
        <v>182</v>
      </c>
      <c r="E208" s="13" t="s">
        <v>282</v>
      </c>
      <c r="F208" s="35">
        <v>39616</v>
      </c>
      <c r="G208" s="14">
        <f t="shared" si="6"/>
        <v>5.75</v>
      </c>
      <c r="H208" s="35">
        <v>40456</v>
      </c>
      <c r="I208" s="31">
        <v>8.0833333333333339</v>
      </c>
      <c r="J208" s="51" t="s">
        <v>391</v>
      </c>
      <c r="K208" s="14" t="s">
        <v>400</v>
      </c>
      <c r="L208" s="14">
        <v>0</v>
      </c>
      <c r="M208" s="14">
        <v>0.1875</v>
      </c>
      <c r="N208" s="14">
        <v>9.375E-2</v>
      </c>
    </row>
    <row r="209" spans="1:14" ht="13.8" x14ac:dyDescent="0.3">
      <c r="A209" s="44" t="s">
        <v>149</v>
      </c>
      <c r="B209" s="45" t="s">
        <v>180</v>
      </c>
      <c r="C209" s="13" t="s">
        <v>169</v>
      </c>
      <c r="D209" s="13" t="s">
        <v>182</v>
      </c>
      <c r="E209" s="13" t="s">
        <v>282</v>
      </c>
      <c r="F209" s="35">
        <v>39616</v>
      </c>
      <c r="G209" s="14">
        <f t="shared" si="6"/>
        <v>5.75</v>
      </c>
      <c r="H209" s="35">
        <v>40456</v>
      </c>
      <c r="I209" s="31">
        <v>8.0833333333333339</v>
      </c>
      <c r="J209" s="51" t="s">
        <v>391</v>
      </c>
      <c r="K209" s="14" t="s">
        <v>401</v>
      </c>
      <c r="L209" s="14">
        <v>0</v>
      </c>
      <c r="M209" s="14">
        <v>0.1875</v>
      </c>
      <c r="N209" s="14">
        <v>9.375E-2</v>
      </c>
    </row>
    <row r="210" spans="1:14" ht="13.8" x14ac:dyDescent="0.3">
      <c r="A210" s="44" t="s">
        <v>149</v>
      </c>
      <c r="B210" s="45" t="s">
        <v>180</v>
      </c>
      <c r="C210" s="13" t="s">
        <v>169</v>
      </c>
      <c r="D210" s="13" t="s">
        <v>182</v>
      </c>
      <c r="E210" s="13" t="s">
        <v>282</v>
      </c>
      <c r="F210" s="35">
        <v>39616</v>
      </c>
      <c r="G210" s="14">
        <f t="shared" si="6"/>
        <v>5.75</v>
      </c>
      <c r="H210" s="35">
        <v>40456</v>
      </c>
      <c r="I210" s="31">
        <v>8.0833333333333339</v>
      </c>
      <c r="J210" s="51" t="s">
        <v>391</v>
      </c>
      <c r="K210" s="14" t="s">
        <v>402</v>
      </c>
      <c r="L210" s="14">
        <v>6.25E-2</v>
      </c>
      <c r="M210" s="14">
        <v>0.1875</v>
      </c>
      <c r="N210" s="14">
        <v>0.125</v>
      </c>
    </row>
    <row r="211" spans="1:14" ht="13.8" x14ac:dyDescent="0.3">
      <c r="A211" s="44" t="s">
        <v>149</v>
      </c>
      <c r="B211" s="45" t="s">
        <v>180</v>
      </c>
      <c r="C211" s="13" t="s">
        <v>169</v>
      </c>
      <c r="D211" s="13" t="s">
        <v>182</v>
      </c>
      <c r="E211" s="13" t="s">
        <v>282</v>
      </c>
      <c r="F211" s="35">
        <v>39616</v>
      </c>
      <c r="G211" s="14">
        <f t="shared" si="6"/>
        <v>5.75</v>
      </c>
      <c r="H211" s="35">
        <v>40456</v>
      </c>
      <c r="I211" s="31">
        <v>8.0833333333333339</v>
      </c>
      <c r="J211" s="51" t="s">
        <v>391</v>
      </c>
      <c r="K211" s="14" t="s">
        <v>403</v>
      </c>
      <c r="L211" s="14">
        <v>0.125</v>
      </c>
      <c r="M211" s="14">
        <v>0.25</v>
      </c>
      <c r="N211" s="14">
        <v>0.1875</v>
      </c>
    </row>
    <row r="212" spans="1:14" ht="13.8" x14ac:dyDescent="0.3">
      <c r="A212" s="44" t="s">
        <v>149</v>
      </c>
      <c r="B212" s="45" t="s">
        <v>180</v>
      </c>
      <c r="C212" s="13" t="s">
        <v>169</v>
      </c>
      <c r="D212" s="13" t="s">
        <v>182</v>
      </c>
      <c r="E212" s="13" t="s">
        <v>282</v>
      </c>
      <c r="F212" s="35">
        <v>39616</v>
      </c>
      <c r="G212" s="14">
        <f t="shared" si="6"/>
        <v>5.75</v>
      </c>
      <c r="H212" s="35">
        <v>40456</v>
      </c>
      <c r="I212" s="31">
        <v>8.0833333333333339</v>
      </c>
      <c r="J212" s="51" t="s">
        <v>392</v>
      </c>
      <c r="K212" s="14" t="s">
        <v>398</v>
      </c>
      <c r="L212" s="14">
        <v>0</v>
      </c>
      <c r="M212" s="14">
        <v>0.1875</v>
      </c>
      <c r="N212" s="14">
        <v>9.375E-2</v>
      </c>
    </row>
    <row r="213" spans="1:14" ht="13.8" x14ac:dyDescent="0.3">
      <c r="A213" s="44" t="s">
        <v>149</v>
      </c>
      <c r="B213" s="45" t="s">
        <v>180</v>
      </c>
      <c r="C213" s="13" t="s">
        <v>169</v>
      </c>
      <c r="D213" s="13" t="s">
        <v>182</v>
      </c>
      <c r="E213" s="13" t="s">
        <v>282</v>
      </c>
      <c r="F213" s="35">
        <v>39616</v>
      </c>
      <c r="G213" s="14">
        <f t="shared" si="6"/>
        <v>5.75</v>
      </c>
      <c r="H213" s="35">
        <v>40456</v>
      </c>
      <c r="I213" s="31">
        <v>8.0833333333333339</v>
      </c>
      <c r="J213" s="51" t="s">
        <v>392</v>
      </c>
      <c r="K213" s="14" t="s">
        <v>399</v>
      </c>
      <c r="L213" s="14">
        <v>6.25E-2</v>
      </c>
      <c r="M213" s="14">
        <v>0.25</v>
      </c>
      <c r="N213" s="14">
        <v>0.15625</v>
      </c>
    </row>
    <row r="214" spans="1:14" ht="13.8" x14ac:dyDescent="0.3">
      <c r="A214" s="44" t="s">
        <v>149</v>
      </c>
      <c r="B214" s="45" t="s">
        <v>180</v>
      </c>
      <c r="C214" s="13" t="s">
        <v>169</v>
      </c>
      <c r="D214" s="13" t="s">
        <v>182</v>
      </c>
      <c r="E214" s="13" t="s">
        <v>282</v>
      </c>
      <c r="F214" s="35">
        <v>39616</v>
      </c>
      <c r="G214" s="14">
        <f t="shared" si="6"/>
        <v>5.75</v>
      </c>
      <c r="H214" s="35">
        <v>40456</v>
      </c>
      <c r="I214" s="31">
        <v>8.0833333333333339</v>
      </c>
      <c r="J214" s="51" t="s">
        <v>392</v>
      </c>
      <c r="K214" s="14" t="s">
        <v>400</v>
      </c>
      <c r="L214" s="14">
        <v>6.25E-2</v>
      </c>
      <c r="M214" s="14">
        <v>0.3125</v>
      </c>
      <c r="N214" s="14">
        <v>0.1875</v>
      </c>
    </row>
    <row r="215" spans="1:14" ht="13.8" x14ac:dyDescent="0.3">
      <c r="A215" s="44" t="s">
        <v>149</v>
      </c>
      <c r="B215" s="45" t="s">
        <v>180</v>
      </c>
      <c r="C215" s="13" t="s">
        <v>169</v>
      </c>
      <c r="D215" s="13" t="s">
        <v>182</v>
      </c>
      <c r="E215" s="13" t="s">
        <v>282</v>
      </c>
      <c r="F215" s="35">
        <v>39616</v>
      </c>
      <c r="G215" s="14">
        <f t="shared" si="6"/>
        <v>5.75</v>
      </c>
      <c r="H215" s="35">
        <v>40456</v>
      </c>
      <c r="I215" s="31">
        <v>8.0833333333333339</v>
      </c>
      <c r="J215" s="51" t="s">
        <v>392</v>
      </c>
      <c r="K215" s="14" t="s">
        <v>401</v>
      </c>
      <c r="L215" s="14">
        <v>6.25E-2</v>
      </c>
      <c r="M215" s="14">
        <v>0.3125</v>
      </c>
      <c r="N215" s="14">
        <v>0.1875</v>
      </c>
    </row>
    <row r="216" spans="1:14" ht="13.8" x14ac:dyDescent="0.3">
      <c r="A216" s="44" t="s">
        <v>149</v>
      </c>
      <c r="B216" s="45" t="s">
        <v>180</v>
      </c>
      <c r="C216" s="13" t="s">
        <v>169</v>
      </c>
      <c r="D216" s="13" t="s">
        <v>182</v>
      </c>
      <c r="E216" s="13" t="s">
        <v>282</v>
      </c>
      <c r="F216" s="35">
        <v>39616</v>
      </c>
      <c r="G216" s="14">
        <f t="shared" si="6"/>
        <v>5.75</v>
      </c>
      <c r="H216" s="35">
        <v>40456</v>
      </c>
      <c r="I216" s="31">
        <v>8.0833333333333339</v>
      </c>
      <c r="J216" s="51" t="s">
        <v>392</v>
      </c>
      <c r="K216" s="14" t="s">
        <v>402</v>
      </c>
      <c r="L216" s="14">
        <v>6.25E-2</v>
      </c>
      <c r="M216" s="14">
        <v>0.25</v>
      </c>
      <c r="N216" s="14">
        <v>0.15625</v>
      </c>
    </row>
    <row r="217" spans="1:14" ht="13.8" x14ac:dyDescent="0.3">
      <c r="A217" s="44" t="s">
        <v>149</v>
      </c>
      <c r="B217" s="45" t="s">
        <v>180</v>
      </c>
      <c r="C217" s="13" t="s">
        <v>169</v>
      </c>
      <c r="D217" s="13" t="s">
        <v>182</v>
      </c>
      <c r="E217" s="13" t="s">
        <v>282</v>
      </c>
      <c r="F217" s="35">
        <v>39616</v>
      </c>
      <c r="G217" s="14">
        <f t="shared" si="6"/>
        <v>5.75</v>
      </c>
      <c r="H217" s="35">
        <v>40456</v>
      </c>
      <c r="I217" s="31">
        <v>8.0833333333333339</v>
      </c>
      <c r="J217" s="51" t="s">
        <v>392</v>
      </c>
      <c r="K217" s="14" t="s">
        <v>403</v>
      </c>
      <c r="L217" s="14">
        <v>0</v>
      </c>
      <c r="M217" s="14">
        <v>0.25</v>
      </c>
      <c r="N217" s="14">
        <v>0.125</v>
      </c>
    </row>
    <row r="218" spans="1:14" ht="13.8" x14ac:dyDescent="0.3">
      <c r="A218" s="44" t="s">
        <v>149</v>
      </c>
      <c r="B218" s="45" t="s">
        <v>180</v>
      </c>
      <c r="C218" s="13" t="s">
        <v>169</v>
      </c>
      <c r="D218" s="13" t="s">
        <v>286</v>
      </c>
      <c r="E218" s="13" t="s">
        <v>282</v>
      </c>
      <c r="F218" s="35">
        <v>39616</v>
      </c>
      <c r="G218" s="14">
        <f t="shared" si="5"/>
        <v>5.75</v>
      </c>
      <c r="H218" s="35">
        <v>40456</v>
      </c>
      <c r="I218" s="31">
        <v>8.0833333333333339</v>
      </c>
      <c r="J218" s="51" t="s">
        <v>390</v>
      </c>
      <c r="K218" s="14" t="s">
        <v>398</v>
      </c>
      <c r="L218" s="14">
        <v>6.25E-2</v>
      </c>
      <c r="M218" s="14">
        <v>0.1875</v>
      </c>
      <c r="N218" s="14">
        <v>0.125</v>
      </c>
    </row>
    <row r="219" spans="1:14" ht="13.8" x14ac:dyDescent="0.3">
      <c r="A219" s="44" t="s">
        <v>149</v>
      </c>
      <c r="B219" s="45" t="s">
        <v>180</v>
      </c>
      <c r="C219" s="13" t="s">
        <v>169</v>
      </c>
      <c r="D219" s="13" t="s">
        <v>286</v>
      </c>
      <c r="E219" s="13" t="s">
        <v>282</v>
      </c>
      <c r="F219" s="35">
        <v>39616</v>
      </c>
      <c r="G219" s="14">
        <f t="shared" ref="G219:G235" si="7">6-3/12</f>
        <v>5.75</v>
      </c>
      <c r="H219" s="35">
        <v>40456</v>
      </c>
      <c r="I219" s="31">
        <v>8.0833333333333339</v>
      </c>
      <c r="J219" s="51" t="s">
        <v>390</v>
      </c>
      <c r="K219" s="14" t="s">
        <v>399</v>
      </c>
      <c r="L219" s="14">
        <v>6.25E-2</v>
      </c>
      <c r="M219" s="14">
        <v>0.1875</v>
      </c>
      <c r="N219" s="14">
        <v>0.125</v>
      </c>
    </row>
    <row r="220" spans="1:14" ht="13.8" x14ac:dyDescent="0.3">
      <c r="A220" s="44" t="s">
        <v>149</v>
      </c>
      <c r="B220" s="45" t="s">
        <v>180</v>
      </c>
      <c r="C220" s="13" t="s">
        <v>169</v>
      </c>
      <c r="D220" s="13" t="s">
        <v>286</v>
      </c>
      <c r="E220" s="13" t="s">
        <v>282</v>
      </c>
      <c r="F220" s="35">
        <v>39616</v>
      </c>
      <c r="G220" s="14">
        <f t="shared" si="7"/>
        <v>5.75</v>
      </c>
      <c r="H220" s="35">
        <v>40456</v>
      </c>
      <c r="I220" s="31">
        <v>8.0833333333333339</v>
      </c>
      <c r="J220" s="51" t="s">
        <v>390</v>
      </c>
      <c r="K220" s="14" t="s">
        <v>400</v>
      </c>
      <c r="L220" s="14">
        <v>6.25E-2</v>
      </c>
      <c r="M220" s="14">
        <v>0.1875</v>
      </c>
      <c r="N220" s="14">
        <v>0.125</v>
      </c>
    </row>
    <row r="221" spans="1:14" ht="13.8" x14ac:dyDescent="0.3">
      <c r="A221" s="44" t="s">
        <v>149</v>
      </c>
      <c r="B221" s="45" t="s">
        <v>180</v>
      </c>
      <c r="C221" s="13" t="s">
        <v>169</v>
      </c>
      <c r="D221" s="13" t="s">
        <v>286</v>
      </c>
      <c r="E221" s="13" t="s">
        <v>282</v>
      </c>
      <c r="F221" s="35">
        <v>39616</v>
      </c>
      <c r="G221" s="14">
        <f t="shared" si="7"/>
        <v>5.75</v>
      </c>
      <c r="H221" s="35">
        <v>40456</v>
      </c>
      <c r="I221" s="31">
        <v>8.0833333333333339</v>
      </c>
      <c r="J221" s="51" t="s">
        <v>390</v>
      </c>
      <c r="K221" s="14" t="s">
        <v>401</v>
      </c>
      <c r="L221" s="14">
        <v>6.25E-2</v>
      </c>
      <c r="M221" s="14">
        <v>0.1875</v>
      </c>
      <c r="N221" s="14">
        <v>0.125</v>
      </c>
    </row>
    <row r="222" spans="1:14" ht="13.8" x14ac:dyDescent="0.3">
      <c r="A222" s="44" t="s">
        <v>149</v>
      </c>
      <c r="B222" s="45" t="s">
        <v>180</v>
      </c>
      <c r="C222" s="13" t="s">
        <v>169</v>
      </c>
      <c r="D222" s="13" t="s">
        <v>286</v>
      </c>
      <c r="E222" s="13" t="s">
        <v>282</v>
      </c>
      <c r="F222" s="35">
        <v>39616</v>
      </c>
      <c r="G222" s="14">
        <f t="shared" si="7"/>
        <v>5.75</v>
      </c>
      <c r="H222" s="35">
        <v>40456</v>
      </c>
      <c r="I222" s="31">
        <v>8.0833333333333339</v>
      </c>
      <c r="J222" s="51" t="s">
        <v>390</v>
      </c>
      <c r="K222" s="14" t="s">
        <v>402</v>
      </c>
      <c r="L222" s="14">
        <v>0</v>
      </c>
      <c r="M222" s="14">
        <v>0.125</v>
      </c>
      <c r="N222" s="14">
        <v>6.25E-2</v>
      </c>
    </row>
    <row r="223" spans="1:14" ht="13.8" x14ac:dyDescent="0.3">
      <c r="A223" s="44" t="s">
        <v>149</v>
      </c>
      <c r="B223" s="45" t="s">
        <v>180</v>
      </c>
      <c r="C223" s="13" t="s">
        <v>169</v>
      </c>
      <c r="D223" s="13" t="s">
        <v>286</v>
      </c>
      <c r="E223" s="13" t="s">
        <v>282</v>
      </c>
      <c r="F223" s="35">
        <v>39616</v>
      </c>
      <c r="G223" s="14">
        <f t="shared" si="7"/>
        <v>5.75</v>
      </c>
      <c r="H223" s="35">
        <v>40456</v>
      </c>
      <c r="I223" s="31">
        <v>8.0833333333333339</v>
      </c>
      <c r="J223" s="51" t="s">
        <v>390</v>
      </c>
      <c r="K223" s="14" t="s">
        <v>403</v>
      </c>
      <c r="L223" s="14">
        <v>0</v>
      </c>
      <c r="M223" s="14">
        <v>0.125</v>
      </c>
      <c r="N223" s="14">
        <v>6.25E-2</v>
      </c>
    </row>
    <row r="224" spans="1:14" ht="13.8" x14ac:dyDescent="0.3">
      <c r="A224" s="44" t="s">
        <v>149</v>
      </c>
      <c r="B224" s="45" t="s">
        <v>180</v>
      </c>
      <c r="C224" s="13" t="s">
        <v>169</v>
      </c>
      <c r="D224" s="13" t="s">
        <v>286</v>
      </c>
      <c r="E224" s="13" t="s">
        <v>282</v>
      </c>
      <c r="F224" s="35">
        <v>39616</v>
      </c>
      <c r="G224" s="14">
        <f t="shared" si="7"/>
        <v>5.75</v>
      </c>
      <c r="H224" s="35">
        <v>40456</v>
      </c>
      <c r="I224" s="31">
        <v>8.0833333333333339</v>
      </c>
      <c r="J224" s="51" t="s">
        <v>391</v>
      </c>
      <c r="K224" s="14" t="s">
        <v>398</v>
      </c>
      <c r="L224" s="14">
        <v>0</v>
      </c>
      <c r="M224" s="14">
        <v>6.25E-2</v>
      </c>
      <c r="N224" s="14">
        <v>3.125E-2</v>
      </c>
    </row>
    <row r="225" spans="1:14" ht="13.8" x14ac:dyDescent="0.3">
      <c r="A225" s="44" t="s">
        <v>149</v>
      </c>
      <c r="B225" s="45" t="s">
        <v>180</v>
      </c>
      <c r="C225" s="13" t="s">
        <v>169</v>
      </c>
      <c r="D225" s="13" t="s">
        <v>286</v>
      </c>
      <c r="E225" s="13" t="s">
        <v>282</v>
      </c>
      <c r="F225" s="35">
        <v>39616</v>
      </c>
      <c r="G225" s="14">
        <f t="shared" si="7"/>
        <v>5.75</v>
      </c>
      <c r="H225" s="35">
        <v>40456</v>
      </c>
      <c r="I225" s="31">
        <v>8.0833333333333339</v>
      </c>
      <c r="J225" s="51" t="s">
        <v>391</v>
      </c>
      <c r="K225" s="14" t="s">
        <v>399</v>
      </c>
      <c r="L225" s="14">
        <v>0</v>
      </c>
      <c r="M225" s="14">
        <v>6.25E-2</v>
      </c>
      <c r="N225" s="14">
        <v>3.125E-2</v>
      </c>
    </row>
    <row r="226" spans="1:14" ht="13.8" x14ac:dyDescent="0.3">
      <c r="A226" s="44" t="s">
        <v>149</v>
      </c>
      <c r="B226" s="45" t="s">
        <v>180</v>
      </c>
      <c r="C226" s="13" t="s">
        <v>169</v>
      </c>
      <c r="D226" s="13" t="s">
        <v>286</v>
      </c>
      <c r="E226" s="13" t="s">
        <v>282</v>
      </c>
      <c r="F226" s="35">
        <v>39616</v>
      </c>
      <c r="G226" s="14">
        <f t="shared" si="7"/>
        <v>5.75</v>
      </c>
      <c r="H226" s="35">
        <v>40456</v>
      </c>
      <c r="I226" s="31">
        <v>8.0833333333333339</v>
      </c>
      <c r="J226" s="51" t="s">
        <v>391</v>
      </c>
      <c r="K226" s="14" t="s">
        <v>400</v>
      </c>
      <c r="L226" s="14">
        <v>6.25E-2</v>
      </c>
      <c r="M226" s="14">
        <v>6.25E-2</v>
      </c>
      <c r="N226" s="14">
        <v>6.25E-2</v>
      </c>
    </row>
    <row r="227" spans="1:14" ht="13.8" x14ac:dyDescent="0.3">
      <c r="A227" s="44" t="s">
        <v>149</v>
      </c>
      <c r="B227" s="45" t="s">
        <v>180</v>
      </c>
      <c r="C227" s="13" t="s">
        <v>169</v>
      </c>
      <c r="D227" s="13" t="s">
        <v>286</v>
      </c>
      <c r="E227" s="13" t="s">
        <v>282</v>
      </c>
      <c r="F227" s="35">
        <v>39616</v>
      </c>
      <c r="G227" s="14">
        <f t="shared" si="7"/>
        <v>5.75</v>
      </c>
      <c r="H227" s="35">
        <v>40456</v>
      </c>
      <c r="I227" s="31">
        <v>8.0833333333333339</v>
      </c>
      <c r="J227" s="51" t="s">
        <v>391</v>
      </c>
      <c r="K227" s="14" t="s">
        <v>401</v>
      </c>
      <c r="L227" s="14">
        <v>6.25E-2</v>
      </c>
      <c r="M227" s="14">
        <v>6.25E-2</v>
      </c>
      <c r="N227" s="14">
        <v>6.25E-2</v>
      </c>
    </row>
    <row r="228" spans="1:14" ht="13.8" x14ac:dyDescent="0.3">
      <c r="A228" s="44" t="s">
        <v>149</v>
      </c>
      <c r="B228" s="45" t="s">
        <v>180</v>
      </c>
      <c r="C228" s="13" t="s">
        <v>169</v>
      </c>
      <c r="D228" s="13" t="s">
        <v>286</v>
      </c>
      <c r="E228" s="13" t="s">
        <v>282</v>
      </c>
      <c r="F228" s="35">
        <v>39616</v>
      </c>
      <c r="G228" s="14">
        <f t="shared" si="7"/>
        <v>5.75</v>
      </c>
      <c r="H228" s="35">
        <v>40456</v>
      </c>
      <c r="I228" s="31">
        <v>8.0833333333333339</v>
      </c>
      <c r="J228" s="51" t="s">
        <v>391</v>
      </c>
      <c r="K228" s="14" t="s">
        <v>402</v>
      </c>
      <c r="L228" s="14">
        <v>0</v>
      </c>
      <c r="M228" s="14">
        <v>6.25E-2</v>
      </c>
      <c r="N228" s="14">
        <v>3.125E-2</v>
      </c>
    </row>
    <row r="229" spans="1:14" ht="13.8" x14ac:dyDescent="0.3">
      <c r="A229" s="44" t="s">
        <v>149</v>
      </c>
      <c r="B229" s="45" t="s">
        <v>180</v>
      </c>
      <c r="C229" s="13" t="s">
        <v>169</v>
      </c>
      <c r="D229" s="13" t="s">
        <v>286</v>
      </c>
      <c r="E229" s="13" t="s">
        <v>282</v>
      </c>
      <c r="F229" s="35">
        <v>39616</v>
      </c>
      <c r="G229" s="14">
        <f t="shared" si="7"/>
        <v>5.75</v>
      </c>
      <c r="H229" s="35">
        <v>40456</v>
      </c>
      <c r="I229" s="31">
        <v>8.0833333333333339</v>
      </c>
      <c r="J229" s="51" t="s">
        <v>391</v>
      </c>
      <c r="K229" s="14" t="s">
        <v>403</v>
      </c>
      <c r="L229" s="14">
        <v>0</v>
      </c>
      <c r="M229" s="14">
        <v>6.25E-2</v>
      </c>
      <c r="N229" s="14">
        <v>3.125E-2</v>
      </c>
    </row>
    <row r="230" spans="1:14" ht="13.8" x14ac:dyDescent="0.3">
      <c r="A230" s="44" t="s">
        <v>149</v>
      </c>
      <c r="B230" s="45" t="s">
        <v>180</v>
      </c>
      <c r="C230" s="13" t="s">
        <v>169</v>
      </c>
      <c r="D230" s="13" t="s">
        <v>286</v>
      </c>
      <c r="E230" s="13" t="s">
        <v>282</v>
      </c>
      <c r="F230" s="35">
        <v>39616</v>
      </c>
      <c r="G230" s="14">
        <f t="shared" si="7"/>
        <v>5.75</v>
      </c>
      <c r="H230" s="35">
        <v>40456</v>
      </c>
      <c r="I230" s="31">
        <v>8.0833333333333339</v>
      </c>
      <c r="J230" s="51" t="s">
        <v>392</v>
      </c>
      <c r="K230" s="14" t="s">
        <v>398</v>
      </c>
      <c r="L230" s="14">
        <v>0</v>
      </c>
      <c r="M230" s="14">
        <v>6.25E-2</v>
      </c>
      <c r="N230" s="14">
        <v>3.125E-2</v>
      </c>
    </row>
    <row r="231" spans="1:14" ht="13.8" x14ac:dyDescent="0.3">
      <c r="A231" s="44" t="s">
        <v>149</v>
      </c>
      <c r="B231" s="45" t="s">
        <v>180</v>
      </c>
      <c r="C231" s="13" t="s">
        <v>169</v>
      </c>
      <c r="D231" s="13" t="s">
        <v>286</v>
      </c>
      <c r="E231" s="13" t="s">
        <v>282</v>
      </c>
      <c r="F231" s="35">
        <v>39616</v>
      </c>
      <c r="G231" s="14">
        <f t="shared" si="7"/>
        <v>5.75</v>
      </c>
      <c r="H231" s="35">
        <v>40456</v>
      </c>
      <c r="I231" s="31">
        <v>8.0833333333333339</v>
      </c>
      <c r="J231" s="51" t="s">
        <v>392</v>
      </c>
      <c r="K231" s="14" t="s">
        <v>399</v>
      </c>
      <c r="L231" s="14">
        <v>0</v>
      </c>
      <c r="M231" s="14">
        <v>6.25E-2</v>
      </c>
      <c r="N231" s="14">
        <v>3.125E-2</v>
      </c>
    </row>
    <row r="232" spans="1:14" ht="13.8" x14ac:dyDescent="0.3">
      <c r="A232" s="44" t="s">
        <v>149</v>
      </c>
      <c r="B232" s="45" t="s">
        <v>180</v>
      </c>
      <c r="C232" s="13" t="s">
        <v>169</v>
      </c>
      <c r="D232" s="13" t="s">
        <v>286</v>
      </c>
      <c r="E232" s="13" t="s">
        <v>282</v>
      </c>
      <c r="F232" s="35">
        <v>39616</v>
      </c>
      <c r="G232" s="14">
        <f t="shared" si="7"/>
        <v>5.75</v>
      </c>
      <c r="H232" s="35">
        <v>40456</v>
      </c>
      <c r="I232" s="31">
        <v>8.0833333333333339</v>
      </c>
      <c r="J232" s="51" t="s">
        <v>392</v>
      </c>
      <c r="K232" s="14" t="s">
        <v>400</v>
      </c>
      <c r="L232" s="14">
        <v>0</v>
      </c>
      <c r="M232" s="14">
        <v>0.125</v>
      </c>
      <c r="N232" s="14">
        <v>6.25E-2</v>
      </c>
    </row>
    <row r="233" spans="1:14" ht="13.8" x14ac:dyDescent="0.3">
      <c r="A233" s="44" t="s">
        <v>149</v>
      </c>
      <c r="B233" s="45" t="s">
        <v>180</v>
      </c>
      <c r="C233" s="13" t="s">
        <v>169</v>
      </c>
      <c r="D233" s="13" t="s">
        <v>286</v>
      </c>
      <c r="E233" s="13" t="s">
        <v>282</v>
      </c>
      <c r="F233" s="35">
        <v>39616</v>
      </c>
      <c r="G233" s="14">
        <f t="shared" si="7"/>
        <v>5.75</v>
      </c>
      <c r="H233" s="35">
        <v>40456</v>
      </c>
      <c r="I233" s="31">
        <v>8.0833333333333339</v>
      </c>
      <c r="J233" s="51" t="s">
        <v>392</v>
      </c>
      <c r="K233" s="14" t="s">
        <v>401</v>
      </c>
      <c r="L233" s="14">
        <v>0</v>
      </c>
      <c r="M233" s="14">
        <v>0.125</v>
      </c>
      <c r="N233" s="14">
        <v>6.25E-2</v>
      </c>
    </row>
    <row r="234" spans="1:14" ht="13.8" x14ac:dyDescent="0.3">
      <c r="A234" s="44" t="s">
        <v>149</v>
      </c>
      <c r="B234" s="45" t="s">
        <v>180</v>
      </c>
      <c r="C234" s="13" t="s">
        <v>169</v>
      </c>
      <c r="D234" s="13" t="s">
        <v>286</v>
      </c>
      <c r="E234" s="13" t="s">
        <v>282</v>
      </c>
      <c r="F234" s="35">
        <v>39616</v>
      </c>
      <c r="G234" s="14">
        <f t="shared" si="7"/>
        <v>5.75</v>
      </c>
      <c r="H234" s="35">
        <v>40456</v>
      </c>
      <c r="I234" s="31">
        <v>8.0833333333333339</v>
      </c>
      <c r="J234" s="51" t="s">
        <v>392</v>
      </c>
      <c r="K234" s="14" t="s">
        <v>402</v>
      </c>
      <c r="L234" s="14">
        <v>6.25E-2</v>
      </c>
      <c r="M234" s="14">
        <v>0.125</v>
      </c>
      <c r="N234" s="14">
        <v>9.375E-2</v>
      </c>
    </row>
    <row r="235" spans="1:14" ht="13.8" x14ac:dyDescent="0.3">
      <c r="A235" s="44" t="s">
        <v>149</v>
      </c>
      <c r="B235" s="45" t="s">
        <v>180</v>
      </c>
      <c r="C235" s="13" t="s">
        <v>169</v>
      </c>
      <c r="D235" s="13" t="s">
        <v>286</v>
      </c>
      <c r="E235" s="13" t="s">
        <v>282</v>
      </c>
      <c r="F235" s="35">
        <v>39616</v>
      </c>
      <c r="G235" s="14">
        <f t="shared" si="7"/>
        <v>5.75</v>
      </c>
      <c r="H235" s="35">
        <v>40456</v>
      </c>
      <c r="I235" s="31">
        <v>8.0833333333333339</v>
      </c>
      <c r="J235" s="51" t="s">
        <v>392</v>
      </c>
      <c r="K235" s="14" t="s">
        <v>403</v>
      </c>
      <c r="L235" s="14">
        <v>6.25E-2</v>
      </c>
      <c r="M235" s="14">
        <v>0.125</v>
      </c>
      <c r="N235" s="14">
        <v>9.375E-2</v>
      </c>
    </row>
    <row r="236" spans="1:14" ht="13.8" x14ac:dyDescent="0.3">
      <c r="A236" s="44" t="s">
        <v>149</v>
      </c>
      <c r="B236" s="45" t="s">
        <v>180</v>
      </c>
      <c r="C236" s="13" t="s">
        <v>169</v>
      </c>
      <c r="D236" s="13" t="s">
        <v>287</v>
      </c>
      <c r="E236" s="13" t="s">
        <v>282</v>
      </c>
      <c r="F236" s="35">
        <v>39616</v>
      </c>
      <c r="G236" s="14">
        <f t="shared" si="5"/>
        <v>5.75</v>
      </c>
      <c r="H236" s="35">
        <v>40456</v>
      </c>
      <c r="I236" s="31">
        <v>8.0833333333333339</v>
      </c>
      <c r="J236" s="51" t="s">
        <v>390</v>
      </c>
      <c r="K236" s="14" t="s">
        <v>398</v>
      </c>
      <c r="L236" s="14">
        <v>6.25E-2</v>
      </c>
      <c r="M236" s="14">
        <v>0.25</v>
      </c>
      <c r="N236" s="14">
        <v>0.15625</v>
      </c>
    </row>
    <row r="237" spans="1:14" ht="13.8" x14ac:dyDescent="0.3">
      <c r="A237" s="44" t="s">
        <v>149</v>
      </c>
      <c r="B237" s="45" t="s">
        <v>180</v>
      </c>
      <c r="C237" s="13" t="s">
        <v>169</v>
      </c>
      <c r="D237" s="13" t="s">
        <v>287</v>
      </c>
      <c r="E237" s="13" t="s">
        <v>282</v>
      </c>
      <c r="F237" s="35">
        <v>39616</v>
      </c>
      <c r="G237" s="14">
        <f t="shared" ref="G237:G253" si="8">6-3/12</f>
        <v>5.75</v>
      </c>
      <c r="H237" s="35">
        <v>40456</v>
      </c>
      <c r="I237" s="31">
        <v>8.0833333333333339</v>
      </c>
      <c r="J237" s="51" t="s">
        <v>390</v>
      </c>
      <c r="K237" s="14" t="s">
        <v>399</v>
      </c>
      <c r="L237" s="14">
        <v>6.25E-2</v>
      </c>
      <c r="M237" s="14">
        <v>0.1875</v>
      </c>
      <c r="N237" s="14">
        <v>0.125</v>
      </c>
    </row>
    <row r="238" spans="1:14" ht="13.8" x14ac:dyDescent="0.3">
      <c r="A238" s="44" t="s">
        <v>149</v>
      </c>
      <c r="B238" s="45" t="s">
        <v>180</v>
      </c>
      <c r="C238" s="13" t="s">
        <v>169</v>
      </c>
      <c r="D238" s="13" t="s">
        <v>287</v>
      </c>
      <c r="E238" s="13" t="s">
        <v>282</v>
      </c>
      <c r="F238" s="35">
        <v>39616</v>
      </c>
      <c r="G238" s="14">
        <f t="shared" si="8"/>
        <v>5.75</v>
      </c>
      <c r="H238" s="35">
        <v>40456</v>
      </c>
      <c r="I238" s="31">
        <v>8.0833333333333339</v>
      </c>
      <c r="J238" s="51" t="s">
        <v>390</v>
      </c>
      <c r="K238" s="14" t="s">
        <v>400</v>
      </c>
      <c r="L238" s="14">
        <v>6.25E-2</v>
      </c>
      <c r="M238" s="14">
        <v>0.1875</v>
      </c>
      <c r="N238" s="14">
        <v>0.125</v>
      </c>
    </row>
    <row r="239" spans="1:14" ht="13.8" x14ac:dyDescent="0.3">
      <c r="A239" s="44" t="s">
        <v>149</v>
      </c>
      <c r="B239" s="45" t="s">
        <v>180</v>
      </c>
      <c r="C239" s="13" t="s">
        <v>169</v>
      </c>
      <c r="D239" s="13" t="s">
        <v>287</v>
      </c>
      <c r="E239" s="13" t="s">
        <v>282</v>
      </c>
      <c r="F239" s="35">
        <v>39616</v>
      </c>
      <c r="G239" s="14">
        <f t="shared" si="8"/>
        <v>5.75</v>
      </c>
      <c r="H239" s="35">
        <v>40456</v>
      </c>
      <c r="I239" s="31">
        <v>8.0833333333333339</v>
      </c>
      <c r="J239" s="51" t="s">
        <v>390</v>
      </c>
      <c r="K239" s="14" t="s">
        <v>401</v>
      </c>
      <c r="L239" s="14">
        <v>6.25E-2</v>
      </c>
      <c r="M239" s="14">
        <v>0.1875</v>
      </c>
      <c r="N239" s="14">
        <v>0.125</v>
      </c>
    </row>
    <row r="240" spans="1:14" ht="13.8" x14ac:dyDescent="0.3">
      <c r="A240" s="44" t="s">
        <v>149</v>
      </c>
      <c r="B240" s="45" t="s">
        <v>180</v>
      </c>
      <c r="C240" s="13" t="s">
        <v>169</v>
      </c>
      <c r="D240" s="13" t="s">
        <v>287</v>
      </c>
      <c r="E240" s="13" t="s">
        <v>282</v>
      </c>
      <c r="F240" s="35">
        <v>39616</v>
      </c>
      <c r="G240" s="14">
        <f t="shared" si="8"/>
        <v>5.75</v>
      </c>
      <c r="H240" s="35">
        <v>40456</v>
      </c>
      <c r="I240" s="31">
        <v>8.0833333333333339</v>
      </c>
      <c r="J240" s="51" t="s">
        <v>390</v>
      </c>
      <c r="K240" s="14" t="s">
        <v>402</v>
      </c>
      <c r="L240" s="14">
        <v>0.125</v>
      </c>
      <c r="M240" s="14">
        <v>0.1875</v>
      </c>
      <c r="N240" s="14">
        <v>0.15625</v>
      </c>
    </row>
    <row r="241" spans="1:14" ht="13.8" x14ac:dyDescent="0.3">
      <c r="A241" s="44" t="s">
        <v>149</v>
      </c>
      <c r="B241" s="45" t="s">
        <v>180</v>
      </c>
      <c r="C241" s="13" t="s">
        <v>169</v>
      </c>
      <c r="D241" s="13" t="s">
        <v>287</v>
      </c>
      <c r="E241" s="13" t="s">
        <v>282</v>
      </c>
      <c r="F241" s="35">
        <v>39616</v>
      </c>
      <c r="G241" s="14">
        <f t="shared" si="8"/>
        <v>5.75</v>
      </c>
      <c r="H241" s="35">
        <v>40456</v>
      </c>
      <c r="I241" s="31">
        <v>8.0833333333333339</v>
      </c>
      <c r="J241" s="51" t="s">
        <v>390</v>
      </c>
      <c r="K241" s="14" t="s">
        <v>403</v>
      </c>
      <c r="L241" s="14">
        <v>0.125</v>
      </c>
      <c r="M241" s="14">
        <v>0.25</v>
      </c>
      <c r="N241" s="14">
        <v>0.1875</v>
      </c>
    </row>
    <row r="242" spans="1:14" ht="13.8" x14ac:dyDescent="0.3">
      <c r="A242" s="44" t="s">
        <v>149</v>
      </c>
      <c r="B242" s="45" t="s">
        <v>180</v>
      </c>
      <c r="C242" s="13" t="s">
        <v>169</v>
      </c>
      <c r="D242" s="13" t="s">
        <v>287</v>
      </c>
      <c r="E242" s="13" t="s">
        <v>282</v>
      </c>
      <c r="F242" s="35">
        <v>39616</v>
      </c>
      <c r="G242" s="14">
        <f t="shared" si="8"/>
        <v>5.75</v>
      </c>
      <c r="H242" s="35">
        <v>40456</v>
      </c>
      <c r="I242" s="31">
        <v>8.0833333333333339</v>
      </c>
      <c r="J242" s="51" t="s">
        <v>391</v>
      </c>
      <c r="K242" s="14" t="s">
        <v>398</v>
      </c>
      <c r="L242" s="14">
        <v>0</v>
      </c>
      <c r="M242" s="14">
        <v>0.125</v>
      </c>
      <c r="N242" s="14">
        <v>6.25E-2</v>
      </c>
    </row>
    <row r="243" spans="1:14" ht="13.8" x14ac:dyDescent="0.3">
      <c r="A243" s="44" t="s">
        <v>149</v>
      </c>
      <c r="B243" s="45" t="s">
        <v>180</v>
      </c>
      <c r="C243" s="13" t="s">
        <v>169</v>
      </c>
      <c r="D243" s="13" t="s">
        <v>287</v>
      </c>
      <c r="E243" s="13" t="s">
        <v>282</v>
      </c>
      <c r="F243" s="35">
        <v>39616</v>
      </c>
      <c r="G243" s="14">
        <f t="shared" si="8"/>
        <v>5.75</v>
      </c>
      <c r="H243" s="35">
        <v>40456</v>
      </c>
      <c r="I243" s="31">
        <v>8.0833333333333339</v>
      </c>
      <c r="J243" s="51" t="s">
        <v>391</v>
      </c>
      <c r="K243" s="14" t="s">
        <v>399</v>
      </c>
      <c r="L243" s="14">
        <v>6.25E-2</v>
      </c>
      <c r="M243" s="14">
        <v>0.1875</v>
      </c>
      <c r="N243" s="14">
        <v>0.125</v>
      </c>
    </row>
    <row r="244" spans="1:14" ht="13.8" x14ac:dyDescent="0.3">
      <c r="A244" s="44" t="s">
        <v>149</v>
      </c>
      <c r="B244" s="45" t="s">
        <v>180</v>
      </c>
      <c r="C244" s="13" t="s">
        <v>169</v>
      </c>
      <c r="D244" s="13" t="s">
        <v>287</v>
      </c>
      <c r="E244" s="13" t="s">
        <v>282</v>
      </c>
      <c r="F244" s="35">
        <v>39616</v>
      </c>
      <c r="G244" s="14">
        <f t="shared" si="8"/>
        <v>5.75</v>
      </c>
      <c r="H244" s="35">
        <v>40456</v>
      </c>
      <c r="I244" s="31">
        <v>8.0833333333333339</v>
      </c>
      <c r="J244" s="51" t="s">
        <v>391</v>
      </c>
      <c r="K244" s="14" t="s">
        <v>400</v>
      </c>
      <c r="L244" s="14">
        <v>6.25E-2</v>
      </c>
      <c r="M244" s="14">
        <v>0.1875</v>
      </c>
      <c r="N244" s="14">
        <v>0.125</v>
      </c>
    </row>
    <row r="245" spans="1:14" ht="13.8" x14ac:dyDescent="0.3">
      <c r="A245" s="44" t="s">
        <v>149</v>
      </c>
      <c r="B245" s="45" t="s">
        <v>180</v>
      </c>
      <c r="C245" s="13" t="s">
        <v>169</v>
      </c>
      <c r="D245" s="13" t="s">
        <v>287</v>
      </c>
      <c r="E245" s="13" t="s">
        <v>282</v>
      </c>
      <c r="F245" s="35">
        <v>39616</v>
      </c>
      <c r="G245" s="14">
        <f t="shared" si="8"/>
        <v>5.75</v>
      </c>
      <c r="H245" s="35">
        <v>40456</v>
      </c>
      <c r="I245" s="31">
        <v>8.0833333333333339</v>
      </c>
      <c r="J245" s="51" t="s">
        <v>391</v>
      </c>
      <c r="K245" s="14" t="s">
        <v>401</v>
      </c>
      <c r="L245" s="14">
        <v>6.25E-2</v>
      </c>
      <c r="M245" s="14">
        <v>0.1875</v>
      </c>
      <c r="N245" s="14">
        <v>0.125</v>
      </c>
    </row>
    <row r="246" spans="1:14" ht="13.8" x14ac:dyDescent="0.3">
      <c r="A246" s="44" t="s">
        <v>149</v>
      </c>
      <c r="B246" s="45" t="s">
        <v>180</v>
      </c>
      <c r="C246" s="13" t="s">
        <v>169</v>
      </c>
      <c r="D246" s="13" t="s">
        <v>287</v>
      </c>
      <c r="E246" s="13" t="s">
        <v>282</v>
      </c>
      <c r="F246" s="35">
        <v>39616</v>
      </c>
      <c r="G246" s="14">
        <f t="shared" si="8"/>
        <v>5.75</v>
      </c>
      <c r="H246" s="35">
        <v>40456</v>
      </c>
      <c r="I246" s="31">
        <v>8.0833333333333339</v>
      </c>
      <c r="J246" s="51" t="s">
        <v>391</v>
      </c>
      <c r="K246" s="14" t="s">
        <v>402</v>
      </c>
      <c r="L246" s="14">
        <v>0.125</v>
      </c>
      <c r="M246" s="14">
        <v>0.125</v>
      </c>
      <c r="N246" s="14">
        <v>0.125</v>
      </c>
    </row>
    <row r="247" spans="1:14" ht="13.8" x14ac:dyDescent="0.3">
      <c r="A247" s="44" t="s">
        <v>149</v>
      </c>
      <c r="B247" s="45" t="s">
        <v>180</v>
      </c>
      <c r="C247" s="13" t="s">
        <v>169</v>
      </c>
      <c r="D247" s="13" t="s">
        <v>287</v>
      </c>
      <c r="E247" s="13" t="s">
        <v>282</v>
      </c>
      <c r="F247" s="35">
        <v>39616</v>
      </c>
      <c r="G247" s="14">
        <f t="shared" si="8"/>
        <v>5.75</v>
      </c>
      <c r="H247" s="35">
        <v>40456</v>
      </c>
      <c r="I247" s="31">
        <v>8.0833333333333339</v>
      </c>
      <c r="J247" s="51" t="s">
        <v>391</v>
      </c>
      <c r="K247" s="14" t="s">
        <v>403</v>
      </c>
      <c r="L247" s="14">
        <v>0.125</v>
      </c>
      <c r="M247" s="14">
        <v>0.125</v>
      </c>
      <c r="N247" s="14">
        <v>0.125</v>
      </c>
    </row>
    <row r="248" spans="1:14" ht="13.8" x14ac:dyDescent="0.3">
      <c r="A248" s="44" t="s">
        <v>149</v>
      </c>
      <c r="B248" s="45" t="s">
        <v>180</v>
      </c>
      <c r="C248" s="13" t="s">
        <v>169</v>
      </c>
      <c r="D248" s="13" t="s">
        <v>287</v>
      </c>
      <c r="E248" s="13" t="s">
        <v>282</v>
      </c>
      <c r="F248" s="35">
        <v>39616</v>
      </c>
      <c r="G248" s="14">
        <f t="shared" si="8"/>
        <v>5.75</v>
      </c>
      <c r="H248" s="35">
        <v>40456</v>
      </c>
      <c r="I248" s="31">
        <v>8.0833333333333339</v>
      </c>
      <c r="J248" s="51" t="s">
        <v>392</v>
      </c>
      <c r="K248" s="14" t="s">
        <v>398</v>
      </c>
      <c r="L248" s="14">
        <v>0.125</v>
      </c>
      <c r="M248" s="14">
        <v>0.125</v>
      </c>
      <c r="N248" s="14">
        <v>0.125</v>
      </c>
    </row>
    <row r="249" spans="1:14" ht="13.8" x14ac:dyDescent="0.3">
      <c r="A249" s="44" t="s">
        <v>149</v>
      </c>
      <c r="B249" s="45" t="s">
        <v>180</v>
      </c>
      <c r="C249" s="13" t="s">
        <v>169</v>
      </c>
      <c r="D249" s="13" t="s">
        <v>287</v>
      </c>
      <c r="E249" s="13" t="s">
        <v>282</v>
      </c>
      <c r="F249" s="35">
        <v>39616</v>
      </c>
      <c r="G249" s="14">
        <f t="shared" si="8"/>
        <v>5.75</v>
      </c>
      <c r="H249" s="35">
        <v>40456</v>
      </c>
      <c r="I249" s="31">
        <v>8.0833333333333339</v>
      </c>
      <c r="J249" s="51" t="s">
        <v>392</v>
      </c>
      <c r="K249" s="14" t="s">
        <v>399</v>
      </c>
      <c r="L249" s="14">
        <v>6.25E-2</v>
      </c>
      <c r="M249" s="14">
        <v>0.125</v>
      </c>
      <c r="N249" s="14">
        <v>9.375E-2</v>
      </c>
    </row>
    <row r="250" spans="1:14" ht="13.8" x14ac:dyDescent="0.3">
      <c r="A250" s="44" t="s">
        <v>149</v>
      </c>
      <c r="B250" s="45" t="s">
        <v>180</v>
      </c>
      <c r="C250" s="13" t="s">
        <v>169</v>
      </c>
      <c r="D250" s="13" t="s">
        <v>287</v>
      </c>
      <c r="E250" s="13" t="s">
        <v>282</v>
      </c>
      <c r="F250" s="35">
        <v>39616</v>
      </c>
      <c r="G250" s="14">
        <f t="shared" si="8"/>
        <v>5.75</v>
      </c>
      <c r="H250" s="35">
        <v>40456</v>
      </c>
      <c r="I250" s="31">
        <v>8.0833333333333339</v>
      </c>
      <c r="J250" s="51" t="s">
        <v>392</v>
      </c>
      <c r="K250" s="14" t="s">
        <v>400</v>
      </c>
      <c r="L250" s="14">
        <v>6.25E-2</v>
      </c>
      <c r="M250" s="14">
        <v>0.125</v>
      </c>
      <c r="N250" s="14">
        <v>9.375E-2</v>
      </c>
    </row>
    <row r="251" spans="1:14" ht="13.8" x14ac:dyDescent="0.3">
      <c r="A251" s="44" t="s">
        <v>149</v>
      </c>
      <c r="B251" s="45" t="s">
        <v>180</v>
      </c>
      <c r="C251" s="13" t="s">
        <v>169</v>
      </c>
      <c r="D251" s="13" t="s">
        <v>287</v>
      </c>
      <c r="E251" s="13" t="s">
        <v>282</v>
      </c>
      <c r="F251" s="35">
        <v>39616</v>
      </c>
      <c r="G251" s="14">
        <f t="shared" si="8"/>
        <v>5.75</v>
      </c>
      <c r="H251" s="35">
        <v>40456</v>
      </c>
      <c r="I251" s="31">
        <v>8.0833333333333339</v>
      </c>
      <c r="J251" s="51" t="s">
        <v>392</v>
      </c>
      <c r="K251" s="14" t="s">
        <v>401</v>
      </c>
      <c r="L251" s="14">
        <v>6.25E-2</v>
      </c>
      <c r="M251" s="14">
        <v>0.125</v>
      </c>
      <c r="N251" s="14">
        <v>9.375E-2</v>
      </c>
    </row>
    <row r="252" spans="1:14" ht="13.8" x14ac:dyDescent="0.3">
      <c r="A252" s="44" t="s">
        <v>149</v>
      </c>
      <c r="B252" s="45" t="s">
        <v>180</v>
      </c>
      <c r="C252" s="13" t="s">
        <v>169</v>
      </c>
      <c r="D252" s="13" t="s">
        <v>287</v>
      </c>
      <c r="E252" s="13" t="s">
        <v>282</v>
      </c>
      <c r="F252" s="35">
        <v>39616</v>
      </c>
      <c r="G252" s="14">
        <f t="shared" si="8"/>
        <v>5.75</v>
      </c>
      <c r="H252" s="35">
        <v>40456</v>
      </c>
      <c r="I252" s="31">
        <v>8.0833333333333339</v>
      </c>
      <c r="J252" s="51" t="s">
        <v>392</v>
      </c>
      <c r="K252" s="14" t="s">
        <v>402</v>
      </c>
      <c r="L252" s="14">
        <v>0.125</v>
      </c>
      <c r="M252" s="14">
        <v>0.1875</v>
      </c>
      <c r="N252" s="14">
        <v>0.15625</v>
      </c>
    </row>
    <row r="253" spans="1:14" ht="13.8" x14ac:dyDescent="0.3">
      <c r="A253" s="44" t="s">
        <v>149</v>
      </c>
      <c r="B253" s="45" t="s">
        <v>180</v>
      </c>
      <c r="C253" s="13" t="s">
        <v>169</v>
      </c>
      <c r="D253" s="13" t="s">
        <v>287</v>
      </c>
      <c r="E253" s="13" t="s">
        <v>282</v>
      </c>
      <c r="F253" s="35">
        <v>39616</v>
      </c>
      <c r="G253" s="14">
        <f t="shared" si="8"/>
        <v>5.75</v>
      </c>
      <c r="H253" s="35">
        <v>40456</v>
      </c>
      <c r="I253" s="31">
        <v>8.0833333333333339</v>
      </c>
      <c r="J253" s="51" t="s">
        <v>392</v>
      </c>
      <c r="K253" s="14" t="s">
        <v>403</v>
      </c>
      <c r="L253" s="14">
        <v>6.25E-2</v>
      </c>
      <c r="M253" s="14">
        <v>0.25</v>
      </c>
      <c r="N253" s="14">
        <v>0.15625</v>
      </c>
    </row>
    <row r="254" spans="1:14" ht="13.8" x14ac:dyDescent="0.3">
      <c r="A254" s="44" t="s">
        <v>150</v>
      </c>
      <c r="B254" s="45" t="s">
        <v>180</v>
      </c>
      <c r="C254" s="13" t="s">
        <v>169</v>
      </c>
      <c r="D254" s="13" t="s">
        <v>173</v>
      </c>
      <c r="E254" s="13" t="s">
        <v>283</v>
      </c>
      <c r="F254" s="35">
        <v>39618</v>
      </c>
      <c r="G254" s="14">
        <v>3</v>
      </c>
      <c r="H254" s="35">
        <v>40457</v>
      </c>
      <c r="I254" s="31">
        <v>5.333333333333333</v>
      </c>
      <c r="J254" s="51" t="s">
        <v>390</v>
      </c>
      <c r="K254" s="14" t="s">
        <v>398</v>
      </c>
      <c r="L254" s="14">
        <v>0</v>
      </c>
      <c r="M254" s="14">
        <v>0</v>
      </c>
      <c r="N254" s="14">
        <v>0</v>
      </c>
    </row>
    <row r="255" spans="1:14" ht="13.8" x14ac:dyDescent="0.3">
      <c r="A255" s="44" t="s">
        <v>150</v>
      </c>
      <c r="B255" s="45" t="s">
        <v>180</v>
      </c>
      <c r="C255" s="13" t="s">
        <v>169</v>
      </c>
      <c r="D255" s="13" t="s">
        <v>173</v>
      </c>
      <c r="E255" s="13" t="s">
        <v>283</v>
      </c>
      <c r="F255" s="35">
        <v>39618</v>
      </c>
      <c r="G255" s="14">
        <v>3</v>
      </c>
      <c r="H255" s="35">
        <v>40457</v>
      </c>
      <c r="I255" s="31">
        <v>5.333333333333333</v>
      </c>
      <c r="J255" s="51" t="s">
        <v>390</v>
      </c>
      <c r="K255" s="14" t="s">
        <v>399</v>
      </c>
      <c r="L255" s="14">
        <v>0</v>
      </c>
      <c r="M255" s="14">
        <v>0</v>
      </c>
      <c r="N255" s="14">
        <v>0</v>
      </c>
    </row>
    <row r="256" spans="1:14" ht="13.8" x14ac:dyDescent="0.3">
      <c r="A256" s="44" t="s">
        <v>150</v>
      </c>
      <c r="B256" s="45" t="s">
        <v>180</v>
      </c>
      <c r="C256" s="13" t="s">
        <v>169</v>
      </c>
      <c r="D256" s="13" t="s">
        <v>173</v>
      </c>
      <c r="E256" s="13" t="s">
        <v>283</v>
      </c>
      <c r="F256" s="35">
        <v>39618</v>
      </c>
      <c r="G256" s="14">
        <v>3</v>
      </c>
      <c r="H256" s="35">
        <v>40457</v>
      </c>
      <c r="I256" s="31">
        <v>5.333333333333333</v>
      </c>
      <c r="J256" s="51" t="s">
        <v>390</v>
      </c>
      <c r="K256" s="14" t="s">
        <v>400</v>
      </c>
      <c r="L256" s="14">
        <v>0</v>
      </c>
      <c r="M256" s="14">
        <v>0</v>
      </c>
      <c r="N256" s="14">
        <v>0</v>
      </c>
    </row>
    <row r="257" spans="1:14" ht="13.8" x14ac:dyDescent="0.3">
      <c r="A257" s="44" t="s">
        <v>150</v>
      </c>
      <c r="B257" s="45" t="s">
        <v>180</v>
      </c>
      <c r="C257" s="13" t="s">
        <v>169</v>
      </c>
      <c r="D257" s="13" t="s">
        <v>173</v>
      </c>
      <c r="E257" s="13" t="s">
        <v>283</v>
      </c>
      <c r="F257" s="35">
        <v>39618</v>
      </c>
      <c r="G257" s="14">
        <v>3</v>
      </c>
      <c r="H257" s="35">
        <v>40457</v>
      </c>
      <c r="I257" s="31">
        <v>5.333333333333333</v>
      </c>
      <c r="J257" s="51" t="s">
        <v>390</v>
      </c>
      <c r="K257" s="14" t="s">
        <v>401</v>
      </c>
      <c r="L257" s="14">
        <v>0</v>
      </c>
      <c r="M257" s="14">
        <v>0</v>
      </c>
      <c r="N257" s="14">
        <v>0</v>
      </c>
    </row>
    <row r="258" spans="1:14" ht="13.8" x14ac:dyDescent="0.3">
      <c r="A258" s="44" t="s">
        <v>150</v>
      </c>
      <c r="B258" s="45" t="s">
        <v>180</v>
      </c>
      <c r="C258" s="13" t="s">
        <v>169</v>
      </c>
      <c r="D258" s="13" t="s">
        <v>173</v>
      </c>
      <c r="E258" s="13" t="s">
        <v>283</v>
      </c>
      <c r="F258" s="35">
        <v>39618</v>
      </c>
      <c r="G258" s="14">
        <v>3</v>
      </c>
      <c r="H258" s="35">
        <v>40457</v>
      </c>
      <c r="I258" s="31">
        <v>5.333333333333333</v>
      </c>
      <c r="J258" s="51" t="s">
        <v>390</v>
      </c>
      <c r="K258" s="14" t="s">
        <v>402</v>
      </c>
      <c r="L258" s="14">
        <v>0</v>
      </c>
      <c r="M258" s="14">
        <v>6.25E-2</v>
      </c>
      <c r="N258" s="14">
        <v>3.125E-2</v>
      </c>
    </row>
    <row r="259" spans="1:14" ht="13.8" x14ac:dyDescent="0.3">
      <c r="A259" s="44" t="s">
        <v>150</v>
      </c>
      <c r="B259" s="45" t="s">
        <v>180</v>
      </c>
      <c r="C259" s="13" t="s">
        <v>169</v>
      </c>
      <c r="D259" s="13" t="s">
        <v>173</v>
      </c>
      <c r="E259" s="13" t="s">
        <v>283</v>
      </c>
      <c r="F259" s="35">
        <v>39618</v>
      </c>
      <c r="G259" s="14">
        <v>3</v>
      </c>
      <c r="H259" s="35">
        <v>40457</v>
      </c>
      <c r="I259" s="31">
        <v>5.333333333333333</v>
      </c>
      <c r="J259" s="51" t="s">
        <v>390</v>
      </c>
      <c r="K259" s="14" t="s">
        <v>403</v>
      </c>
      <c r="L259" s="14">
        <v>0</v>
      </c>
      <c r="M259" s="14">
        <v>0</v>
      </c>
      <c r="N259" s="14">
        <v>0</v>
      </c>
    </row>
    <row r="260" spans="1:14" ht="13.8" x14ac:dyDescent="0.3">
      <c r="A260" s="44" t="s">
        <v>150</v>
      </c>
      <c r="B260" s="45" t="s">
        <v>180</v>
      </c>
      <c r="C260" s="13" t="s">
        <v>169</v>
      </c>
      <c r="D260" s="13" t="s">
        <v>173</v>
      </c>
      <c r="E260" s="13" t="s">
        <v>283</v>
      </c>
      <c r="F260" s="35">
        <v>39618</v>
      </c>
      <c r="G260" s="14">
        <v>3</v>
      </c>
      <c r="H260" s="35">
        <v>40457</v>
      </c>
      <c r="I260" s="31">
        <v>5.333333333333333</v>
      </c>
      <c r="J260" s="51" t="s">
        <v>391</v>
      </c>
      <c r="K260" s="14" t="s">
        <v>398</v>
      </c>
      <c r="L260" s="14">
        <v>0</v>
      </c>
      <c r="M260" s="14">
        <v>0</v>
      </c>
      <c r="N260" s="14">
        <v>0</v>
      </c>
    </row>
    <row r="261" spans="1:14" ht="13.8" x14ac:dyDescent="0.3">
      <c r="A261" s="44" t="s">
        <v>150</v>
      </c>
      <c r="B261" s="45" t="s">
        <v>180</v>
      </c>
      <c r="C261" s="13" t="s">
        <v>169</v>
      </c>
      <c r="D261" s="13" t="s">
        <v>173</v>
      </c>
      <c r="E261" s="13" t="s">
        <v>283</v>
      </c>
      <c r="F261" s="35">
        <v>39618</v>
      </c>
      <c r="G261" s="14">
        <v>3</v>
      </c>
      <c r="H261" s="35">
        <v>40457</v>
      </c>
      <c r="I261" s="31">
        <v>5.333333333333333</v>
      </c>
      <c r="J261" s="51" t="s">
        <v>391</v>
      </c>
      <c r="K261" s="14" t="s">
        <v>399</v>
      </c>
      <c r="L261" s="14">
        <v>0</v>
      </c>
      <c r="M261" s="14">
        <v>6.25E-2</v>
      </c>
      <c r="N261" s="14">
        <v>3.125E-2</v>
      </c>
    </row>
    <row r="262" spans="1:14" ht="13.8" x14ac:dyDescent="0.3">
      <c r="A262" s="44" t="s">
        <v>150</v>
      </c>
      <c r="B262" s="45" t="s">
        <v>180</v>
      </c>
      <c r="C262" s="13" t="s">
        <v>169</v>
      </c>
      <c r="D262" s="13" t="s">
        <v>173</v>
      </c>
      <c r="E262" s="13" t="s">
        <v>283</v>
      </c>
      <c r="F262" s="35">
        <v>39618</v>
      </c>
      <c r="G262" s="14">
        <v>3</v>
      </c>
      <c r="H262" s="35">
        <v>40457</v>
      </c>
      <c r="I262" s="31">
        <v>5.333333333333333</v>
      </c>
      <c r="J262" s="51" t="s">
        <v>391</v>
      </c>
      <c r="K262" s="14" t="s">
        <v>400</v>
      </c>
      <c r="L262" s="14">
        <v>0</v>
      </c>
      <c r="M262" s="14">
        <v>6.25E-2</v>
      </c>
      <c r="N262" s="14">
        <v>3.125E-2</v>
      </c>
    </row>
    <row r="263" spans="1:14" ht="13.8" x14ac:dyDescent="0.3">
      <c r="A263" s="44" t="s">
        <v>150</v>
      </c>
      <c r="B263" s="45" t="s">
        <v>180</v>
      </c>
      <c r="C263" s="13" t="s">
        <v>169</v>
      </c>
      <c r="D263" s="13" t="s">
        <v>173</v>
      </c>
      <c r="E263" s="13" t="s">
        <v>283</v>
      </c>
      <c r="F263" s="35">
        <v>39618</v>
      </c>
      <c r="G263" s="14">
        <v>3</v>
      </c>
      <c r="H263" s="35">
        <v>40457</v>
      </c>
      <c r="I263" s="31">
        <v>5.333333333333333</v>
      </c>
      <c r="J263" s="51" t="s">
        <v>391</v>
      </c>
      <c r="K263" s="14" t="s">
        <v>401</v>
      </c>
      <c r="L263" s="14">
        <v>0</v>
      </c>
      <c r="M263" s="14">
        <v>6.25E-2</v>
      </c>
      <c r="N263" s="14">
        <v>3.125E-2</v>
      </c>
    </row>
    <row r="264" spans="1:14" ht="13.8" x14ac:dyDescent="0.3">
      <c r="A264" s="44" t="s">
        <v>150</v>
      </c>
      <c r="B264" s="45" t="s">
        <v>180</v>
      </c>
      <c r="C264" s="13" t="s">
        <v>169</v>
      </c>
      <c r="D264" s="13" t="s">
        <v>173</v>
      </c>
      <c r="E264" s="13" t="s">
        <v>283</v>
      </c>
      <c r="F264" s="35">
        <v>39618</v>
      </c>
      <c r="G264" s="14">
        <v>3</v>
      </c>
      <c r="H264" s="35">
        <v>40457</v>
      </c>
      <c r="I264" s="31">
        <v>5.333333333333333</v>
      </c>
      <c r="J264" s="51" t="s">
        <v>391</v>
      </c>
      <c r="K264" s="14" t="s">
        <v>402</v>
      </c>
      <c r="L264" s="14">
        <v>0</v>
      </c>
      <c r="M264" s="14">
        <v>0</v>
      </c>
      <c r="N264" s="14">
        <v>0</v>
      </c>
    </row>
    <row r="265" spans="1:14" ht="13.8" x14ac:dyDescent="0.3">
      <c r="A265" s="44" t="s">
        <v>150</v>
      </c>
      <c r="B265" s="45" t="s">
        <v>180</v>
      </c>
      <c r="C265" s="13" t="s">
        <v>169</v>
      </c>
      <c r="D265" s="13" t="s">
        <v>173</v>
      </c>
      <c r="E265" s="13" t="s">
        <v>283</v>
      </c>
      <c r="F265" s="35">
        <v>39618</v>
      </c>
      <c r="G265" s="14">
        <v>3</v>
      </c>
      <c r="H265" s="35">
        <v>40457</v>
      </c>
      <c r="I265" s="31">
        <v>5.333333333333333</v>
      </c>
      <c r="J265" s="51" t="s">
        <v>391</v>
      </c>
      <c r="K265" s="14" t="s">
        <v>403</v>
      </c>
      <c r="L265" s="14">
        <v>0</v>
      </c>
      <c r="M265" s="14">
        <v>0</v>
      </c>
      <c r="N265" s="14">
        <v>0</v>
      </c>
    </row>
    <row r="266" spans="1:14" ht="13.8" x14ac:dyDescent="0.3">
      <c r="A266" s="44" t="s">
        <v>150</v>
      </c>
      <c r="B266" s="45" t="s">
        <v>180</v>
      </c>
      <c r="C266" s="13" t="s">
        <v>169</v>
      </c>
      <c r="D266" s="13" t="s">
        <v>173</v>
      </c>
      <c r="E266" s="13" t="s">
        <v>283</v>
      </c>
      <c r="F266" s="35">
        <v>39618</v>
      </c>
      <c r="G266" s="14">
        <v>3</v>
      </c>
      <c r="H266" s="35">
        <v>40457</v>
      </c>
      <c r="I266" s="31">
        <v>5.333333333333333</v>
      </c>
      <c r="J266" s="51" t="s">
        <v>392</v>
      </c>
      <c r="K266" s="14" t="s">
        <v>398</v>
      </c>
      <c r="L266" s="14">
        <v>0</v>
      </c>
      <c r="M266" s="14">
        <v>0</v>
      </c>
      <c r="N266" s="14">
        <v>0</v>
      </c>
    </row>
    <row r="267" spans="1:14" ht="13.8" x14ac:dyDescent="0.3">
      <c r="A267" s="44" t="s">
        <v>150</v>
      </c>
      <c r="B267" s="45" t="s">
        <v>180</v>
      </c>
      <c r="C267" s="13" t="s">
        <v>169</v>
      </c>
      <c r="D267" s="13" t="s">
        <v>173</v>
      </c>
      <c r="E267" s="13" t="s">
        <v>283</v>
      </c>
      <c r="F267" s="35">
        <v>39618</v>
      </c>
      <c r="G267" s="14">
        <v>3</v>
      </c>
      <c r="H267" s="35">
        <v>40457</v>
      </c>
      <c r="I267" s="31">
        <v>5.333333333333333</v>
      </c>
      <c r="J267" s="51" t="s">
        <v>392</v>
      </c>
      <c r="K267" s="14" t="s">
        <v>399</v>
      </c>
      <c r="L267" s="14">
        <v>0</v>
      </c>
      <c r="M267" s="14">
        <v>6.25E-2</v>
      </c>
      <c r="N267" s="14">
        <v>3.125E-2</v>
      </c>
    </row>
    <row r="268" spans="1:14" ht="13.8" x14ac:dyDescent="0.3">
      <c r="A268" s="44" t="s">
        <v>150</v>
      </c>
      <c r="B268" s="45" t="s">
        <v>180</v>
      </c>
      <c r="C268" s="13" t="s">
        <v>169</v>
      </c>
      <c r="D268" s="13" t="s">
        <v>173</v>
      </c>
      <c r="E268" s="13" t="s">
        <v>283</v>
      </c>
      <c r="F268" s="35">
        <v>39618</v>
      </c>
      <c r="G268" s="14">
        <v>3</v>
      </c>
      <c r="H268" s="35">
        <v>40457</v>
      </c>
      <c r="I268" s="31">
        <v>5.333333333333333</v>
      </c>
      <c r="J268" s="51" t="s">
        <v>392</v>
      </c>
      <c r="K268" s="14" t="s">
        <v>400</v>
      </c>
      <c r="L268" s="14">
        <v>0</v>
      </c>
      <c r="M268" s="14">
        <v>0</v>
      </c>
      <c r="N268" s="14">
        <v>0</v>
      </c>
    </row>
    <row r="269" spans="1:14" ht="13.8" x14ac:dyDescent="0.3">
      <c r="A269" s="44" t="s">
        <v>150</v>
      </c>
      <c r="B269" s="45" t="s">
        <v>180</v>
      </c>
      <c r="C269" s="13" t="s">
        <v>169</v>
      </c>
      <c r="D269" s="13" t="s">
        <v>173</v>
      </c>
      <c r="E269" s="13" t="s">
        <v>283</v>
      </c>
      <c r="F269" s="35">
        <v>39618</v>
      </c>
      <c r="G269" s="14">
        <v>3</v>
      </c>
      <c r="H269" s="35">
        <v>40457</v>
      </c>
      <c r="I269" s="31">
        <v>5.333333333333333</v>
      </c>
      <c r="J269" s="51" t="s">
        <v>392</v>
      </c>
      <c r="K269" s="14" t="s">
        <v>401</v>
      </c>
      <c r="L269" s="14">
        <v>0</v>
      </c>
      <c r="M269" s="14">
        <v>0</v>
      </c>
      <c r="N269" s="14">
        <v>0</v>
      </c>
    </row>
    <row r="270" spans="1:14" ht="13.8" x14ac:dyDescent="0.3">
      <c r="A270" s="44" t="s">
        <v>150</v>
      </c>
      <c r="B270" s="45" t="s">
        <v>180</v>
      </c>
      <c r="C270" s="13" t="s">
        <v>169</v>
      </c>
      <c r="D270" s="13" t="s">
        <v>173</v>
      </c>
      <c r="E270" s="13" t="s">
        <v>283</v>
      </c>
      <c r="F270" s="35">
        <v>39618</v>
      </c>
      <c r="G270" s="14">
        <v>3</v>
      </c>
      <c r="H270" s="35">
        <v>40457</v>
      </c>
      <c r="I270" s="31">
        <v>5.333333333333333</v>
      </c>
      <c r="J270" s="51" t="s">
        <v>392</v>
      </c>
      <c r="K270" s="14" t="s">
        <v>402</v>
      </c>
      <c r="L270" s="14">
        <v>0</v>
      </c>
      <c r="M270" s="14">
        <v>0</v>
      </c>
      <c r="N270" s="14">
        <v>0</v>
      </c>
    </row>
    <row r="271" spans="1:14" ht="13.8" x14ac:dyDescent="0.3">
      <c r="A271" s="44" t="s">
        <v>150</v>
      </c>
      <c r="B271" s="45" t="s">
        <v>180</v>
      </c>
      <c r="C271" s="13" t="s">
        <v>169</v>
      </c>
      <c r="D271" s="13" t="s">
        <v>173</v>
      </c>
      <c r="E271" s="13" t="s">
        <v>283</v>
      </c>
      <c r="F271" s="35">
        <v>39618</v>
      </c>
      <c r="G271" s="14">
        <v>3</v>
      </c>
      <c r="H271" s="35">
        <v>40457</v>
      </c>
      <c r="I271" s="31">
        <v>5.333333333333333</v>
      </c>
      <c r="J271" s="51" t="s">
        <v>392</v>
      </c>
      <c r="K271" s="14" t="s">
        <v>403</v>
      </c>
      <c r="L271" s="14">
        <v>0</v>
      </c>
      <c r="M271" s="14">
        <v>6.25E-2</v>
      </c>
      <c r="N271" s="14">
        <v>3.125E-2</v>
      </c>
    </row>
    <row r="272" spans="1:14" ht="13.8" x14ac:dyDescent="0.3">
      <c r="A272" s="44" t="s">
        <v>150</v>
      </c>
      <c r="B272" s="45" t="s">
        <v>180</v>
      </c>
      <c r="C272" s="13" t="s">
        <v>169</v>
      </c>
      <c r="D272" s="13" t="s">
        <v>193</v>
      </c>
      <c r="E272" s="13" t="s">
        <v>283</v>
      </c>
      <c r="F272" s="35">
        <v>39618</v>
      </c>
      <c r="G272" s="14">
        <v>3</v>
      </c>
      <c r="H272" s="35">
        <v>40457</v>
      </c>
      <c r="I272" s="31">
        <v>5.333333333333333</v>
      </c>
      <c r="J272" s="51" t="s">
        <v>390</v>
      </c>
      <c r="K272" s="14" t="s">
        <v>398</v>
      </c>
      <c r="L272" s="14">
        <v>0</v>
      </c>
      <c r="M272" s="14">
        <v>0</v>
      </c>
      <c r="N272" s="14">
        <v>0</v>
      </c>
    </row>
    <row r="273" spans="1:14" ht="13.8" x14ac:dyDescent="0.3">
      <c r="A273" s="44" t="s">
        <v>150</v>
      </c>
      <c r="B273" s="45" t="s">
        <v>180</v>
      </c>
      <c r="C273" s="13" t="s">
        <v>169</v>
      </c>
      <c r="D273" s="13" t="s">
        <v>193</v>
      </c>
      <c r="E273" s="13" t="s">
        <v>283</v>
      </c>
      <c r="F273" s="35">
        <v>39618</v>
      </c>
      <c r="G273" s="14">
        <v>3</v>
      </c>
      <c r="H273" s="35">
        <v>40457</v>
      </c>
      <c r="I273" s="31">
        <v>5.333333333333333</v>
      </c>
      <c r="J273" s="51" t="s">
        <v>390</v>
      </c>
      <c r="K273" s="14" t="s">
        <v>399</v>
      </c>
      <c r="L273" s="14">
        <v>0</v>
      </c>
      <c r="M273" s="14">
        <v>0</v>
      </c>
      <c r="N273" s="14">
        <v>0</v>
      </c>
    </row>
    <row r="274" spans="1:14" ht="13.8" x14ac:dyDescent="0.3">
      <c r="A274" s="44" t="s">
        <v>150</v>
      </c>
      <c r="B274" s="45" t="s">
        <v>180</v>
      </c>
      <c r="C274" s="13" t="s">
        <v>169</v>
      </c>
      <c r="D274" s="13" t="s">
        <v>193</v>
      </c>
      <c r="E274" s="13" t="s">
        <v>283</v>
      </c>
      <c r="F274" s="35">
        <v>39618</v>
      </c>
      <c r="G274" s="14">
        <v>3</v>
      </c>
      <c r="H274" s="35">
        <v>40457</v>
      </c>
      <c r="I274" s="31">
        <v>5.333333333333333</v>
      </c>
      <c r="J274" s="51" t="s">
        <v>390</v>
      </c>
      <c r="K274" s="14" t="s">
        <v>400</v>
      </c>
      <c r="L274" s="14">
        <v>0</v>
      </c>
      <c r="M274" s="14">
        <v>0</v>
      </c>
      <c r="N274" s="14">
        <v>0</v>
      </c>
    </row>
    <row r="275" spans="1:14" ht="13.8" x14ac:dyDescent="0.3">
      <c r="A275" s="44" t="s">
        <v>150</v>
      </c>
      <c r="B275" s="45" t="s">
        <v>180</v>
      </c>
      <c r="C275" s="13" t="s">
        <v>169</v>
      </c>
      <c r="D275" s="13" t="s">
        <v>193</v>
      </c>
      <c r="E275" s="13" t="s">
        <v>283</v>
      </c>
      <c r="F275" s="35">
        <v>39618</v>
      </c>
      <c r="G275" s="14">
        <v>3</v>
      </c>
      <c r="H275" s="35">
        <v>40457</v>
      </c>
      <c r="I275" s="31">
        <v>5.3333333333333304</v>
      </c>
      <c r="J275" s="51" t="s">
        <v>390</v>
      </c>
      <c r="K275" s="14" t="s">
        <v>401</v>
      </c>
      <c r="L275" s="14">
        <v>0</v>
      </c>
      <c r="M275" s="14">
        <v>0</v>
      </c>
      <c r="N275" s="14">
        <v>0</v>
      </c>
    </row>
    <row r="276" spans="1:14" ht="13.8" x14ac:dyDescent="0.3">
      <c r="A276" s="44" t="s">
        <v>150</v>
      </c>
      <c r="B276" s="45" t="s">
        <v>180</v>
      </c>
      <c r="C276" s="13" t="s">
        <v>169</v>
      </c>
      <c r="D276" s="13" t="s">
        <v>193</v>
      </c>
      <c r="E276" s="13" t="s">
        <v>283</v>
      </c>
      <c r="F276" s="35">
        <v>39618</v>
      </c>
      <c r="G276" s="14">
        <v>3</v>
      </c>
      <c r="H276" s="35">
        <v>40457</v>
      </c>
      <c r="I276" s="31">
        <v>5.3333333333333304</v>
      </c>
      <c r="J276" s="51" t="s">
        <v>390</v>
      </c>
      <c r="K276" s="14" t="s">
        <v>402</v>
      </c>
      <c r="L276" s="14">
        <v>0</v>
      </c>
      <c r="M276" s="14">
        <v>6.25E-2</v>
      </c>
      <c r="N276" s="14">
        <v>3.125E-2</v>
      </c>
    </row>
    <row r="277" spans="1:14" ht="13.8" x14ac:dyDescent="0.3">
      <c r="A277" s="44" t="s">
        <v>150</v>
      </c>
      <c r="B277" s="45" t="s">
        <v>180</v>
      </c>
      <c r="C277" s="13" t="s">
        <v>169</v>
      </c>
      <c r="D277" s="13" t="s">
        <v>193</v>
      </c>
      <c r="E277" s="13" t="s">
        <v>283</v>
      </c>
      <c r="F277" s="35">
        <v>39618</v>
      </c>
      <c r="G277" s="14">
        <v>3</v>
      </c>
      <c r="H277" s="35">
        <v>40457</v>
      </c>
      <c r="I277" s="31">
        <v>5.3333333333333304</v>
      </c>
      <c r="J277" s="51" t="s">
        <v>390</v>
      </c>
      <c r="K277" s="14" t="s">
        <v>403</v>
      </c>
      <c r="L277" s="14">
        <v>0</v>
      </c>
      <c r="M277" s="14">
        <v>6.25E-2</v>
      </c>
      <c r="N277" s="14">
        <v>3.125E-2</v>
      </c>
    </row>
    <row r="278" spans="1:14" ht="13.8" x14ac:dyDescent="0.3">
      <c r="A278" s="44" t="s">
        <v>150</v>
      </c>
      <c r="B278" s="45" t="s">
        <v>180</v>
      </c>
      <c r="C278" s="13" t="s">
        <v>169</v>
      </c>
      <c r="D278" s="13" t="s">
        <v>193</v>
      </c>
      <c r="E278" s="13" t="s">
        <v>283</v>
      </c>
      <c r="F278" s="35">
        <v>39618</v>
      </c>
      <c r="G278" s="14">
        <v>3</v>
      </c>
      <c r="H278" s="35">
        <v>40457</v>
      </c>
      <c r="I278" s="31">
        <v>5.3333333333333304</v>
      </c>
      <c r="J278" s="51" t="s">
        <v>391</v>
      </c>
      <c r="K278" s="14" t="s">
        <v>398</v>
      </c>
      <c r="L278" s="14">
        <v>0</v>
      </c>
      <c r="M278" s="14">
        <v>6.25E-2</v>
      </c>
      <c r="N278" s="14">
        <v>3.125E-2</v>
      </c>
    </row>
    <row r="279" spans="1:14" ht="13.8" x14ac:dyDescent="0.3">
      <c r="A279" s="44" t="s">
        <v>150</v>
      </c>
      <c r="B279" s="45" t="s">
        <v>180</v>
      </c>
      <c r="C279" s="13" t="s">
        <v>169</v>
      </c>
      <c r="D279" s="13" t="s">
        <v>193</v>
      </c>
      <c r="E279" s="13" t="s">
        <v>283</v>
      </c>
      <c r="F279" s="35">
        <v>39618</v>
      </c>
      <c r="G279" s="14">
        <v>3</v>
      </c>
      <c r="H279" s="35">
        <v>40457</v>
      </c>
      <c r="I279" s="31">
        <v>5.3333333333333304</v>
      </c>
      <c r="J279" s="51" t="s">
        <v>391</v>
      </c>
      <c r="K279" s="14" t="s">
        <v>399</v>
      </c>
      <c r="L279" s="14">
        <v>0</v>
      </c>
      <c r="M279" s="14">
        <v>6.25E-2</v>
      </c>
      <c r="N279" s="14">
        <v>3.125E-2</v>
      </c>
    </row>
    <row r="280" spans="1:14" ht="13.8" x14ac:dyDescent="0.3">
      <c r="A280" s="44" t="s">
        <v>150</v>
      </c>
      <c r="B280" s="45" t="s">
        <v>180</v>
      </c>
      <c r="C280" s="13" t="s">
        <v>169</v>
      </c>
      <c r="D280" s="13" t="s">
        <v>193</v>
      </c>
      <c r="E280" s="13" t="s">
        <v>283</v>
      </c>
      <c r="F280" s="35">
        <v>39618</v>
      </c>
      <c r="G280" s="14">
        <v>3</v>
      </c>
      <c r="H280" s="35">
        <v>40457</v>
      </c>
      <c r="I280" s="31">
        <v>5.3333333333333304</v>
      </c>
      <c r="J280" s="51" t="s">
        <v>391</v>
      </c>
      <c r="K280" s="14" t="s">
        <v>400</v>
      </c>
      <c r="L280" s="14">
        <v>0</v>
      </c>
      <c r="M280" s="14">
        <v>0</v>
      </c>
      <c r="N280" s="14">
        <v>0</v>
      </c>
    </row>
    <row r="281" spans="1:14" ht="13.8" x14ac:dyDescent="0.3">
      <c r="A281" s="44" t="s">
        <v>150</v>
      </c>
      <c r="B281" s="45" t="s">
        <v>180</v>
      </c>
      <c r="C281" s="13" t="s">
        <v>169</v>
      </c>
      <c r="D281" s="13" t="s">
        <v>193</v>
      </c>
      <c r="E281" s="13" t="s">
        <v>283</v>
      </c>
      <c r="F281" s="35">
        <v>39618</v>
      </c>
      <c r="G281" s="14">
        <v>3</v>
      </c>
      <c r="H281" s="35">
        <v>40457</v>
      </c>
      <c r="I281" s="31">
        <v>5.3333333333333304</v>
      </c>
      <c r="J281" s="51" t="s">
        <v>391</v>
      </c>
      <c r="K281" s="14" t="s">
        <v>401</v>
      </c>
      <c r="L281" s="14">
        <v>0</v>
      </c>
      <c r="M281" s="14">
        <v>0</v>
      </c>
      <c r="N281" s="14">
        <v>0</v>
      </c>
    </row>
    <row r="282" spans="1:14" ht="13.8" x14ac:dyDescent="0.3">
      <c r="A282" s="44" t="s">
        <v>150</v>
      </c>
      <c r="B282" s="45" t="s">
        <v>180</v>
      </c>
      <c r="C282" s="13" t="s">
        <v>169</v>
      </c>
      <c r="D282" s="13" t="s">
        <v>193</v>
      </c>
      <c r="E282" s="13" t="s">
        <v>283</v>
      </c>
      <c r="F282" s="35">
        <v>39618</v>
      </c>
      <c r="G282" s="14">
        <v>3</v>
      </c>
      <c r="H282" s="35">
        <v>40457</v>
      </c>
      <c r="I282" s="31">
        <v>5.3333333333333304</v>
      </c>
      <c r="J282" s="51" t="s">
        <v>391</v>
      </c>
      <c r="K282" s="14" t="s">
        <v>402</v>
      </c>
      <c r="L282" s="14">
        <v>0</v>
      </c>
      <c r="M282" s="14">
        <v>0</v>
      </c>
      <c r="N282" s="14">
        <v>0</v>
      </c>
    </row>
    <row r="283" spans="1:14" ht="13.8" x14ac:dyDescent="0.3">
      <c r="A283" s="44" t="s">
        <v>150</v>
      </c>
      <c r="B283" s="45" t="s">
        <v>180</v>
      </c>
      <c r="C283" s="13" t="s">
        <v>169</v>
      </c>
      <c r="D283" s="13" t="s">
        <v>193</v>
      </c>
      <c r="E283" s="13" t="s">
        <v>283</v>
      </c>
      <c r="F283" s="35">
        <v>39618</v>
      </c>
      <c r="G283" s="14">
        <v>3</v>
      </c>
      <c r="H283" s="35">
        <v>40457</v>
      </c>
      <c r="I283" s="31">
        <v>5.3333333333333304</v>
      </c>
      <c r="J283" s="51" t="s">
        <v>391</v>
      </c>
      <c r="K283" s="14" t="s">
        <v>403</v>
      </c>
      <c r="L283" s="14">
        <v>0</v>
      </c>
      <c r="M283" s="14">
        <v>6.25E-2</v>
      </c>
      <c r="N283" s="14">
        <v>3.125E-2</v>
      </c>
    </row>
    <row r="284" spans="1:14" ht="13.8" x14ac:dyDescent="0.3">
      <c r="A284" s="44" t="s">
        <v>150</v>
      </c>
      <c r="B284" s="45" t="s">
        <v>180</v>
      </c>
      <c r="C284" s="13" t="s">
        <v>169</v>
      </c>
      <c r="D284" s="13" t="s">
        <v>193</v>
      </c>
      <c r="E284" s="13" t="s">
        <v>283</v>
      </c>
      <c r="F284" s="35">
        <v>39618</v>
      </c>
      <c r="G284" s="14">
        <v>3</v>
      </c>
      <c r="H284" s="35">
        <v>40457</v>
      </c>
      <c r="I284" s="31">
        <v>5.3333333333333304</v>
      </c>
      <c r="J284" s="51" t="s">
        <v>392</v>
      </c>
      <c r="K284" s="14" t="s">
        <v>398</v>
      </c>
      <c r="L284" s="14">
        <v>0</v>
      </c>
      <c r="M284" s="14">
        <v>6.25E-2</v>
      </c>
      <c r="N284" s="14">
        <v>3.125E-2</v>
      </c>
    </row>
    <row r="285" spans="1:14" ht="13.8" x14ac:dyDescent="0.3">
      <c r="A285" s="44" t="s">
        <v>150</v>
      </c>
      <c r="B285" s="45" t="s">
        <v>180</v>
      </c>
      <c r="C285" s="13" t="s">
        <v>169</v>
      </c>
      <c r="D285" s="13" t="s">
        <v>193</v>
      </c>
      <c r="E285" s="13" t="s">
        <v>283</v>
      </c>
      <c r="F285" s="35">
        <v>39618</v>
      </c>
      <c r="G285" s="14">
        <v>3</v>
      </c>
      <c r="H285" s="35">
        <v>40457</v>
      </c>
      <c r="I285" s="31">
        <v>5.3333333333333304</v>
      </c>
      <c r="J285" s="51" t="s">
        <v>392</v>
      </c>
      <c r="K285" s="14" t="s">
        <v>399</v>
      </c>
      <c r="L285" s="14">
        <v>0</v>
      </c>
      <c r="M285" s="14">
        <v>0</v>
      </c>
      <c r="N285" s="14">
        <v>0</v>
      </c>
    </row>
    <row r="286" spans="1:14" ht="13.8" x14ac:dyDescent="0.3">
      <c r="A286" s="44" t="s">
        <v>150</v>
      </c>
      <c r="B286" s="45" t="s">
        <v>180</v>
      </c>
      <c r="C286" s="13" t="s">
        <v>169</v>
      </c>
      <c r="D286" s="13" t="s">
        <v>193</v>
      </c>
      <c r="E286" s="13" t="s">
        <v>283</v>
      </c>
      <c r="F286" s="35">
        <v>39618</v>
      </c>
      <c r="G286" s="14">
        <v>3</v>
      </c>
      <c r="H286" s="35">
        <v>40457</v>
      </c>
      <c r="I286" s="31">
        <v>5.3333333333333304</v>
      </c>
      <c r="J286" s="51" t="s">
        <v>392</v>
      </c>
      <c r="K286" s="14" t="s">
        <v>400</v>
      </c>
      <c r="L286" s="14">
        <v>0</v>
      </c>
      <c r="M286" s="14">
        <v>0</v>
      </c>
      <c r="N286" s="14">
        <v>0</v>
      </c>
    </row>
    <row r="287" spans="1:14" ht="13.8" x14ac:dyDescent="0.3">
      <c r="A287" s="44" t="s">
        <v>150</v>
      </c>
      <c r="B287" s="45" t="s">
        <v>180</v>
      </c>
      <c r="C287" s="13" t="s">
        <v>169</v>
      </c>
      <c r="D287" s="13" t="s">
        <v>193</v>
      </c>
      <c r="E287" s="13" t="s">
        <v>283</v>
      </c>
      <c r="F287" s="35">
        <v>39618</v>
      </c>
      <c r="G287" s="14">
        <v>3</v>
      </c>
      <c r="H287" s="35">
        <v>40457</v>
      </c>
      <c r="I287" s="31">
        <v>5.3333333333333304</v>
      </c>
      <c r="J287" s="51" t="s">
        <v>392</v>
      </c>
      <c r="K287" s="14" t="s">
        <v>401</v>
      </c>
      <c r="L287" s="14">
        <v>0</v>
      </c>
      <c r="M287" s="14">
        <v>0</v>
      </c>
      <c r="N287" s="14">
        <v>0</v>
      </c>
    </row>
    <row r="288" spans="1:14" ht="13.8" x14ac:dyDescent="0.3">
      <c r="A288" s="44" t="s">
        <v>150</v>
      </c>
      <c r="B288" s="45" t="s">
        <v>180</v>
      </c>
      <c r="C288" s="13" t="s">
        <v>169</v>
      </c>
      <c r="D288" s="13" t="s">
        <v>193</v>
      </c>
      <c r="E288" s="13" t="s">
        <v>283</v>
      </c>
      <c r="F288" s="35">
        <v>39618</v>
      </c>
      <c r="G288" s="14">
        <v>3</v>
      </c>
      <c r="H288" s="35">
        <v>40457</v>
      </c>
      <c r="I288" s="31">
        <v>5.3333333333333304</v>
      </c>
      <c r="J288" s="51" t="s">
        <v>392</v>
      </c>
      <c r="K288" s="14" t="s">
        <v>402</v>
      </c>
      <c r="L288" s="14">
        <v>0</v>
      </c>
      <c r="M288" s="14">
        <v>6.25E-2</v>
      </c>
      <c r="N288" s="14">
        <v>3.125E-2</v>
      </c>
    </row>
    <row r="289" spans="1:14" ht="13.8" x14ac:dyDescent="0.3">
      <c r="A289" s="44" t="s">
        <v>150</v>
      </c>
      <c r="B289" s="45" t="s">
        <v>180</v>
      </c>
      <c r="C289" s="13" t="s">
        <v>169</v>
      </c>
      <c r="D289" s="13" t="s">
        <v>193</v>
      </c>
      <c r="E289" s="13" t="s">
        <v>283</v>
      </c>
      <c r="F289" s="35">
        <v>39618</v>
      </c>
      <c r="G289" s="14">
        <v>3</v>
      </c>
      <c r="H289" s="35">
        <v>40457</v>
      </c>
      <c r="I289" s="31">
        <v>5.3333333333333304</v>
      </c>
      <c r="J289" s="51" t="s">
        <v>392</v>
      </c>
      <c r="K289" s="14" t="s">
        <v>403</v>
      </c>
      <c r="L289" s="14">
        <v>0</v>
      </c>
      <c r="M289" s="14">
        <v>6.25E-2</v>
      </c>
      <c r="N289" s="14">
        <v>3.125E-2</v>
      </c>
    </row>
    <row r="290" spans="1:14" ht="13.8" x14ac:dyDescent="0.3">
      <c r="A290" s="44" t="s">
        <v>150</v>
      </c>
      <c r="B290" s="45" t="s">
        <v>180</v>
      </c>
      <c r="C290" s="13" t="s">
        <v>169</v>
      </c>
      <c r="D290" s="13" t="s">
        <v>209</v>
      </c>
      <c r="E290" s="13" t="s">
        <v>283</v>
      </c>
      <c r="F290" s="35">
        <v>39618</v>
      </c>
      <c r="G290" s="14">
        <v>3</v>
      </c>
      <c r="H290" s="35">
        <v>40457</v>
      </c>
      <c r="I290" s="31">
        <v>5.3333333333333304</v>
      </c>
      <c r="J290" s="51" t="s">
        <v>390</v>
      </c>
      <c r="K290" s="14" t="s">
        <v>398</v>
      </c>
      <c r="L290" s="14">
        <v>0</v>
      </c>
      <c r="M290" s="14">
        <v>0</v>
      </c>
      <c r="N290" s="14">
        <v>0</v>
      </c>
    </row>
    <row r="291" spans="1:14" ht="13.8" x14ac:dyDescent="0.3">
      <c r="A291" s="44" t="s">
        <v>150</v>
      </c>
      <c r="B291" s="45" t="s">
        <v>180</v>
      </c>
      <c r="C291" s="13" t="s">
        <v>169</v>
      </c>
      <c r="D291" s="13" t="s">
        <v>209</v>
      </c>
      <c r="E291" s="13" t="s">
        <v>283</v>
      </c>
      <c r="F291" s="35">
        <v>39618</v>
      </c>
      <c r="G291" s="14">
        <v>3</v>
      </c>
      <c r="H291" s="35">
        <v>40457</v>
      </c>
      <c r="I291" s="31">
        <v>5.3333333333333304</v>
      </c>
      <c r="J291" s="51" t="s">
        <v>390</v>
      </c>
      <c r="K291" s="14" t="s">
        <v>399</v>
      </c>
      <c r="L291" s="14">
        <v>0</v>
      </c>
      <c r="M291" s="14">
        <v>0</v>
      </c>
      <c r="N291" s="14">
        <v>0</v>
      </c>
    </row>
    <row r="292" spans="1:14" ht="13.8" x14ac:dyDescent="0.3">
      <c r="A292" s="44" t="s">
        <v>150</v>
      </c>
      <c r="B292" s="45" t="s">
        <v>180</v>
      </c>
      <c r="C292" s="13" t="s">
        <v>169</v>
      </c>
      <c r="D292" s="13" t="s">
        <v>209</v>
      </c>
      <c r="E292" s="13" t="s">
        <v>283</v>
      </c>
      <c r="F292" s="35">
        <v>39618</v>
      </c>
      <c r="G292" s="14">
        <v>3</v>
      </c>
      <c r="H292" s="35">
        <v>40457</v>
      </c>
      <c r="I292" s="31">
        <v>5.3333333333333304</v>
      </c>
      <c r="J292" s="51" t="s">
        <v>390</v>
      </c>
      <c r="K292" s="14" t="s">
        <v>400</v>
      </c>
      <c r="L292" s="14">
        <v>0</v>
      </c>
      <c r="M292" s="14">
        <v>6.25E-2</v>
      </c>
      <c r="N292" s="14">
        <v>3.125E-2</v>
      </c>
    </row>
    <row r="293" spans="1:14" ht="13.8" x14ac:dyDescent="0.3">
      <c r="A293" s="44" t="s">
        <v>150</v>
      </c>
      <c r="B293" s="45" t="s">
        <v>180</v>
      </c>
      <c r="C293" s="13" t="s">
        <v>169</v>
      </c>
      <c r="D293" s="13" t="s">
        <v>209</v>
      </c>
      <c r="E293" s="13" t="s">
        <v>283</v>
      </c>
      <c r="F293" s="35">
        <v>39618</v>
      </c>
      <c r="G293" s="14">
        <v>3</v>
      </c>
      <c r="H293" s="35">
        <v>40457</v>
      </c>
      <c r="I293" s="31">
        <v>5.3333333333333304</v>
      </c>
      <c r="J293" s="51" t="s">
        <v>390</v>
      </c>
      <c r="K293" s="14" t="s">
        <v>401</v>
      </c>
      <c r="L293" s="14">
        <v>0</v>
      </c>
      <c r="M293" s="14">
        <v>6.25E-2</v>
      </c>
      <c r="N293" s="14">
        <v>3.125E-2</v>
      </c>
    </row>
    <row r="294" spans="1:14" ht="13.8" x14ac:dyDescent="0.3">
      <c r="A294" s="44" t="s">
        <v>150</v>
      </c>
      <c r="B294" s="45" t="s">
        <v>180</v>
      </c>
      <c r="C294" s="13" t="s">
        <v>169</v>
      </c>
      <c r="D294" s="13" t="s">
        <v>209</v>
      </c>
      <c r="E294" s="13" t="s">
        <v>283</v>
      </c>
      <c r="F294" s="35">
        <v>39618</v>
      </c>
      <c r="G294" s="14">
        <v>3</v>
      </c>
      <c r="H294" s="35">
        <v>40457</v>
      </c>
      <c r="I294" s="31">
        <v>5.3333333333333304</v>
      </c>
      <c r="J294" s="51" t="s">
        <v>390</v>
      </c>
      <c r="K294" s="14" t="s">
        <v>402</v>
      </c>
      <c r="L294" s="14">
        <v>0</v>
      </c>
      <c r="M294" s="14">
        <v>6.25E-2</v>
      </c>
      <c r="N294" s="14">
        <v>3.125E-2</v>
      </c>
    </row>
    <row r="295" spans="1:14" ht="13.8" x14ac:dyDescent="0.3">
      <c r="A295" s="44" t="s">
        <v>150</v>
      </c>
      <c r="B295" s="45" t="s">
        <v>180</v>
      </c>
      <c r="C295" s="13" t="s">
        <v>169</v>
      </c>
      <c r="D295" s="13" t="s">
        <v>209</v>
      </c>
      <c r="E295" s="13" t="s">
        <v>283</v>
      </c>
      <c r="F295" s="35">
        <v>39618</v>
      </c>
      <c r="G295" s="14">
        <v>3</v>
      </c>
      <c r="H295" s="35">
        <v>40457</v>
      </c>
      <c r="I295" s="31">
        <v>5.3333333333333304</v>
      </c>
      <c r="J295" s="51" t="s">
        <v>390</v>
      </c>
      <c r="K295" s="14" t="s">
        <v>403</v>
      </c>
      <c r="L295" s="14">
        <v>0</v>
      </c>
      <c r="M295" s="14">
        <v>0</v>
      </c>
      <c r="N295" s="14">
        <v>0</v>
      </c>
    </row>
    <row r="296" spans="1:14" ht="13.8" x14ac:dyDescent="0.3">
      <c r="A296" s="44" t="s">
        <v>150</v>
      </c>
      <c r="B296" s="45" t="s">
        <v>180</v>
      </c>
      <c r="C296" s="13" t="s">
        <v>169</v>
      </c>
      <c r="D296" s="13" t="s">
        <v>209</v>
      </c>
      <c r="E296" s="13" t="s">
        <v>283</v>
      </c>
      <c r="F296" s="35">
        <v>39618</v>
      </c>
      <c r="G296" s="14">
        <v>3</v>
      </c>
      <c r="H296" s="35">
        <v>40457</v>
      </c>
      <c r="I296" s="31">
        <v>5.3333333333333304</v>
      </c>
      <c r="J296" s="51" t="s">
        <v>391</v>
      </c>
      <c r="K296" s="14" t="s">
        <v>398</v>
      </c>
      <c r="L296" s="14">
        <v>0</v>
      </c>
      <c r="M296" s="14">
        <v>0</v>
      </c>
      <c r="N296" s="14">
        <v>0</v>
      </c>
    </row>
    <row r="297" spans="1:14" ht="13.8" x14ac:dyDescent="0.3">
      <c r="A297" s="44" t="s">
        <v>150</v>
      </c>
      <c r="B297" s="45" t="s">
        <v>180</v>
      </c>
      <c r="C297" s="13" t="s">
        <v>169</v>
      </c>
      <c r="D297" s="13" t="s">
        <v>209</v>
      </c>
      <c r="E297" s="13" t="s">
        <v>283</v>
      </c>
      <c r="F297" s="35">
        <v>39618</v>
      </c>
      <c r="G297" s="14">
        <v>3</v>
      </c>
      <c r="H297" s="35">
        <v>40457</v>
      </c>
      <c r="I297" s="31">
        <v>5.3333333333333304</v>
      </c>
      <c r="J297" s="51" t="s">
        <v>391</v>
      </c>
      <c r="K297" s="14" t="s">
        <v>399</v>
      </c>
      <c r="L297" s="14">
        <v>0</v>
      </c>
      <c r="M297" s="14">
        <v>0</v>
      </c>
      <c r="N297" s="14">
        <v>0</v>
      </c>
    </row>
    <row r="298" spans="1:14" ht="13.8" x14ac:dyDescent="0.3">
      <c r="A298" s="44" t="s">
        <v>150</v>
      </c>
      <c r="B298" s="45" t="s">
        <v>180</v>
      </c>
      <c r="C298" s="13" t="s">
        <v>169</v>
      </c>
      <c r="D298" s="13" t="s">
        <v>209</v>
      </c>
      <c r="E298" s="13" t="s">
        <v>283</v>
      </c>
      <c r="F298" s="35">
        <v>39618</v>
      </c>
      <c r="G298" s="14">
        <v>3</v>
      </c>
      <c r="H298" s="35">
        <v>40457</v>
      </c>
      <c r="I298" s="31">
        <v>5.3333333333333304</v>
      </c>
      <c r="J298" s="51" t="s">
        <v>391</v>
      </c>
      <c r="K298" s="14" t="s">
        <v>400</v>
      </c>
      <c r="L298" s="14">
        <v>0</v>
      </c>
      <c r="M298" s="14">
        <v>0</v>
      </c>
      <c r="N298" s="14">
        <v>0</v>
      </c>
    </row>
    <row r="299" spans="1:14" ht="13.8" x14ac:dyDescent="0.3">
      <c r="A299" s="44" t="s">
        <v>150</v>
      </c>
      <c r="B299" s="45" t="s">
        <v>180</v>
      </c>
      <c r="C299" s="13" t="s">
        <v>169</v>
      </c>
      <c r="D299" s="13" t="s">
        <v>209</v>
      </c>
      <c r="E299" s="13" t="s">
        <v>283</v>
      </c>
      <c r="F299" s="35">
        <v>39618</v>
      </c>
      <c r="G299" s="14">
        <v>3</v>
      </c>
      <c r="H299" s="35">
        <v>40457</v>
      </c>
      <c r="I299" s="31">
        <v>5.3333333333333304</v>
      </c>
      <c r="J299" s="51" t="s">
        <v>391</v>
      </c>
      <c r="K299" s="14" t="s">
        <v>401</v>
      </c>
      <c r="L299" s="14">
        <v>0</v>
      </c>
      <c r="M299" s="14">
        <v>0</v>
      </c>
      <c r="N299" s="14">
        <v>0</v>
      </c>
    </row>
    <row r="300" spans="1:14" ht="13.8" x14ac:dyDescent="0.3">
      <c r="A300" s="44" t="s">
        <v>150</v>
      </c>
      <c r="B300" s="45" t="s">
        <v>180</v>
      </c>
      <c r="C300" s="13" t="s">
        <v>169</v>
      </c>
      <c r="D300" s="13" t="s">
        <v>209</v>
      </c>
      <c r="E300" s="13" t="s">
        <v>283</v>
      </c>
      <c r="F300" s="35">
        <v>39618</v>
      </c>
      <c r="G300" s="14">
        <v>3</v>
      </c>
      <c r="H300" s="35">
        <v>40457</v>
      </c>
      <c r="I300" s="31">
        <v>5.3333333333333304</v>
      </c>
      <c r="J300" s="51" t="s">
        <v>391</v>
      </c>
      <c r="K300" s="14" t="s">
        <v>402</v>
      </c>
      <c r="L300" s="14">
        <v>0</v>
      </c>
      <c r="M300" s="14">
        <v>0</v>
      </c>
      <c r="N300" s="14">
        <v>0</v>
      </c>
    </row>
    <row r="301" spans="1:14" ht="13.8" x14ac:dyDescent="0.3">
      <c r="A301" s="44" t="s">
        <v>150</v>
      </c>
      <c r="B301" s="45" t="s">
        <v>180</v>
      </c>
      <c r="C301" s="13" t="s">
        <v>169</v>
      </c>
      <c r="D301" s="13" t="s">
        <v>209</v>
      </c>
      <c r="E301" s="13" t="s">
        <v>283</v>
      </c>
      <c r="F301" s="35">
        <v>39618</v>
      </c>
      <c r="G301" s="14">
        <v>3</v>
      </c>
      <c r="H301" s="35">
        <v>40457</v>
      </c>
      <c r="I301" s="31">
        <v>5.3333333333333304</v>
      </c>
      <c r="J301" s="51" t="s">
        <v>391</v>
      </c>
      <c r="K301" s="14" t="s">
        <v>403</v>
      </c>
      <c r="L301" s="14">
        <v>0</v>
      </c>
      <c r="M301" s="14">
        <v>6.25E-2</v>
      </c>
      <c r="N301" s="14">
        <v>3.125E-2</v>
      </c>
    </row>
    <row r="302" spans="1:14" ht="13.8" x14ac:dyDescent="0.3">
      <c r="A302" s="44" t="s">
        <v>150</v>
      </c>
      <c r="B302" s="45" t="s">
        <v>180</v>
      </c>
      <c r="C302" s="13" t="s">
        <v>169</v>
      </c>
      <c r="D302" s="13" t="s">
        <v>209</v>
      </c>
      <c r="E302" s="13" t="s">
        <v>283</v>
      </c>
      <c r="F302" s="35">
        <v>39618</v>
      </c>
      <c r="G302" s="14">
        <v>3</v>
      </c>
      <c r="H302" s="35">
        <v>40457</v>
      </c>
      <c r="I302" s="31">
        <v>5.3333333333333304</v>
      </c>
      <c r="J302" s="51" t="s">
        <v>392</v>
      </c>
      <c r="K302" s="14" t="s">
        <v>398</v>
      </c>
      <c r="L302" s="14">
        <v>0</v>
      </c>
      <c r="M302" s="14">
        <v>6.25E-2</v>
      </c>
      <c r="N302" s="14">
        <v>3.125E-2</v>
      </c>
    </row>
    <row r="303" spans="1:14" ht="13.8" x14ac:dyDescent="0.3">
      <c r="A303" s="44" t="s">
        <v>150</v>
      </c>
      <c r="B303" s="45" t="s">
        <v>180</v>
      </c>
      <c r="C303" s="13" t="s">
        <v>169</v>
      </c>
      <c r="D303" s="13" t="s">
        <v>209</v>
      </c>
      <c r="E303" s="13" t="s">
        <v>283</v>
      </c>
      <c r="F303" s="35">
        <v>39618</v>
      </c>
      <c r="G303" s="14">
        <v>3</v>
      </c>
      <c r="H303" s="35">
        <v>40457</v>
      </c>
      <c r="I303" s="31">
        <v>5.3333333333333304</v>
      </c>
      <c r="J303" s="51" t="s">
        <v>392</v>
      </c>
      <c r="K303" s="14" t="s">
        <v>399</v>
      </c>
      <c r="L303" s="14">
        <v>0</v>
      </c>
      <c r="M303" s="14">
        <v>6.25E-2</v>
      </c>
      <c r="N303" s="14">
        <v>3.125E-2</v>
      </c>
    </row>
    <row r="304" spans="1:14" ht="13.8" x14ac:dyDescent="0.3">
      <c r="A304" s="44" t="s">
        <v>150</v>
      </c>
      <c r="B304" s="45" t="s">
        <v>180</v>
      </c>
      <c r="C304" s="13" t="s">
        <v>169</v>
      </c>
      <c r="D304" s="13" t="s">
        <v>209</v>
      </c>
      <c r="E304" s="13" t="s">
        <v>283</v>
      </c>
      <c r="F304" s="35">
        <v>39618</v>
      </c>
      <c r="G304" s="14">
        <v>3</v>
      </c>
      <c r="H304" s="35">
        <v>40457</v>
      </c>
      <c r="I304" s="31">
        <v>5.3333333333333304</v>
      </c>
      <c r="J304" s="51" t="s">
        <v>392</v>
      </c>
      <c r="K304" s="14" t="s">
        <v>400</v>
      </c>
      <c r="L304" s="14">
        <v>0</v>
      </c>
      <c r="M304" s="14">
        <v>0</v>
      </c>
      <c r="N304" s="14">
        <v>0</v>
      </c>
    </row>
    <row r="305" spans="1:14" ht="13.8" x14ac:dyDescent="0.3">
      <c r="A305" s="44" t="s">
        <v>150</v>
      </c>
      <c r="B305" s="45" t="s">
        <v>180</v>
      </c>
      <c r="C305" s="13" t="s">
        <v>169</v>
      </c>
      <c r="D305" s="13" t="s">
        <v>209</v>
      </c>
      <c r="E305" s="13" t="s">
        <v>283</v>
      </c>
      <c r="F305" s="35">
        <v>39618</v>
      </c>
      <c r="G305" s="14">
        <v>3</v>
      </c>
      <c r="H305" s="35">
        <v>40457</v>
      </c>
      <c r="I305" s="31">
        <v>5.3333333333333304</v>
      </c>
      <c r="J305" s="51" t="s">
        <v>392</v>
      </c>
      <c r="K305" s="14" t="s">
        <v>401</v>
      </c>
      <c r="L305" s="14">
        <v>0</v>
      </c>
      <c r="M305" s="14">
        <v>0</v>
      </c>
      <c r="N305" s="14">
        <v>0</v>
      </c>
    </row>
    <row r="306" spans="1:14" ht="13.8" x14ac:dyDescent="0.3">
      <c r="A306" s="44" t="s">
        <v>150</v>
      </c>
      <c r="B306" s="45" t="s">
        <v>180</v>
      </c>
      <c r="C306" s="13" t="s">
        <v>169</v>
      </c>
      <c r="D306" s="13" t="s">
        <v>209</v>
      </c>
      <c r="E306" s="13" t="s">
        <v>283</v>
      </c>
      <c r="F306" s="35">
        <v>39618</v>
      </c>
      <c r="G306" s="14">
        <v>3</v>
      </c>
      <c r="H306" s="35">
        <v>40457</v>
      </c>
      <c r="I306" s="31">
        <v>5.3333333333333304</v>
      </c>
      <c r="J306" s="51" t="s">
        <v>392</v>
      </c>
      <c r="K306" s="14" t="s">
        <v>402</v>
      </c>
      <c r="L306" s="14">
        <v>0</v>
      </c>
      <c r="M306" s="14">
        <v>6.25E-2</v>
      </c>
      <c r="N306" s="14">
        <v>3.125E-2</v>
      </c>
    </row>
    <row r="307" spans="1:14" ht="13.8" x14ac:dyDescent="0.3">
      <c r="A307" s="44" t="s">
        <v>150</v>
      </c>
      <c r="B307" s="45" t="s">
        <v>180</v>
      </c>
      <c r="C307" s="13" t="s">
        <v>169</v>
      </c>
      <c r="D307" s="13" t="s">
        <v>209</v>
      </c>
      <c r="E307" s="13" t="s">
        <v>283</v>
      </c>
      <c r="F307" s="35">
        <v>39618</v>
      </c>
      <c r="G307" s="14">
        <v>3</v>
      </c>
      <c r="H307" s="35">
        <v>40457</v>
      </c>
      <c r="I307" s="31">
        <v>5.3333333333333304</v>
      </c>
      <c r="J307" s="51" t="s">
        <v>392</v>
      </c>
      <c r="K307" s="14" t="s">
        <v>403</v>
      </c>
      <c r="L307" s="14">
        <v>0</v>
      </c>
      <c r="M307" s="14">
        <v>0</v>
      </c>
      <c r="N307" s="14">
        <v>0</v>
      </c>
    </row>
    <row r="308" spans="1:14" ht="13.8" x14ac:dyDescent="0.3">
      <c r="A308" s="44" t="s">
        <v>151</v>
      </c>
      <c r="B308" s="45" t="s">
        <v>180</v>
      </c>
      <c r="C308" s="13" t="s">
        <v>169</v>
      </c>
      <c r="D308" s="13" t="s">
        <v>173</v>
      </c>
      <c r="E308" s="13" t="s">
        <v>279</v>
      </c>
      <c r="F308" s="38">
        <v>39624</v>
      </c>
      <c r="G308" s="39">
        <v>2</v>
      </c>
      <c r="H308" s="35">
        <v>40478</v>
      </c>
      <c r="I308" s="31">
        <v>4.333333333333333</v>
      </c>
      <c r="J308" s="51" t="s">
        <v>390</v>
      </c>
      <c r="K308" s="39" t="s">
        <v>398</v>
      </c>
      <c r="L308" s="39">
        <v>0</v>
      </c>
      <c r="M308" s="39">
        <v>0.125</v>
      </c>
      <c r="N308" s="39">
        <v>6.25E-2</v>
      </c>
    </row>
    <row r="309" spans="1:14" ht="13.8" x14ac:dyDescent="0.3">
      <c r="A309" s="44" t="s">
        <v>151</v>
      </c>
      <c r="B309" s="45" t="s">
        <v>180</v>
      </c>
      <c r="C309" s="13" t="s">
        <v>169</v>
      </c>
      <c r="D309" s="13" t="s">
        <v>173</v>
      </c>
      <c r="E309" s="13" t="s">
        <v>279</v>
      </c>
      <c r="F309" s="38">
        <v>39624</v>
      </c>
      <c r="G309" s="39">
        <v>2</v>
      </c>
      <c r="H309" s="35">
        <v>40478</v>
      </c>
      <c r="I309" s="31">
        <v>4.333333333333333</v>
      </c>
      <c r="J309" s="51" t="s">
        <v>390</v>
      </c>
      <c r="K309" s="39" t="s">
        <v>399</v>
      </c>
      <c r="L309" s="39">
        <v>0</v>
      </c>
      <c r="M309" s="39">
        <v>0.125</v>
      </c>
      <c r="N309" s="39">
        <v>6.25E-2</v>
      </c>
    </row>
    <row r="310" spans="1:14" ht="13.8" x14ac:dyDescent="0.3">
      <c r="A310" s="44" t="s">
        <v>151</v>
      </c>
      <c r="B310" s="45" t="s">
        <v>180</v>
      </c>
      <c r="C310" s="13" t="s">
        <v>169</v>
      </c>
      <c r="D310" s="13" t="s">
        <v>173</v>
      </c>
      <c r="E310" s="13" t="s">
        <v>279</v>
      </c>
      <c r="F310" s="38">
        <v>39624</v>
      </c>
      <c r="G310" s="39">
        <v>2</v>
      </c>
      <c r="H310" s="35">
        <v>40478</v>
      </c>
      <c r="I310" s="31">
        <v>4.333333333333333</v>
      </c>
      <c r="J310" s="51" t="s">
        <v>390</v>
      </c>
      <c r="K310" s="39" t="s">
        <v>400</v>
      </c>
      <c r="L310" s="39">
        <v>0</v>
      </c>
      <c r="M310" s="39">
        <v>0.125</v>
      </c>
      <c r="N310" s="39">
        <v>6.25E-2</v>
      </c>
    </row>
    <row r="311" spans="1:14" ht="13.8" x14ac:dyDescent="0.3">
      <c r="A311" s="44" t="s">
        <v>151</v>
      </c>
      <c r="B311" s="45" t="s">
        <v>180</v>
      </c>
      <c r="C311" s="13" t="s">
        <v>169</v>
      </c>
      <c r="D311" s="13" t="s">
        <v>173</v>
      </c>
      <c r="E311" s="13" t="s">
        <v>279</v>
      </c>
      <c r="F311" s="38">
        <v>39624</v>
      </c>
      <c r="G311" s="39">
        <v>2</v>
      </c>
      <c r="H311" s="35">
        <v>40478</v>
      </c>
      <c r="I311" s="31">
        <v>4.333333333333333</v>
      </c>
      <c r="J311" s="51" t="s">
        <v>390</v>
      </c>
      <c r="K311" s="39" t="s">
        <v>401</v>
      </c>
      <c r="L311" s="39">
        <v>0</v>
      </c>
      <c r="M311" s="39">
        <v>0.125</v>
      </c>
      <c r="N311" s="39">
        <v>6.25E-2</v>
      </c>
    </row>
    <row r="312" spans="1:14" ht="13.8" x14ac:dyDescent="0.3">
      <c r="A312" s="44" t="s">
        <v>151</v>
      </c>
      <c r="B312" s="45" t="s">
        <v>180</v>
      </c>
      <c r="C312" s="13" t="s">
        <v>169</v>
      </c>
      <c r="D312" s="13" t="s">
        <v>173</v>
      </c>
      <c r="E312" s="13" t="s">
        <v>279</v>
      </c>
      <c r="F312" s="38">
        <v>39624</v>
      </c>
      <c r="G312" s="39">
        <v>2</v>
      </c>
      <c r="H312" s="35">
        <v>40478</v>
      </c>
      <c r="I312" s="31">
        <v>4.333333333333333</v>
      </c>
      <c r="J312" s="51" t="s">
        <v>390</v>
      </c>
      <c r="K312" s="39" t="s">
        <v>402</v>
      </c>
      <c r="L312" s="39">
        <v>0</v>
      </c>
      <c r="M312" s="39">
        <v>0.125</v>
      </c>
      <c r="N312" s="39">
        <v>6.25E-2</v>
      </c>
    </row>
    <row r="313" spans="1:14" ht="13.8" x14ac:dyDescent="0.3">
      <c r="A313" s="44" t="s">
        <v>151</v>
      </c>
      <c r="B313" s="45" t="s">
        <v>180</v>
      </c>
      <c r="C313" s="13" t="s">
        <v>169</v>
      </c>
      <c r="D313" s="13" t="s">
        <v>173</v>
      </c>
      <c r="E313" s="13" t="s">
        <v>279</v>
      </c>
      <c r="F313" s="38">
        <v>39624</v>
      </c>
      <c r="G313" s="39">
        <v>2</v>
      </c>
      <c r="H313" s="35">
        <v>40478</v>
      </c>
      <c r="I313" s="31">
        <v>4.333333333333333</v>
      </c>
      <c r="J313" s="51" t="s">
        <v>390</v>
      </c>
      <c r="K313" s="39" t="s">
        <v>403</v>
      </c>
      <c r="L313" s="39">
        <v>0</v>
      </c>
      <c r="M313" s="39">
        <v>6.25E-2</v>
      </c>
      <c r="N313" s="39">
        <v>3.125E-2</v>
      </c>
    </row>
    <row r="314" spans="1:14" ht="13.8" x14ac:dyDescent="0.3">
      <c r="A314" s="44" t="s">
        <v>151</v>
      </c>
      <c r="B314" s="45" t="s">
        <v>180</v>
      </c>
      <c r="C314" s="13" t="s">
        <v>169</v>
      </c>
      <c r="D314" s="13" t="s">
        <v>173</v>
      </c>
      <c r="E314" s="13" t="s">
        <v>279</v>
      </c>
      <c r="F314" s="38">
        <v>39624</v>
      </c>
      <c r="G314" s="39">
        <v>2</v>
      </c>
      <c r="H314" s="35">
        <v>40478</v>
      </c>
      <c r="I314" s="31">
        <v>4.333333333333333</v>
      </c>
      <c r="J314" s="51" t="s">
        <v>391</v>
      </c>
      <c r="K314" s="39" t="s">
        <v>398</v>
      </c>
      <c r="L314" s="39">
        <v>0</v>
      </c>
      <c r="M314" s="39">
        <v>0.125</v>
      </c>
      <c r="N314" s="39">
        <v>6.25E-2</v>
      </c>
    </row>
    <row r="315" spans="1:14" ht="13.8" x14ac:dyDescent="0.3">
      <c r="A315" s="44" t="s">
        <v>151</v>
      </c>
      <c r="B315" s="45" t="s">
        <v>180</v>
      </c>
      <c r="C315" s="13" t="s">
        <v>169</v>
      </c>
      <c r="D315" s="13" t="s">
        <v>173</v>
      </c>
      <c r="E315" s="13" t="s">
        <v>279</v>
      </c>
      <c r="F315" s="38">
        <v>39624</v>
      </c>
      <c r="G315" s="39">
        <v>2</v>
      </c>
      <c r="H315" s="35">
        <v>40478</v>
      </c>
      <c r="I315" s="31">
        <v>4.333333333333333</v>
      </c>
      <c r="J315" s="51" t="s">
        <v>391</v>
      </c>
      <c r="K315" s="39" t="s">
        <v>399</v>
      </c>
      <c r="L315" s="39">
        <v>0</v>
      </c>
      <c r="M315" s="39">
        <v>0.125</v>
      </c>
      <c r="N315" s="39">
        <v>6.25E-2</v>
      </c>
    </row>
    <row r="316" spans="1:14" ht="13.8" x14ac:dyDescent="0.3">
      <c r="A316" s="44" t="s">
        <v>151</v>
      </c>
      <c r="B316" s="45" t="s">
        <v>180</v>
      </c>
      <c r="C316" s="13" t="s">
        <v>169</v>
      </c>
      <c r="D316" s="13" t="s">
        <v>173</v>
      </c>
      <c r="E316" s="13" t="s">
        <v>279</v>
      </c>
      <c r="F316" s="38">
        <v>39624</v>
      </c>
      <c r="G316" s="39">
        <v>2</v>
      </c>
      <c r="H316" s="35">
        <v>40478</v>
      </c>
      <c r="I316" s="31">
        <v>4.333333333333333</v>
      </c>
      <c r="J316" s="51" t="s">
        <v>391</v>
      </c>
      <c r="K316" s="39" t="s">
        <v>400</v>
      </c>
      <c r="L316" s="39">
        <v>0</v>
      </c>
      <c r="M316" s="39">
        <v>0.125</v>
      </c>
      <c r="N316" s="39">
        <v>6.25E-2</v>
      </c>
    </row>
    <row r="317" spans="1:14" ht="13.8" x14ac:dyDescent="0.3">
      <c r="A317" s="44" t="s">
        <v>151</v>
      </c>
      <c r="B317" s="45" t="s">
        <v>180</v>
      </c>
      <c r="C317" s="13" t="s">
        <v>169</v>
      </c>
      <c r="D317" s="13" t="s">
        <v>173</v>
      </c>
      <c r="E317" s="13" t="s">
        <v>279</v>
      </c>
      <c r="F317" s="38">
        <v>39624</v>
      </c>
      <c r="G317" s="39">
        <v>2</v>
      </c>
      <c r="H317" s="35">
        <v>40478</v>
      </c>
      <c r="I317" s="31">
        <v>4.333333333333333</v>
      </c>
      <c r="J317" s="51" t="s">
        <v>391</v>
      </c>
      <c r="K317" s="39" t="s">
        <v>401</v>
      </c>
      <c r="L317" s="39">
        <v>0</v>
      </c>
      <c r="M317" s="39">
        <v>6.25E-2</v>
      </c>
      <c r="N317" s="39">
        <v>3.125E-2</v>
      </c>
    </row>
    <row r="318" spans="1:14" ht="13.8" x14ac:dyDescent="0.3">
      <c r="A318" s="44" t="s">
        <v>151</v>
      </c>
      <c r="B318" s="45" t="s">
        <v>180</v>
      </c>
      <c r="C318" s="13" t="s">
        <v>169</v>
      </c>
      <c r="D318" s="13" t="s">
        <v>173</v>
      </c>
      <c r="E318" s="13" t="s">
        <v>279</v>
      </c>
      <c r="F318" s="38">
        <v>39624</v>
      </c>
      <c r="G318" s="39">
        <v>2</v>
      </c>
      <c r="H318" s="35">
        <v>40478</v>
      </c>
      <c r="I318" s="31">
        <v>4.333333333333333</v>
      </c>
      <c r="J318" s="51" t="s">
        <v>391</v>
      </c>
      <c r="K318" s="39" t="s">
        <v>402</v>
      </c>
      <c r="L318" s="39">
        <v>0</v>
      </c>
      <c r="M318" s="39">
        <v>0.125</v>
      </c>
      <c r="N318" s="39">
        <v>6.25E-2</v>
      </c>
    </row>
    <row r="319" spans="1:14" ht="13.8" x14ac:dyDescent="0.3">
      <c r="A319" s="44" t="s">
        <v>151</v>
      </c>
      <c r="B319" s="45" t="s">
        <v>180</v>
      </c>
      <c r="C319" s="13" t="s">
        <v>169</v>
      </c>
      <c r="D319" s="13" t="s">
        <v>173</v>
      </c>
      <c r="E319" s="13" t="s">
        <v>279</v>
      </c>
      <c r="F319" s="38">
        <v>39624</v>
      </c>
      <c r="G319" s="39">
        <v>2</v>
      </c>
      <c r="H319" s="35">
        <v>40478</v>
      </c>
      <c r="I319" s="31">
        <v>4.333333333333333</v>
      </c>
      <c r="J319" s="51" t="s">
        <v>391</v>
      </c>
      <c r="K319" s="39" t="s">
        <v>403</v>
      </c>
      <c r="L319" s="39">
        <v>6.25E-2</v>
      </c>
      <c r="M319" s="39">
        <v>0.125</v>
      </c>
      <c r="N319" s="39">
        <v>9.375E-2</v>
      </c>
    </row>
    <row r="320" spans="1:14" ht="13.8" x14ac:dyDescent="0.3">
      <c r="A320" s="44" t="s">
        <v>151</v>
      </c>
      <c r="B320" s="45" t="s">
        <v>180</v>
      </c>
      <c r="C320" s="13" t="s">
        <v>169</v>
      </c>
      <c r="D320" s="13" t="s">
        <v>173</v>
      </c>
      <c r="E320" s="13" t="s">
        <v>279</v>
      </c>
      <c r="F320" s="38">
        <v>39624</v>
      </c>
      <c r="G320" s="39">
        <v>2</v>
      </c>
      <c r="H320" s="35">
        <v>40478</v>
      </c>
      <c r="I320" s="31">
        <v>4.333333333333333</v>
      </c>
      <c r="J320" s="51" t="s">
        <v>392</v>
      </c>
      <c r="K320" s="39" t="s">
        <v>398</v>
      </c>
      <c r="L320" s="39">
        <v>6.25E-2</v>
      </c>
      <c r="M320" s="39">
        <v>0.125</v>
      </c>
      <c r="N320" s="39">
        <v>9.375E-2</v>
      </c>
    </row>
    <row r="321" spans="1:14" ht="13.8" x14ac:dyDescent="0.3">
      <c r="A321" s="44" t="s">
        <v>151</v>
      </c>
      <c r="B321" s="45" t="s">
        <v>180</v>
      </c>
      <c r="C321" s="13" t="s">
        <v>169</v>
      </c>
      <c r="D321" s="13" t="s">
        <v>173</v>
      </c>
      <c r="E321" s="13" t="s">
        <v>279</v>
      </c>
      <c r="F321" s="38">
        <v>39624</v>
      </c>
      <c r="G321" s="39">
        <v>2</v>
      </c>
      <c r="H321" s="35">
        <v>40478</v>
      </c>
      <c r="I321" s="31">
        <v>4.333333333333333</v>
      </c>
      <c r="J321" s="51" t="s">
        <v>392</v>
      </c>
      <c r="K321" s="39" t="s">
        <v>399</v>
      </c>
      <c r="L321" s="39">
        <v>0</v>
      </c>
      <c r="M321" s="39">
        <v>0.125</v>
      </c>
      <c r="N321" s="39">
        <v>6.25E-2</v>
      </c>
    </row>
    <row r="322" spans="1:14" ht="13.8" x14ac:dyDescent="0.3">
      <c r="A322" s="44" t="s">
        <v>151</v>
      </c>
      <c r="B322" s="45" t="s">
        <v>180</v>
      </c>
      <c r="C322" s="13" t="s">
        <v>169</v>
      </c>
      <c r="D322" s="13" t="s">
        <v>173</v>
      </c>
      <c r="E322" s="13" t="s">
        <v>279</v>
      </c>
      <c r="F322" s="38">
        <v>39624</v>
      </c>
      <c r="G322" s="39">
        <v>2</v>
      </c>
      <c r="H322" s="35">
        <v>40478</v>
      </c>
      <c r="I322" s="31">
        <v>4.333333333333333</v>
      </c>
      <c r="J322" s="51" t="s">
        <v>392</v>
      </c>
      <c r="K322" s="39" t="s">
        <v>400</v>
      </c>
      <c r="L322" s="39">
        <v>0</v>
      </c>
      <c r="M322" s="39">
        <v>0.1875</v>
      </c>
      <c r="N322" s="39">
        <v>9.375E-2</v>
      </c>
    </row>
    <row r="323" spans="1:14" ht="13.8" x14ac:dyDescent="0.3">
      <c r="A323" s="44" t="s">
        <v>151</v>
      </c>
      <c r="B323" s="45" t="s">
        <v>180</v>
      </c>
      <c r="C323" s="13" t="s">
        <v>169</v>
      </c>
      <c r="D323" s="13" t="s">
        <v>173</v>
      </c>
      <c r="E323" s="13" t="s">
        <v>279</v>
      </c>
      <c r="F323" s="38">
        <v>39624</v>
      </c>
      <c r="G323" s="39">
        <v>2</v>
      </c>
      <c r="H323" s="35">
        <v>40478</v>
      </c>
      <c r="I323" s="31">
        <v>4.333333333333333</v>
      </c>
      <c r="J323" s="51" t="s">
        <v>392</v>
      </c>
      <c r="K323" s="39" t="s">
        <v>401</v>
      </c>
      <c r="L323" s="39">
        <v>0</v>
      </c>
      <c r="M323" s="39">
        <v>0.1875</v>
      </c>
      <c r="N323" s="39">
        <v>9.375E-2</v>
      </c>
    </row>
    <row r="324" spans="1:14" ht="13.8" x14ac:dyDescent="0.3">
      <c r="A324" s="44" t="s">
        <v>151</v>
      </c>
      <c r="B324" s="45" t="s">
        <v>180</v>
      </c>
      <c r="C324" s="13" t="s">
        <v>169</v>
      </c>
      <c r="D324" s="13" t="s">
        <v>173</v>
      </c>
      <c r="E324" s="13" t="s">
        <v>279</v>
      </c>
      <c r="F324" s="38">
        <v>39624</v>
      </c>
      <c r="G324" s="39">
        <v>2</v>
      </c>
      <c r="H324" s="35">
        <v>40478</v>
      </c>
      <c r="I324" s="31">
        <v>4.333333333333333</v>
      </c>
      <c r="J324" s="51" t="s">
        <v>392</v>
      </c>
      <c r="K324" s="39" t="s">
        <v>402</v>
      </c>
      <c r="L324" s="39">
        <v>0</v>
      </c>
      <c r="M324" s="39">
        <v>0.125</v>
      </c>
      <c r="N324" s="39">
        <v>6.25E-2</v>
      </c>
    </row>
    <row r="325" spans="1:14" ht="13.8" x14ac:dyDescent="0.3">
      <c r="A325" s="44" t="s">
        <v>151</v>
      </c>
      <c r="B325" s="45" t="s">
        <v>180</v>
      </c>
      <c r="C325" s="13" t="s">
        <v>169</v>
      </c>
      <c r="D325" s="13" t="s">
        <v>173</v>
      </c>
      <c r="E325" s="13" t="s">
        <v>279</v>
      </c>
      <c r="F325" s="38">
        <v>39624</v>
      </c>
      <c r="G325" s="39">
        <v>2</v>
      </c>
      <c r="H325" s="35">
        <v>40478</v>
      </c>
      <c r="I325" s="31">
        <v>4.333333333333333</v>
      </c>
      <c r="J325" s="51" t="s">
        <v>392</v>
      </c>
      <c r="K325" s="39" t="s">
        <v>403</v>
      </c>
      <c r="L325" s="39">
        <v>0</v>
      </c>
      <c r="M325" s="39">
        <v>6.25E-2</v>
      </c>
      <c r="N325" s="39">
        <v>3.125E-2</v>
      </c>
    </row>
    <row r="326" spans="1:14" ht="13.8" x14ac:dyDescent="0.3">
      <c r="A326" s="44" t="s">
        <v>151</v>
      </c>
      <c r="B326" s="45" t="s">
        <v>180</v>
      </c>
      <c r="C326" s="13" t="s">
        <v>169</v>
      </c>
      <c r="D326" s="13" t="s">
        <v>191</v>
      </c>
      <c r="E326" s="13" t="s">
        <v>279</v>
      </c>
      <c r="F326" s="38">
        <v>39624</v>
      </c>
      <c r="G326" s="39">
        <v>2</v>
      </c>
      <c r="H326" s="35">
        <v>40478</v>
      </c>
      <c r="I326" s="31">
        <v>4.333333333333333</v>
      </c>
      <c r="J326" s="51" t="s">
        <v>390</v>
      </c>
      <c r="K326" s="39" t="s">
        <v>398</v>
      </c>
      <c r="L326" s="39">
        <v>0</v>
      </c>
      <c r="M326" s="39">
        <v>0</v>
      </c>
      <c r="N326" s="39">
        <v>0</v>
      </c>
    </row>
    <row r="327" spans="1:14" ht="13.8" x14ac:dyDescent="0.3">
      <c r="A327" s="44" t="s">
        <v>151</v>
      </c>
      <c r="B327" s="45" t="s">
        <v>180</v>
      </c>
      <c r="C327" s="13" t="s">
        <v>169</v>
      </c>
      <c r="D327" s="13" t="s">
        <v>191</v>
      </c>
      <c r="E327" s="13" t="s">
        <v>279</v>
      </c>
      <c r="F327" s="38">
        <v>39624</v>
      </c>
      <c r="G327" s="39">
        <v>2</v>
      </c>
      <c r="H327" s="35">
        <v>40478</v>
      </c>
      <c r="I327" s="31">
        <v>4.333333333333333</v>
      </c>
      <c r="J327" s="51" t="s">
        <v>390</v>
      </c>
      <c r="K327" s="39" t="s">
        <v>399</v>
      </c>
      <c r="L327" s="39">
        <v>0</v>
      </c>
      <c r="M327" s="39">
        <v>0</v>
      </c>
      <c r="N327" s="39">
        <v>0</v>
      </c>
    </row>
    <row r="328" spans="1:14" ht="13.8" x14ac:dyDescent="0.3">
      <c r="A328" s="44" t="s">
        <v>151</v>
      </c>
      <c r="B328" s="45" t="s">
        <v>180</v>
      </c>
      <c r="C328" s="13" t="s">
        <v>169</v>
      </c>
      <c r="D328" s="13" t="s">
        <v>191</v>
      </c>
      <c r="E328" s="13" t="s">
        <v>279</v>
      </c>
      <c r="F328" s="38">
        <v>39624</v>
      </c>
      <c r="G328" s="39">
        <v>2</v>
      </c>
      <c r="H328" s="35">
        <v>40478</v>
      </c>
      <c r="I328" s="31">
        <v>4.333333333333333</v>
      </c>
      <c r="J328" s="51" t="s">
        <v>390</v>
      </c>
      <c r="K328" s="39" t="s">
        <v>400</v>
      </c>
      <c r="L328" s="39">
        <v>0</v>
      </c>
      <c r="M328" s="39">
        <v>0</v>
      </c>
      <c r="N328" s="39">
        <v>0</v>
      </c>
    </row>
    <row r="329" spans="1:14" ht="13.8" x14ac:dyDescent="0.3">
      <c r="A329" s="44" t="s">
        <v>151</v>
      </c>
      <c r="B329" s="45" t="s">
        <v>180</v>
      </c>
      <c r="C329" s="13" t="s">
        <v>169</v>
      </c>
      <c r="D329" s="13" t="s">
        <v>191</v>
      </c>
      <c r="E329" s="13" t="s">
        <v>279</v>
      </c>
      <c r="F329" s="38">
        <v>39624</v>
      </c>
      <c r="G329" s="39">
        <v>2</v>
      </c>
      <c r="H329" s="35">
        <v>40478</v>
      </c>
      <c r="I329" s="31">
        <v>4.333333333333333</v>
      </c>
      <c r="J329" s="51" t="s">
        <v>390</v>
      </c>
      <c r="K329" s="39" t="s">
        <v>401</v>
      </c>
      <c r="L329" s="39">
        <v>0</v>
      </c>
      <c r="M329" s="39">
        <v>0</v>
      </c>
      <c r="N329" s="39">
        <v>0</v>
      </c>
    </row>
    <row r="330" spans="1:14" ht="13.8" x14ac:dyDescent="0.3">
      <c r="A330" s="44" t="s">
        <v>151</v>
      </c>
      <c r="B330" s="45" t="s">
        <v>180</v>
      </c>
      <c r="C330" s="13" t="s">
        <v>169</v>
      </c>
      <c r="D330" s="13" t="s">
        <v>191</v>
      </c>
      <c r="E330" s="13" t="s">
        <v>279</v>
      </c>
      <c r="F330" s="38">
        <v>39624</v>
      </c>
      <c r="G330" s="39">
        <v>2</v>
      </c>
      <c r="H330" s="35">
        <v>40478</v>
      </c>
      <c r="I330" s="31">
        <v>4.333333333333333</v>
      </c>
      <c r="J330" s="51" t="s">
        <v>390</v>
      </c>
      <c r="K330" s="39" t="s">
        <v>402</v>
      </c>
      <c r="L330" s="39">
        <v>0</v>
      </c>
      <c r="M330" s="39">
        <v>6.25E-2</v>
      </c>
      <c r="N330" s="39">
        <v>3.125E-2</v>
      </c>
    </row>
    <row r="331" spans="1:14" ht="13.8" x14ac:dyDescent="0.3">
      <c r="A331" s="44" t="s">
        <v>151</v>
      </c>
      <c r="B331" s="45" t="s">
        <v>180</v>
      </c>
      <c r="C331" s="13" t="s">
        <v>169</v>
      </c>
      <c r="D331" s="13" t="s">
        <v>191</v>
      </c>
      <c r="E331" s="13" t="s">
        <v>279</v>
      </c>
      <c r="F331" s="38">
        <v>39624</v>
      </c>
      <c r="G331" s="39">
        <v>2</v>
      </c>
      <c r="H331" s="35">
        <v>40478</v>
      </c>
      <c r="I331" s="31">
        <v>4.333333333333333</v>
      </c>
      <c r="J331" s="51" t="s">
        <v>390</v>
      </c>
      <c r="K331" s="39" t="s">
        <v>403</v>
      </c>
      <c r="L331" s="39">
        <v>6.25E-2</v>
      </c>
      <c r="M331" s="39">
        <v>6.25E-2</v>
      </c>
      <c r="N331" s="39">
        <v>6.25E-2</v>
      </c>
    </row>
    <row r="332" spans="1:14" ht="13.8" x14ac:dyDescent="0.3">
      <c r="A332" s="44" t="s">
        <v>151</v>
      </c>
      <c r="B332" s="45" t="s">
        <v>180</v>
      </c>
      <c r="C332" s="13" t="s">
        <v>169</v>
      </c>
      <c r="D332" s="13" t="s">
        <v>191</v>
      </c>
      <c r="E332" s="13" t="s">
        <v>279</v>
      </c>
      <c r="F332" s="38">
        <v>39624</v>
      </c>
      <c r="G332" s="39">
        <v>2</v>
      </c>
      <c r="H332" s="35">
        <v>40478</v>
      </c>
      <c r="I332" s="31">
        <v>4.333333333333333</v>
      </c>
      <c r="J332" s="51" t="s">
        <v>391</v>
      </c>
      <c r="K332" s="39" t="s">
        <v>398</v>
      </c>
      <c r="L332" s="39">
        <v>6.25E-2</v>
      </c>
      <c r="M332" s="39">
        <v>6.25E-2</v>
      </c>
      <c r="N332" s="39">
        <v>6.25E-2</v>
      </c>
    </row>
    <row r="333" spans="1:14" ht="13.8" x14ac:dyDescent="0.3">
      <c r="A333" s="44" t="s">
        <v>151</v>
      </c>
      <c r="B333" s="45" t="s">
        <v>180</v>
      </c>
      <c r="C333" s="13" t="s">
        <v>169</v>
      </c>
      <c r="D333" s="13" t="s">
        <v>191</v>
      </c>
      <c r="E333" s="13" t="s">
        <v>279</v>
      </c>
      <c r="F333" s="38">
        <v>39624</v>
      </c>
      <c r="G333" s="39">
        <v>2</v>
      </c>
      <c r="H333" s="35">
        <v>40478</v>
      </c>
      <c r="I333" s="31">
        <v>4.333333333333333</v>
      </c>
      <c r="J333" s="51" t="s">
        <v>391</v>
      </c>
      <c r="K333" s="39" t="s">
        <v>399</v>
      </c>
      <c r="L333" s="39">
        <v>0</v>
      </c>
      <c r="M333" s="39">
        <v>6.25E-2</v>
      </c>
      <c r="N333" s="39">
        <v>3.125E-2</v>
      </c>
    </row>
    <row r="334" spans="1:14" ht="13.8" x14ac:dyDescent="0.3">
      <c r="A334" s="44" t="s">
        <v>151</v>
      </c>
      <c r="B334" s="45" t="s">
        <v>180</v>
      </c>
      <c r="C334" s="13" t="s">
        <v>169</v>
      </c>
      <c r="D334" s="13" t="s">
        <v>191</v>
      </c>
      <c r="E334" s="13" t="s">
        <v>279</v>
      </c>
      <c r="F334" s="38">
        <v>39624</v>
      </c>
      <c r="G334" s="39">
        <v>2</v>
      </c>
      <c r="H334" s="35">
        <v>40478</v>
      </c>
      <c r="I334" s="31">
        <v>4.333333333333333</v>
      </c>
      <c r="J334" s="51" t="s">
        <v>391</v>
      </c>
      <c r="K334" s="39" t="s">
        <v>400</v>
      </c>
      <c r="L334" s="39">
        <v>6.25E-2</v>
      </c>
      <c r="M334" s="39">
        <v>6.25E-2</v>
      </c>
      <c r="N334" s="39">
        <v>6.25E-2</v>
      </c>
    </row>
    <row r="335" spans="1:14" ht="13.8" x14ac:dyDescent="0.3">
      <c r="A335" s="44" t="s">
        <v>151</v>
      </c>
      <c r="B335" s="45" t="s">
        <v>180</v>
      </c>
      <c r="C335" s="13" t="s">
        <v>169</v>
      </c>
      <c r="D335" s="13" t="s">
        <v>191</v>
      </c>
      <c r="E335" s="13" t="s">
        <v>279</v>
      </c>
      <c r="F335" s="38">
        <v>39624</v>
      </c>
      <c r="G335" s="39">
        <v>2</v>
      </c>
      <c r="H335" s="35">
        <v>40478</v>
      </c>
      <c r="I335" s="31">
        <v>4.333333333333333</v>
      </c>
      <c r="J335" s="51" t="s">
        <v>391</v>
      </c>
      <c r="K335" s="39" t="s">
        <v>401</v>
      </c>
      <c r="L335" s="39">
        <v>6.25E-2</v>
      </c>
      <c r="M335" s="39">
        <v>0</v>
      </c>
      <c r="N335" s="39">
        <v>3.125E-2</v>
      </c>
    </row>
    <row r="336" spans="1:14" ht="13.8" x14ac:dyDescent="0.3">
      <c r="A336" s="44" t="s">
        <v>151</v>
      </c>
      <c r="B336" s="45" t="s">
        <v>180</v>
      </c>
      <c r="C336" s="13" t="s">
        <v>169</v>
      </c>
      <c r="D336" s="13" t="s">
        <v>191</v>
      </c>
      <c r="E336" s="13" t="s">
        <v>279</v>
      </c>
      <c r="F336" s="38">
        <v>39624</v>
      </c>
      <c r="G336" s="39">
        <v>2</v>
      </c>
      <c r="H336" s="35">
        <v>40478</v>
      </c>
      <c r="I336" s="31">
        <v>4.333333333333333</v>
      </c>
      <c r="J336" s="51" t="s">
        <v>391</v>
      </c>
      <c r="K336" s="39" t="s">
        <v>402</v>
      </c>
      <c r="L336" s="39">
        <v>6.25E-2</v>
      </c>
      <c r="M336" s="39">
        <v>0</v>
      </c>
      <c r="N336" s="39">
        <v>3.125E-2</v>
      </c>
    </row>
    <row r="337" spans="1:14" ht="13.8" x14ac:dyDescent="0.3">
      <c r="A337" s="44" t="s">
        <v>151</v>
      </c>
      <c r="B337" s="45" t="s">
        <v>180</v>
      </c>
      <c r="C337" s="13" t="s">
        <v>169</v>
      </c>
      <c r="D337" s="13" t="s">
        <v>191</v>
      </c>
      <c r="E337" s="13" t="s">
        <v>279</v>
      </c>
      <c r="F337" s="38">
        <v>39624</v>
      </c>
      <c r="G337" s="39">
        <v>2</v>
      </c>
      <c r="H337" s="35">
        <v>40478</v>
      </c>
      <c r="I337" s="31">
        <v>4.333333333333333</v>
      </c>
      <c r="J337" s="51" t="s">
        <v>391</v>
      </c>
      <c r="K337" s="39" t="s">
        <v>403</v>
      </c>
      <c r="L337" s="39">
        <v>0</v>
      </c>
      <c r="M337" s="39">
        <v>0</v>
      </c>
      <c r="N337" s="39">
        <v>0</v>
      </c>
    </row>
    <row r="338" spans="1:14" ht="13.8" x14ac:dyDescent="0.3">
      <c r="A338" s="44" t="s">
        <v>151</v>
      </c>
      <c r="B338" s="45" t="s">
        <v>180</v>
      </c>
      <c r="C338" s="13" t="s">
        <v>169</v>
      </c>
      <c r="D338" s="13" t="s">
        <v>191</v>
      </c>
      <c r="E338" s="13" t="s">
        <v>279</v>
      </c>
      <c r="F338" s="38">
        <v>39624</v>
      </c>
      <c r="G338" s="39">
        <v>2</v>
      </c>
      <c r="H338" s="35">
        <v>40478</v>
      </c>
      <c r="I338" s="31">
        <v>4.333333333333333</v>
      </c>
      <c r="J338" s="51" t="s">
        <v>392</v>
      </c>
      <c r="K338" s="39" t="s">
        <v>398</v>
      </c>
      <c r="L338" s="39">
        <v>0</v>
      </c>
      <c r="M338" s="39">
        <v>0</v>
      </c>
      <c r="N338" s="39">
        <v>0</v>
      </c>
    </row>
    <row r="339" spans="1:14" ht="13.8" x14ac:dyDescent="0.3">
      <c r="A339" s="44" t="s">
        <v>151</v>
      </c>
      <c r="B339" s="45" t="s">
        <v>180</v>
      </c>
      <c r="C339" s="13" t="s">
        <v>169</v>
      </c>
      <c r="D339" s="13" t="s">
        <v>191</v>
      </c>
      <c r="E339" s="13" t="s">
        <v>279</v>
      </c>
      <c r="F339" s="38">
        <v>39624</v>
      </c>
      <c r="G339" s="39">
        <v>2</v>
      </c>
      <c r="H339" s="35">
        <v>40478</v>
      </c>
      <c r="I339" s="31">
        <v>4.333333333333333</v>
      </c>
      <c r="J339" s="51" t="s">
        <v>392</v>
      </c>
      <c r="K339" s="39" t="s">
        <v>399</v>
      </c>
      <c r="L339" s="39">
        <v>0</v>
      </c>
      <c r="M339" s="39">
        <v>0</v>
      </c>
      <c r="N339" s="39">
        <v>0</v>
      </c>
    </row>
    <row r="340" spans="1:14" ht="13.8" x14ac:dyDescent="0.3">
      <c r="A340" s="44" t="s">
        <v>151</v>
      </c>
      <c r="B340" s="45" t="s">
        <v>180</v>
      </c>
      <c r="C340" s="13" t="s">
        <v>169</v>
      </c>
      <c r="D340" s="13" t="s">
        <v>191</v>
      </c>
      <c r="E340" s="13" t="s">
        <v>279</v>
      </c>
      <c r="F340" s="38">
        <v>39624</v>
      </c>
      <c r="G340" s="39">
        <v>2</v>
      </c>
      <c r="H340" s="35">
        <v>40478</v>
      </c>
      <c r="I340" s="31">
        <v>4.333333333333333</v>
      </c>
      <c r="J340" s="51" t="s">
        <v>392</v>
      </c>
      <c r="K340" s="39" t="s">
        <v>400</v>
      </c>
      <c r="L340" s="39">
        <v>0</v>
      </c>
      <c r="M340" s="39">
        <v>0</v>
      </c>
      <c r="N340" s="39">
        <v>0</v>
      </c>
    </row>
    <row r="341" spans="1:14" ht="13.8" x14ac:dyDescent="0.3">
      <c r="A341" s="44" t="s">
        <v>151</v>
      </c>
      <c r="B341" s="45" t="s">
        <v>180</v>
      </c>
      <c r="C341" s="13" t="s">
        <v>169</v>
      </c>
      <c r="D341" s="13" t="s">
        <v>191</v>
      </c>
      <c r="E341" s="13" t="s">
        <v>279</v>
      </c>
      <c r="F341" s="38">
        <v>39624</v>
      </c>
      <c r="G341" s="39">
        <v>2</v>
      </c>
      <c r="H341" s="35">
        <v>40478</v>
      </c>
      <c r="I341" s="31">
        <v>4.333333333333333</v>
      </c>
      <c r="J341" s="51" t="s">
        <v>392</v>
      </c>
      <c r="K341" s="39" t="s">
        <v>401</v>
      </c>
      <c r="L341" s="39">
        <v>0</v>
      </c>
      <c r="M341" s="39">
        <v>0</v>
      </c>
      <c r="N341" s="39">
        <v>0</v>
      </c>
    </row>
    <row r="342" spans="1:14" ht="13.8" x14ac:dyDescent="0.3">
      <c r="A342" s="44" t="s">
        <v>151</v>
      </c>
      <c r="B342" s="45" t="s">
        <v>180</v>
      </c>
      <c r="C342" s="13" t="s">
        <v>169</v>
      </c>
      <c r="D342" s="13" t="s">
        <v>191</v>
      </c>
      <c r="E342" s="13" t="s">
        <v>279</v>
      </c>
      <c r="F342" s="38">
        <v>39624</v>
      </c>
      <c r="G342" s="39">
        <v>2</v>
      </c>
      <c r="H342" s="35">
        <v>40478</v>
      </c>
      <c r="I342" s="31">
        <v>4.333333333333333</v>
      </c>
      <c r="J342" s="51" t="s">
        <v>392</v>
      </c>
      <c r="K342" s="39" t="s">
        <v>402</v>
      </c>
      <c r="L342" s="39">
        <v>0</v>
      </c>
      <c r="M342" s="39">
        <v>0</v>
      </c>
      <c r="N342" s="39">
        <v>0</v>
      </c>
    </row>
    <row r="343" spans="1:14" ht="13.8" x14ac:dyDescent="0.3">
      <c r="A343" s="44" t="s">
        <v>151</v>
      </c>
      <c r="B343" s="45" t="s">
        <v>180</v>
      </c>
      <c r="C343" s="13" t="s">
        <v>169</v>
      </c>
      <c r="D343" s="13" t="s">
        <v>191</v>
      </c>
      <c r="E343" s="13" t="s">
        <v>279</v>
      </c>
      <c r="F343" s="38">
        <v>39624</v>
      </c>
      <c r="G343" s="39">
        <v>2</v>
      </c>
      <c r="H343" s="35">
        <v>40478</v>
      </c>
      <c r="I343" s="31">
        <v>4.333333333333333</v>
      </c>
      <c r="J343" s="51" t="s">
        <v>392</v>
      </c>
      <c r="K343" s="39" t="s">
        <v>403</v>
      </c>
      <c r="L343" s="39">
        <v>0</v>
      </c>
      <c r="M343" s="39">
        <v>6.25E-2</v>
      </c>
      <c r="N343" s="39">
        <v>3.125E-2</v>
      </c>
    </row>
    <row r="344" spans="1:14" ht="13.8" x14ac:dyDescent="0.3">
      <c r="A344" s="44" t="s">
        <v>152</v>
      </c>
      <c r="B344" s="45" t="s">
        <v>180</v>
      </c>
      <c r="C344" s="13" t="s">
        <v>169</v>
      </c>
      <c r="D344" s="13" t="s">
        <v>173</v>
      </c>
      <c r="E344" s="13" t="s">
        <v>284</v>
      </c>
      <c r="F344" s="35">
        <v>39647</v>
      </c>
      <c r="G344" s="14">
        <f t="shared" ref="G344:G379" si="9">2+1/12</f>
        <v>2.0833333333333335</v>
      </c>
      <c r="H344" s="35">
        <v>40387</v>
      </c>
      <c r="I344" s="31">
        <v>4.0833333333333339</v>
      </c>
      <c r="J344" s="51" t="s">
        <v>390</v>
      </c>
      <c r="K344" s="14" t="s">
        <v>398</v>
      </c>
      <c r="L344" s="14">
        <v>0</v>
      </c>
      <c r="M344" s="14">
        <v>0</v>
      </c>
      <c r="N344" s="14">
        <v>0</v>
      </c>
    </row>
    <row r="345" spans="1:14" ht="13.8" x14ac:dyDescent="0.3">
      <c r="A345" s="44" t="s">
        <v>152</v>
      </c>
      <c r="B345" s="45" t="s">
        <v>180</v>
      </c>
      <c r="C345" s="13" t="s">
        <v>169</v>
      </c>
      <c r="D345" s="13" t="s">
        <v>173</v>
      </c>
      <c r="E345" s="13" t="s">
        <v>284</v>
      </c>
      <c r="F345" s="35">
        <v>39647</v>
      </c>
      <c r="G345" s="14">
        <f t="shared" si="9"/>
        <v>2.0833333333333335</v>
      </c>
      <c r="H345" s="35">
        <v>40387</v>
      </c>
      <c r="I345" s="31">
        <v>4.0833333333333339</v>
      </c>
      <c r="J345" s="51" t="s">
        <v>390</v>
      </c>
      <c r="K345" s="14" t="s">
        <v>399</v>
      </c>
      <c r="L345" s="14">
        <v>6.25E-2</v>
      </c>
      <c r="M345" s="14">
        <v>0</v>
      </c>
      <c r="N345" s="14">
        <v>3.125E-2</v>
      </c>
    </row>
    <row r="346" spans="1:14" ht="13.8" x14ac:dyDescent="0.3">
      <c r="A346" s="44" t="s">
        <v>152</v>
      </c>
      <c r="B346" s="45" t="s">
        <v>180</v>
      </c>
      <c r="C346" s="13" t="s">
        <v>169</v>
      </c>
      <c r="D346" s="13" t="s">
        <v>173</v>
      </c>
      <c r="E346" s="13" t="s">
        <v>284</v>
      </c>
      <c r="F346" s="35">
        <v>39647</v>
      </c>
      <c r="G346" s="14">
        <f t="shared" si="9"/>
        <v>2.0833333333333335</v>
      </c>
      <c r="H346" s="35">
        <v>40387</v>
      </c>
      <c r="I346" s="31">
        <v>4.0833333333333339</v>
      </c>
      <c r="J346" s="51" t="s">
        <v>390</v>
      </c>
      <c r="K346" s="14" t="s">
        <v>400</v>
      </c>
      <c r="L346" s="14">
        <v>0</v>
      </c>
      <c r="M346" s="14">
        <v>0</v>
      </c>
      <c r="N346" s="14">
        <v>0</v>
      </c>
    </row>
    <row r="347" spans="1:14" ht="13.8" x14ac:dyDescent="0.3">
      <c r="A347" s="44" t="s">
        <v>152</v>
      </c>
      <c r="B347" s="45" t="s">
        <v>180</v>
      </c>
      <c r="C347" s="13" t="s">
        <v>169</v>
      </c>
      <c r="D347" s="13" t="s">
        <v>173</v>
      </c>
      <c r="E347" s="13" t="s">
        <v>284</v>
      </c>
      <c r="F347" s="35">
        <v>39647</v>
      </c>
      <c r="G347" s="14">
        <f t="shared" si="9"/>
        <v>2.0833333333333335</v>
      </c>
      <c r="H347" s="35">
        <v>40387</v>
      </c>
      <c r="I347" s="31">
        <v>4.0833333333333339</v>
      </c>
      <c r="J347" s="51" t="s">
        <v>390</v>
      </c>
      <c r="K347" s="14" t="s">
        <v>401</v>
      </c>
      <c r="L347" s="14">
        <v>6.25E-2</v>
      </c>
      <c r="M347" s="14">
        <v>0</v>
      </c>
      <c r="N347" s="14">
        <v>3.125E-2</v>
      </c>
    </row>
    <row r="348" spans="1:14" ht="13.8" x14ac:dyDescent="0.3">
      <c r="A348" s="44" t="s">
        <v>152</v>
      </c>
      <c r="B348" s="45" t="s">
        <v>180</v>
      </c>
      <c r="C348" s="13" t="s">
        <v>169</v>
      </c>
      <c r="D348" s="13" t="s">
        <v>173</v>
      </c>
      <c r="E348" s="13" t="s">
        <v>284</v>
      </c>
      <c r="F348" s="35">
        <v>39647</v>
      </c>
      <c r="G348" s="14">
        <f t="shared" si="9"/>
        <v>2.0833333333333335</v>
      </c>
      <c r="H348" s="35">
        <v>40387</v>
      </c>
      <c r="I348" s="31">
        <v>4.0833333333333339</v>
      </c>
      <c r="J348" s="51" t="s">
        <v>390</v>
      </c>
      <c r="K348" s="14" t="s">
        <v>402</v>
      </c>
      <c r="L348" s="14">
        <v>6.25E-2</v>
      </c>
      <c r="M348" s="14">
        <v>0</v>
      </c>
      <c r="N348" s="14">
        <v>3.125E-2</v>
      </c>
    </row>
    <row r="349" spans="1:14" ht="13.8" x14ac:dyDescent="0.3">
      <c r="A349" s="44" t="s">
        <v>152</v>
      </c>
      <c r="B349" s="45" t="s">
        <v>180</v>
      </c>
      <c r="C349" s="13" t="s">
        <v>169</v>
      </c>
      <c r="D349" s="13" t="s">
        <v>173</v>
      </c>
      <c r="E349" s="13" t="s">
        <v>284</v>
      </c>
      <c r="F349" s="35">
        <v>39647</v>
      </c>
      <c r="G349" s="14">
        <f t="shared" si="9"/>
        <v>2.0833333333333335</v>
      </c>
      <c r="H349" s="35">
        <v>40387</v>
      </c>
      <c r="I349" s="31">
        <v>4.0833333333333339</v>
      </c>
      <c r="J349" s="51" t="s">
        <v>390</v>
      </c>
      <c r="K349" s="14" t="s">
        <v>403</v>
      </c>
      <c r="L349" s="14">
        <v>6.25E-2</v>
      </c>
      <c r="M349" s="14">
        <v>0</v>
      </c>
      <c r="N349" s="14">
        <v>3.125E-2</v>
      </c>
    </row>
    <row r="350" spans="1:14" ht="13.8" x14ac:dyDescent="0.3">
      <c r="A350" s="44" t="s">
        <v>152</v>
      </c>
      <c r="B350" s="45" t="s">
        <v>180</v>
      </c>
      <c r="C350" s="13" t="s">
        <v>169</v>
      </c>
      <c r="D350" s="13" t="s">
        <v>173</v>
      </c>
      <c r="E350" s="13" t="s">
        <v>284</v>
      </c>
      <c r="F350" s="35">
        <v>39647</v>
      </c>
      <c r="G350" s="14">
        <f t="shared" si="9"/>
        <v>2.0833333333333335</v>
      </c>
      <c r="H350" s="35">
        <v>40387</v>
      </c>
      <c r="I350" s="31">
        <v>4.0833333333333339</v>
      </c>
      <c r="J350" s="51" t="s">
        <v>391</v>
      </c>
      <c r="K350" s="14" t="s">
        <v>398</v>
      </c>
      <c r="L350" s="14">
        <v>6.25E-2</v>
      </c>
      <c r="M350" s="14">
        <v>0</v>
      </c>
      <c r="N350" s="14">
        <v>3.125E-2</v>
      </c>
    </row>
    <row r="351" spans="1:14" ht="13.8" x14ac:dyDescent="0.3">
      <c r="A351" s="44" t="s">
        <v>152</v>
      </c>
      <c r="B351" s="45" t="s">
        <v>180</v>
      </c>
      <c r="C351" s="13" t="s">
        <v>169</v>
      </c>
      <c r="D351" s="13" t="s">
        <v>173</v>
      </c>
      <c r="E351" s="13" t="s">
        <v>284</v>
      </c>
      <c r="F351" s="35">
        <v>39647</v>
      </c>
      <c r="G351" s="14">
        <f t="shared" si="9"/>
        <v>2.0833333333333335</v>
      </c>
      <c r="H351" s="35">
        <v>40387</v>
      </c>
      <c r="I351" s="31">
        <v>4.0833333333333339</v>
      </c>
      <c r="J351" s="51" t="s">
        <v>391</v>
      </c>
      <c r="K351" s="14" t="s">
        <v>399</v>
      </c>
      <c r="L351" s="14">
        <v>6.25E-2</v>
      </c>
      <c r="M351" s="14">
        <v>0</v>
      </c>
      <c r="N351" s="14">
        <v>3.125E-2</v>
      </c>
    </row>
    <row r="352" spans="1:14" ht="13.8" x14ac:dyDescent="0.3">
      <c r="A352" s="44" t="s">
        <v>152</v>
      </c>
      <c r="B352" s="45" t="s">
        <v>180</v>
      </c>
      <c r="C352" s="13" t="s">
        <v>169</v>
      </c>
      <c r="D352" s="13" t="s">
        <v>173</v>
      </c>
      <c r="E352" s="13" t="s">
        <v>284</v>
      </c>
      <c r="F352" s="35">
        <v>39647</v>
      </c>
      <c r="G352" s="14">
        <f t="shared" si="9"/>
        <v>2.0833333333333335</v>
      </c>
      <c r="H352" s="35">
        <v>40387</v>
      </c>
      <c r="I352" s="31">
        <v>4.0833333333333339</v>
      </c>
      <c r="J352" s="51" t="s">
        <v>391</v>
      </c>
      <c r="K352" s="14" t="s">
        <v>400</v>
      </c>
      <c r="L352" s="14">
        <v>0</v>
      </c>
      <c r="M352" s="14">
        <v>0</v>
      </c>
      <c r="N352" s="14">
        <v>0</v>
      </c>
    </row>
    <row r="353" spans="1:14" ht="13.8" x14ac:dyDescent="0.3">
      <c r="A353" s="44" t="s">
        <v>152</v>
      </c>
      <c r="B353" s="45" t="s">
        <v>180</v>
      </c>
      <c r="C353" s="13" t="s">
        <v>169</v>
      </c>
      <c r="D353" s="13" t="s">
        <v>173</v>
      </c>
      <c r="E353" s="13" t="s">
        <v>284</v>
      </c>
      <c r="F353" s="35">
        <v>39647</v>
      </c>
      <c r="G353" s="14">
        <f t="shared" si="9"/>
        <v>2.0833333333333335</v>
      </c>
      <c r="H353" s="35">
        <v>40387</v>
      </c>
      <c r="I353" s="31">
        <v>4.0833333333333339</v>
      </c>
      <c r="J353" s="51" t="s">
        <v>391</v>
      </c>
      <c r="K353" s="14" t="s">
        <v>401</v>
      </c>
      <c r="L353" s="14">
        <v>0</v>
      </c>
      <c r="M353" s="14">
        <v>0</v>
      </c>
      <c r="N353" s="14">
        <v>0</v>
      </c>
    </row>
    <row r="354" spans="1:14" ht="13.8" x14ac:dyDescent="0.3">
      <c r="A354" s="44" t="s">
        <v>152</v>
      </c>
      <c r="B354" s="45" t="s">
        <v>180</v>
      </c>
      <c r="C354" s="13" t="s">
        <v>169</v>
      </c>
      <c r="D354" s="13" t="s">
        <v>173</v>
      </c>
      <c r="E354" s="13" t="s">
        <v>284</v>
      </c>
      <c r="F354" s="35">
        <v>39647</v>
      </c>
      <c r="G354" s="14">
        <f t="shared" si="9"/>
        <v>2.0833333333333335</v>
      </c>
      <c r="H354" s="35">
        <v>40387</v>
      </c>
      <c r="I354" s="31">
        <v>4.0833333333333339</v>
      </c>
      <c r="J354" s="51" t="s">
        <v>391</v>
      </c>
      <c r="K354" s="14" t="s">
        <v>402</v>
      </c>
      <c r="L354" s="14">
        <v>0</v>
      </c>
      <c r="M354" s="14">
        <v>0</v>
      </c>
      <c r="N354" s="14">
        <v>0</v>
      </c>
    </row>
    <row r="355" spans="1:14" ht="13.8" x14ac:dyDescent="0.3">
      <c r="A355" s="44" t="s">
        <v>152</v>
      </c>
      <c r="B355" s="45" t="s">
        <v>180</v>
      </c>
      <c r="C355" s="13" t="s">
        <v>169</v>
      </c>
      <c r="D355" s="13" t="s">
        <v>173</v>
      </c>
      <c r="E355" s="13" t="s">
        <v>284</v>
      </c>
      <c r="F355" s="35">
        <v>39647</v>
      </c>
      <c r="G355" s="14">
        <f t="shared" si="9"/>
        <v>2.0833333333333335</v>
      </c>
      <c r="H355" s="35">
        <v>40387</v>
      </c>
      <c r="I355" s="31">
        <v>4.0833333333333339</v>
      </c>
      <c r="J355" s="51" t="s">
        <v>391</v>
      </c>
      <c r="K355" s="14" t="s">
        <v>403</v>
      </c>
      <c r="L355" s="14">
        <v>0</v>
      </c>
      <c r="M355" s="14">
        <v>0</v>
      </c>
      <c r="N355" s="14">
        <v>0</v>
      </c>
    </row>
    <row r="356" spans="1:14" ht="13.8" x14ac:dyDescent="0.3">
      <c r="A356" s="44" t="s">
        <v>152</v>
      </c>
      <c r="B356" s="45" t="s">
        <v>180</v>
      </c>
      <c r="C356" s="13" t="s">
        <v>169</v>
      </c>
      <c r="D356" s="13" t="s">
        <v>173</v>
      </c>
      <c r="E356" s="13" t="s">
        <v>284</v>
      </c>
      <c r="F356" s="35">
        <v>39647</v>
      </c>
      <c r="G356" s="14">
        <f t="shared" si="9"/>
        <v>2.0833333333333335</v>
      </c>
      <c r="H356" s="35">
        <v>40387</v>
      </c>
      <c r="I356" s="31">
        <v>4.0833333333333339</v>
      </c>
      <c r="J356" s="51" t="s">
        <v>392</v>
      </c>
      <c r="K356" s="14" t="s">
        <v>398</v>
      </c>
      <c r="L356" s="14">
        <v>0</v>
      </c>
      <c r="M356" s="14">
        <v>0</v>
      </c>
      <c r="N356" s="14">
        <v>0</v>
      </c>
    </row>
    <row r="357" spans="1:14" ht="13.8" x14ac:dyDescent="0.3">
      <c r="A357" s="44" t="s">
        <v>152</v>
      </c>
      <c r="B357" s="45" t="s">
        <v>180</v>
      </c>
      <c r="C357" s="13" t="s">
        <v>169</v>
      </c>
      <c r="D357" s="13" t="s">
        <v>173</v>
      </c>
      <c r="E357" s="13" t="s">
        <v>284</v>
      </c>
      <c r="F357" s="35">
        <v>39647</v>
      </c>
      <c r="G357" s="14">
        <f t="shared" si="9"/>
        <v>2.0833333333333335</v>
      </c>
      <c r="H357" s="35">
        <v>40387</v>
      </c>
      <c r="I357" s="31">
        <v>4.0833333333333339</v>
      </c>
      <c r="J357" s="51" t="s">
        <v>392</v>
      </c>
      <c r="K357" s="14" t="s">
        <v>399</v>
      </c>
      <c r="L357" s="14">
        <v>6.25E-2</v>
      </c>
      <c r="M357" s="14">
        <v>0</v>
      </c>
      <c r="N357" s="14">
        <v>3.125E-2</v>
      </c>
    </row>
    <row r="358" spans="1:14" ht="13.8" x14ac:dyDescent="0.3">
      <c r="A358" s="44" t="s">
        <v>152</v>
      </c>
      <c r="B358" s="45" t="s">
        <v>180</v>
      </c>
      <c r="C358" s="13" t="s">
        <v>169</v>
      </c>
      <c r="D358" s="13" t="s">
        <v>173</v>
      </c>
      <c r="E358" s="13" t="s">
        <v>284</v>
      </c>
      <c r="F358" s="35">
        <v>39647</v>
      </c>
      <c r="G358" s="14">
        <f t="shared" si="9"/>
        <v>2.0833333333333335</v>
      </c>
      <c r="H358" s="35">
        <v>40387</v>
      </c>
      <c r="I358" s="31">
        <v>4.0833333333333339</v>
      </c>
      <c r="J358" s="51" t="s">
        <v>392</v>
      </c>
      <c r="K358" s="14" t="s">
        <v>400</v>
      </c>
      <c r="L358" s="14">
        <v>6.25E-2</v>
      </c>
      <c r="M358" s="14">
        <v>0</v>
      </c>
      <c r="N358" s="14">
        <v>3.125E-2</v>
      </c>
    </row>
    <row r="359" spans="1:14" ht="13.8" x14ac:dyDescent="0.3">
      <c r="A359" s="44" t="s">
        <v>152</v>
      </c>
      <c r="B359" s="45" t="s">
        <v>180</v>
      </c>
      <c r="C359" s="13" t="s">
        <v>169</v>
      </c>
      <c r="D359" s="13" t="s">
        <v>173</v>
      </c>
      <c r="E359" s="13" t="s">
        <v>284</v>
      </c>
      <c r="F359" s="35">
        <v>39647</v>
      </c>
      <c r="G359" s="14">
        <f t="shared" si="9"/>
        <v>2.0833333333333335</v>
      </c>
      <c r="H359" s="35">
        <v>40387</v>
      </c>
      <c r="I359" s="31">
        <v>4.0833333333333339</v>
      </c>
      <c r="J359" s="51" t="s">
        <v>392</v>
      </c>
      <c r="K359" s="14" t="s">
        <v>401</v>
      </c>
      <c r="L359" s="14">
        <v>6.25E-2</v>
      </c>
      <c r="M359" s="14">
        <v>0</v>
      </c>
      <c r="N359" s="14">
        <v>3.125E-2</v>
      </c>
    </row>
    <row r="360" spans="1:14" ht="13.8" x14ac:dyDescent="0.3">
      <c r="A360" s="44" t="s">
        <v>152</v>
      </c>
      <c r="B360" s="45" t="s">
        <v>180</v>
      </c>
      <c r="C360" s="13" t="s">
        <v>169</v>
      </c>
      <c r="D360" s="13" t="s">
        <v>173</v>
      </c>
      <c r="E360" s="13" t="s">
        <v>284</v>
      </c>
      <c r="F360" s="35">
        <v>39647</v>
      </c>
      <c r="G360" s="14">
        <f t="shared" si="9"/>
        <v>2.0833333333333335</v>
      </c>
      <c r="H360" s="35">
        <v>40387</v>
      </c>
      <c r="I360" s="31">
        <v>4.0833333333333339</v>
      </c>
      <c r="J360" s="51" t="s">
        <v>392</v>
      </c>
      <c r="K360" s="14" t="s">
        <v>402</v>
      </c>
      <c r="L360" s="14">
        <v>0.125</v>
      </c>
      <c r="M360" s="14">
        <v>0</v>
      </c>
      <c r="N360" s="14">
        <v>6.25E-2</v>
      </c>
    </row>
    <row r="361" spans="1:14" ht="13.8" x14ac:dyDescent="0.3">
      <c r="A361" s="44" t="s">
        <v>152</v>
      </c>
      <c r="B361" s="45" t="s">
        <v>180</v>
      </c>
      <c r="C361" s="13" t="s">
        <v>169</v>
      </c>
      <c r="D361" s="13" t="s">
        <v>173</v>
      </c>
      <c r="E361" s="13" t="s">
        <v>284</v>
      </c>
      <c r="F361" s="35">
        <v>39647</v>
      </c>
      <c r="G361" s="14">
        <f t="shared" si="9"/>
        <v>2.0833333333333335</v>
      </c>
      <c r="H361" s="35">
        <v>40387</v>
      </c>
      <c r="I361" s="31">
        <v>4.0833333333333339</v>
      </c>
      <c r="J361" s="51" t="s">
        <v>392</v>
      </c>
      <c r="K361" s="14" t="s">
        <v>403</v>
      </c>
      <c r="L361" s="14">
        <v>0.125</v>
      </c>
      <c r="M361" s="14">
        <v>0</v>
      </c>
      <c r="N361" s="14">
        <v>6.25E-2</v>
      </c>
    </row>
    <row r="362" spans="1:14" ht="13.8" x14ac:dyDescent="0.3">
      <c r="A362" s="44" t="s">
        <v>152</v>
      </c>
      <c r="B362" s="45" t="s">
        <v>180</v>
      </c>
      <c r="C362" s="13" t="s">
        <v>169</v>
      </c>
      <c r="D362" s="13" t="s">
        <v>191</v>
      </c>
      <c r="E362" s="13" t="s">
        <v>284</v>
      </c>
      <c r="F362" s="35">
        <v>39647</v>
      </c>
      <c r="G362" s="14">
        <f t="shared" si="9"/>
        <v>2.0833333333333335</v>
      </c>
      <c r="H362" s="35">
        <v>40387</v>
      </c>
      <c r="I362" s="31">
        <v>4.0833333333333339</v>
      </c>
      <c r="J362" s="51" t="s">
        <v>390</v>
      </c>
      <c r="K362" s="14" t="s">
        <v>398</v>
      </c>
      <c r="L362" s="14">
        <v>6.25E-2</v>
      </c>
      <c r="M362" s="14">
        <v>6.25E-2</v>
      </c>
      <c r="N362" s="14">
        <v>6.25E-2</v>
      </c>
    </row>
    <row r="363" spans="1:14" ht="13.8" x14ac:dyDescent="0.3">
      <c r="A363" s="44" t="s">
        <v>152</v>
      </c>
      <c r="B363" s="45" t="s">
        <v>180</v>
      </c>
      <c r="C363" s="13" t="s">
        <v>169</v>
      </c>
      <c r="D363" s="13" t="s">
        <v>191</v>
      </c>
      <c r="E363" s="13" t="s">
        <v>284</v>
      </c>
      <c r="F363" s="35">
        <v>39647</v>
      </c>
      <c r="G363" s="14">
        <f t="shared" si="9"/>
        <v>2.0833333333333335</v>
      </c>
      <c r="H363" s="35">
        <v>40387</v>
      </c>
      <c r="I363" s="31">
        <v>4.0833333333333339</v>
      </c>
      <c r="J363" s="51" t="s">
        <v>390</v>
      </c>
      <c r="K363" s="14" t="s">
        <v>399</v>
      </c>
      <c r="L363" s="14">
        <v>6.25E-2</v>
      </c>
      <c r="M363" s="14">
        <v>6.25E-2</v>
      </c>
      <c r="N363" s="14">
        <v>6.25E-2</v>
      </c>
    </row>
    <row r="364" spans="1:14" ht="13.8" x14ac:dyDescent="0.3">
      <c r="A364" s="44" t="s">
        <v>152</v>
      </c>
      <c r="B364" s="45" t="s">
        <v>180</v>
      </c>
      <c r="C364" s="13" t="s">
        <v>169</v>
      </c>
      <c r="D364" s="13" t="s">
        <v>191</v>
      </c>
      <c r="E364" s="13" t="s">
        <v>284</v>
      </c>
      <c r="F364" s="35">
        <v>39647</v>
      </c>
      <c r="G364" s="14">
        <f t="shared" si="9"/>
        <v>2.0833333333333335</v>
      </c>
      <c r="H364" s="35">
        <v>40387</v>
      </c>
      <c r="I364" s="31">
        <v>4.0833333333333339</v>
      </c>
      <c r="J364" s="51" t="s">
        <v>390</v>
      </c>
      <c r="K364" s="14" t="s">
        <v>400</v>
      </c>
      <c r="L364" s="14">
        <v>0</v>
      </c>
      <c r="M364" s="14">
        <v>6.25E-2</v>
      </c>
      <c r="N364" s="14">
        <v>3.125E-2</v>
      </c>
    </row>
    <row r="365" spans="1:14" ht="13.8" x14ac:dyDescent="0.3">
      <c r="A365" s="44" t="s">
        <v>152</v>
      </c>
      <c r="B365" s="45" t="s">
        <v>180</v>
      </c>
      <c r="C365" s="13" t="s">
        <v>169</v>
      </c>
      <c r="D365" s="13" t="s">
        <v>191</v>
      </c>
      <c r="E365" s="13" t="s">
        <v>284</v>
      </c>
      <c r="F365" s="35">
        <v>39647</v>
      </c>
      <c r="G365" s="14">
        <f t="shared" si="9"/>
        <v>2.0833333333333335</v>
      </c>
      <c r="H365" s="35">
        <v>40387</v>
      </c>
      <c r="I365" s="31">
        <v>4.0833333333333339</v>
      </c>
      <c r="J365" s="51" t="s">
        <v>390</v>
      </c>
      <c r="K365" s="14" t="s">
        <v>401</v>
      </c>
      <c r="L365" s="14">
        <v>0</v>
      </c>
      <c r="M365" s="14">
        <v>6.25E-2</v>
      </c>
      <c r="N365" s="14">
        <v>3.125E-2</v>
      </c>
    </row>
    <row r="366" spans="1:14" ht="13.8" x14ac:dyDescent="0.3">
      <c r="A366" s="44" t="s">
        <v>152</v>
      </c>
      <c r="B366" s="45" t="s">
        <v>180</v>
      </c>
      <c r="C366" s="13" t="s">
        <v>169</v>
      </c>
      <c r="D366" s="13" t="s">
        <v>191</v>
      </c>
      <c r="E366" s="13" t="s">
        <v>284</v>
      </c>
      <c r="F366" s="35">
        <v>39647</v>
      </c>
      <c r="G366" s="14">
        <f t="shared" si="9"/>
        <v>2.0833333333333335</v>
      </c>
      <c r="H366" s="35">
        <v>40387</v>
      </c>
      <c r="I366" s="31">
        <v>4.0833333333333339</v>
      </c>
      <c r="J366" s="51" t="s">
        <v>390</v>
      </c>
      <c r="K366" s="14" t="s">
        <v>402</v>
      </c>
      <c r="L366" s="14">
        <v>6.25E-2</v>
      </c>
      <c r="M366" s="14">
        <v>6.25E-2</v>
      </c>
      <c r="N366" s="14">
        <v>6.25E-2</v>
      </c>
    </row>
    <row r="367" spans="1:14" ht="13.8" x14ac:dyDescent="0.3">
      <c r="A367" s="44" t="s">
        <v>152</v>
      </c>
      <c r="B367" s="45" t="s">
        <v>180</v>
      </c>
      <c r="C367" s="13" t="s">
        <v>169</v>
      </c>
      <c r="D367" s="13" t="s">
        <v>191</v>
      </c>
      <c r="E367" s="13" t="s">
        <v>284</v>
      </c>
      <c r="F367" s="35">
        <v>39647</v>
      </c>
      <c r="G367" s="14">
        <f t="shared" si="9"/>
        <v>2.0833333333333335</v>
      </c>
      <c r="H367" s="35">
        <v>40387</v>
      </c>
      <c r="I367" s="31">
        <v>4.0833333333333339</v>
      </c>
      <c r="J367" s="51" t="s">
        <v>390</v>
      </c>
      <c r="K367" s="14" t="s">
        <v>403</v>
      </c>
      <c r="L367" s="14">
        <v>6.25E-2</v>
      </c>
      <c r="M367" s="14">
        <v>6.25E-2</v>
      </c>
      <c r="N367" s="14">
        <v>6.25E-2</v>
      </c>
    </row>
    <row r="368" spans="1:14" ht="13.8" x14ac:dyDescent="0.3">
      <c r="A368" s="44" t="s">
        <v>152</v>
      </c>
      <c r="B368" s="45" t="s">
        <v>180</v>
      </c>
      <c r="C368" s="13" t="s">
        <v>169</v>
      </c>
      <c r="D368" s="13" t="s">
        <v>191</v>
      </c>
      <c r="E368" s="13" t="s">
        <v>284</v>
      </c>
      <c r="F368" s="35">
        <v>39647</v>
      </c>
      <c r="G368" s="14">
        <f t="shared" si="9"/>
        <v>2.0833333333333335</v>
      </c>
      <c r="H368" s="35">
        <v>40387</v>
      </c>
      <c r="I368" s="31">
        <v>4.0833333333333339</v>
      </c>
      <c r="J368" s="51" t="s">
        <v>391</v>
      </c>
      <c r="K368" s="14" t="s">
        <v>398</v>
      </c>
      <c r="L368" s="14">
        <v>6.25E-2</v>
      </c>
      <c r="M368" s="14">
        <v>6.25E-2</v>
      </c>
      <c r="N368" s="14">
        <v>6.25E-2</v>
      </c>
    </row>
    <row r="369" spans="1:14" ht="13.8" x14ac:dyDescent="0.3">
      <c r="A369" s="44" t="s">
        <v>152</v>
      </c>
      <c r="B369" s="45" t="s">
        <v>180</v>
      </c>
      <c r="C369" s="13" t="s">
        <v>169</v>
      </c>
      <c r="D369" s="13" t="s">
        <v>191</v>
      </c>
      <c r="E369" s="13" t="s">
        <v>284</v>
      </c>
      <c r="F369" s="35">
        <v>39647</v>
      </c>
      <c r="G369" s="14">
        <f t="shared" si="9"/>
        <v>2.0833333333333335</v>
      </c>
      <c r="H369" s="35">
        <v>40387</v>
      </c>
      <c r="I369" s="31">
        <v>4.0833333333333339</v>
      </c>
      <c r="J369" s="51" t="s">
        <v>391</v>
      </c>
      <c r="K369" s="14" t="s">
        <v>399</v>
      </c>
      <c r="L369" s="14">
        <v>6.25E-2</v>
      </c>
      <c r="M369" s="14">
        <v>6.25E-2</v>
      </c>
      <c r="N369" s="14">
        <v>6.25E-2</v>
      </c>
    </row>
    <row r="370" spans="1:14" ht="13.8" x14ac:dyDescent="0.3">
      <c r="A370" s="44" t="s">
        <v>152</v>
      </c>
      <c r="B370" s="45" t="s">
        <v>180</v>
      </c>
      <c r="C370" s="13" t="s">
        <v>169</v>
      </c>
      <c r="D370" s="13" t="s">
        <v>191</v>
      </c>
      <c r="E370" s="13" t="s">
        <v>284</v>
      </c>
      <c r="F370" s="35">
        <v>39647</v>
      </c>
      <c r="G370" s="14">
        <f t="shared" si="9"/>
        <v>2.0833333333333335</v>
      </c>
      <c r="H370" s="35">
        <v>40387</v>
      </c>
      <c r="I370" s="31">
        <v>4.0833333333333339</v>
      </c>
      <c r="J370" s="51" t="s">
        <v>391</v>
      </c>
      <c r="K370" s="14" t="s">
        <v>400</v>
      </c>
      <c r="L370" s="14">
        <v>6.25E-2</v>
      </c>
      <c r="M370" s="14">
        <v>6.25E-2</v>
      </c>
      <c r="N370" s="14">
        <v>6.25E-2</v>
      </c>
    </row>
    <row r="371" spans="1:14" ht="13.8" x14ac:dyDescent="0.3">
      <c r="A371" s="44" t="s">
        <v>152</v>
      </c>
      <c r="B371" s="45" t="s">
        <v>180</v>
      </c>
      <c r="C371" s="13" t="s">
        <v>169</v>
      </c>
      <c r="D371" s="13" t="s">
        <v>191</v>
      </c>
      <c r="E371" s="13" t="s">
        <v>284</v>
      </c>
      <c r="F371" s="35">
        <v>39647</v>
      </c>
      <c r="G371" s="14">
        <f t="shared" si="9"/>
        <v>2.0833333333333335</v>
      </c>
      <c r="H371" s="35">
        <v>40387</v>
      </c>
      <c r="I371" s="31">
        <v>4.0833333333333339</v>
      </c>
      <c r="J371" s="51" t="s">
        <v>391</v>
      </c>
      <c r="K371" s="14" t="s">
        <v>401</v>
      </c>
      <c r="L371" s="14">
        <v>6.25E-2</v>
      </c>
      <c r="M371" s="14">
        <v>6.25E-2</v>
      </c>
      <c r="N371" s="14">
        <v>6.25E-2</v>
      </c>
    </row>
    <row r="372" spans="1:14" ht="13.8" x14ac:dyDescent="0.3">
      <c r="A372" s="44" t="s">
        <v>152</v>
      </c>
      <c r="B372" s="45" t="s">
        <v>180</v>
      </c>
      <c r="C372" s="13" t="s">
        <v>169</v>
      </c>
      <c r="D372" s="13" t="s">
        <v>191</v>
      </c>
      <c r="E372" s="13" t="s">
        <v>284</v>
      </c>
      <c r="F372" s="35">
        <v>39647</v>
      </c>
      <c r="G372" s="14">
        <f t="shared" si="9"/>
        <v>2.0833333333333335</v>
      </c>
      <c r="H372" s="35">
        <v>40387</v>
      </c>
      <c r="I372" s="31">
        <v>4.0833333333333339</v>
      </c>
      <c r="J372" s="51" t="s">
        <v>391</v>
      </c>
      <c r="K372" s="14" t="s">
        <v>402</v>
      </c>
      <c r="L372" s="14">
        <v>6.25E-2</v>
      </c>
      <c r="M372" s="14">
        <v>0</v>
      </c>
      <c r="N372" s="14">
        <v>3.125E-2</v>
      </c>
    </row>
    <row r="373" spans="1:14" ht="13.8" x14ac:dyDescent="0.3">
      <c r="A373" s="44" t="s">
        <v>152</v>
      </c>
      <c r="B373" s="45" t="s">
        <v>180</v>
      </c>
      <c r="C373" s="13" t="s">
        <v>169</v>
      </c>
      <c r="D373" s="13" t="s">
        <v>191</v>
      </c>
      <c r="E373" s="13" t="s">
        <v>284</v>
      </c>
      <c r="F373" s="35">
        <v>39647</v>
      </c>
      <c r="G373" s="14">
        <f t="shared" si="9"/>
        <v>2.0833333333333335</v>
      </c>
      <c r="H373" s="35">
        <v>40387</v>
      </c>
      <c r="I373" s="31">
        <v>4.0833333333333339</v>
      </c>
      <c r="J373" s="51" t="s">
        <v>391</v>
      </c>
      <c r="K373" s="14" t="s">
        <v>403</v>
      </c>
      <c r="L373" s="14">
        <v>6.25E-2</v>
      </c>
      <c r="M373" s="14">
        <v>6.25E-2</v>
      </c>
      <c r="N373" s="14">
        <v>6.25E-2</v>
      </c>
    </row>
    <row r="374" spans="1:14" ht="13.8" x14ac:dyDescent="0.3">
      <c r="A374" s="44" t="s">
        <v>152</v>
      </c>
      <c r="B374" s="45" t="s">
        <v>180</v>
      </c>
      <c r="C374" s="13" t="s">
        <v>169</v>
      </c>
      <c r="D374" s="13" t="s">
        <v>191</v>
      </c>
      <c r="E374" s="13" t="s">
        <v>284</v>
      </c>
      <c r="F374" s="35">
        <v>39647</v>
      </c>
      <c r="G374" s="14">
        <f t="shared" si="9"/>
        <v>2.0833333333333335</v>
      </c>
      <c r="H374" s="35">
        <v>40387</v>
      </c>
      <c r="I374" s="31">
        <v>4.0833333333333339</v>
      </c>
      <c r="J374" s="51" t="s">
        <v>392</v>
      </c>
      <c r="K374" s="14" t="s">
        <v>398</v>
      </c>
      <c r="L374" s="14">
        <v>6.25E-2</v>
      </c>
      <c r="M374" s="14">
        <v>6.25E-2</v>
      </c>
      <c r="N374" s="14">
        <v>6.25E-2</v>
      </c>
    </row>
    <row r="375" spans="1:14" ht="13.8" x14ac:dyDescent="0.3">
      <c r="A375" s="44" t="s">
        <v>152</v>
      </c>
      <c r="B375" s="45" t="s">
        <v>180</v>
      </c>
      <c r="C375" s="13" t="s">
        <v>169</v>
      </c>
      <c r="D375" s="13" t="s">
        <v>191</v>
      </c>
      <c r="E375" s="13" t="s">
        <v>284</v>
      </c>
      <c r="F375" s="35">
        <v>39647</v>
      </c>
      <c r="G375" s="14">
        <f t="shared" si="9"/>
        <v>2.0833333333333335</v>
      </c>
      <c r="H375" s="35">
        <v>40387</v>
      </c>
      <c r="I375" s="31">
        <v>4.0833333333333339</v>
      </c>
      <c r="J375" s="51" t="s">
        <v>392</v>
      </c>
      <c r="K375" s="14" t="s">
        <v>399</v>
      </c>
      <c r="L375" s="14">
        <v>0</v>
      </c>
      <c r="M375" s="14">
        <v>0</v>
      </c>
      <c r="N375" s="14">
        <v>0</v>
      </c>
    </row>
    <row r="376" spans="1:14" ht="13.8" x14ac:dyDescent="0.3">
      <c r="A376" s="44" t="s">
        <v>152</v>
      </c>
      <c r="B376" s="45" t="s">
        <v>180</v>
      </c>
      <c r="C376" s="13" t="s">
        <v>169</v>
      </c>
      <c r="D376" s="13" t="s">
        <v>191</v>
      </c>
      <c r="E376" s="13" t="s">
        <v>284</v>
      </c>
      <c r="F376" s="35">
        <v>39647</v>
      </c>
      <c r="G376" s="14">
        <f t="shared" si="9"/>
        <v>2.0833333333333335</v>
      </c>
      <c r="H376" s="35">
        <v>40387</v>
      </c>
      <c r="I376" s="31">
        <v>4.0833333333333339</v>
      </c>
      <c r="J376" s="51" t="s">
        <v>392</v>
      </c>
      <c r="K376" s="14" t="s">
        <v>400</v>
      </c>
      <c r="L376" s="14">
        <v>6.25E-2</v>
      </c>
      <c r="M376" s="14">
        <v>6.25E-2</v>
      </c>
      <c r="N376" s="14">
        <v>6.25E-2</v>
      </c>
    </row>
    <row r="377" spans="1:14" ht="13.8" x14ac:dyDescent="0.3">
      <c r="A377" s="44" t="s">
        <v>152</v>
      </c>
      <c r="B377" s="45" t="s">
        <v>180</v>
      </c>
      <c r="C377" s="13" t="s">
        <v>169</v>
      </c>
      <c r="D377" s="13" t="s">
        <v>191</v>
      </c>
      <c r="E377" s="13" t="s">
        <v>284</v>
      </c>
      <c r="F377" s="35">
        <v>39647</v>
      </c>
      <c r="G377" s="14">
        <f t="shared" si="9"/>
        <v>2.0833333333333335</v>
      </c>
      <c r="H377" s="35">
        <v>40387</v>
      </c>
      <c r="I377" s="31">
        <v>4.0833333333333339</v>
      </c>
      <c r="J377" s="51" t="s">
        <v>392</v>
      </c>
      <c r="K377" s="14" t="s">
        <v>401</v>
      </c>
      <c r="L377" s="14">
        <v>6.25E-2</v>
      </c>
      <c r="M377" s="14">
        <v>6.25E-2</v>
      </c>
      <c r="N377" s="14">
        <v>6.25E-2</v>
      </c>
    </row>
    <row r="378" spans="1:14" ht="13.8" x14ac:dyDescent="0.3">
      <c r="A378" s="44" t="s">
        <v>152</v>
      </c>
      <c r="B378" s="45" t="s">
        <v>180</v>
      </c>
      <c r="C378" s="13" t="s">
        <v>169</v>
      </c>
      <c r="D378" s="13" t="s">
        <v>191</v>
      </c>
      <c r="E378" s="13" t="s">
        <v>284</v>
      </c>
      <c r="F378" s="35">
        <v>39647</v>
      </c>
      <c r="G378" s="14">
        <f t="shared" si="9"/>
        <v>2.0833333333333335</v>
      </c>
      <c r="H378" s="35">
        <v>40387</v>
      </c>
      <c r="I378" s="31">
        <v>4.0833333333333339</v>
      </c>
      <c r="J378" s="51" t="s">
        <v>392</v>
      </c>
      <c r="K378" s="14" t="s">
        <v>402</v>
      </c>
      <c r="L378" s="14">
        <v>6.25E-2</v>
      </c>
      <c r="M378" s="14">
        <v>6.25E-2</v>
      </c>
      <c r="N378" s="14">
        <v>6.25E-2</v>
      </c>
    </row>
    <row r="379" spans="1:14" ht="13.8" x14ac:dyDescent="0.3">
      <c r="A379" s="44" t="s">
        <v>152</v>
      </c>
      <c r="B379" s="45" t="s">
        <v>180</v>
      </c>
      <c r="C379" s="13" t="s">
        <v>169</v>
      </c>
      <c r="D379" s="13" t="s">
        <v>191</v>
      </c>
      <c r="E379" s="13" t="s">
        <v>284</v>
      </c>
      <c r="F379" s="35">
        <v>39647</v>
      </c>
      <c r="G379" s="14">
        <f t="shared" si="9"/>
        <v>2.0833333333333335</v>
      </c>
      <c r="H379" s="35">
        <v>40387</v>
      </c>
      <c r="I379" s="31">
        <v>4.0833333333333339</v>
      </c>
      <c r="J379" s="51" t="s">
        <v>392</v>
      </c>
      <c r="K379" s="14" t="s">
        <v>403</v>
      </c>
      <c r="L379" s="14">
        <v>6.25E-2</v>
      </c>
      <c r="M379" s="14">
        <v>6.25E-2</v>
      </c>
      <c r="N379" s="14">
        <v>6.25E-2</v>
      </c>
    </row>
    <row r="380" spans="1:14" ht="13.8" x14ac:dyDescent="0.3">
      <c r="A380" s="44" t="s">
        <v>153</v>
      </c>
      <c r="B380" s="45" t="s">
        <v>180</v>
      </c>
      <c r="C380" s="13" t="s">
        <v>169</v>
      </c>
      <c r="D380" s="13" t="s">
        <v>173</v>
      </c>
      <c r="E380" s="13" t="s">
        <v>285</v>
      </c>
      <c r="F380" s="35">
        <v>39619</v>
      </c>
      <c r="G380" s="14">
        <f t="shared" ref="G380:G399" si="10">3+2/12</f>
        <v>3.1666666666666665</v>
      </c>
      <c r="H380" s="35">
        <v>40457</v>
      </c>
      <c r="I380" s="31">
        <v>3.5</v>
      </c>
      <c r="J380" s="51" t="s">
        <v>390</v>
      </c>
      <c r="K380" s="14" t="s">
        <v>398</v>
      </c>
      <c r="L380" s="14">
        <v>0</v>
      </c>
      <c r="M380" s="14">
        <v>6.25E-2</v>
      </c>
      <c r="N380" s="14">
        <v>3.125E-2</v>
      </c>
    </row>
    <row r="381" spans="1:14" ht="13.8" x14ac:dyDescent="0.3">
      <c r="A381" s="44" t="s">
        <v>153</v>
      </c>
      <c r="B381" s="45" t="s">
        <v>180</v>
      </c>
      <c r="C381" s="13" t="s">
        <v>169</v>
      </c>
      <c r="D381" s="13" t="s">
        <v>173</v>
      </c>
      <c r="E381" s="13" t="s">
        <v>285</v>
      </c>
      <c r="F381" s="35">
        <v>39619</v>
      </c>
      <c r="G381" s="14">
        <f t="shared" si="10"/>
        <v>3.1666666666666665</v>
      </c>
      <c r="H381" s="35">
        <v>40457</v>
      </c>
      <c r="I381" s="31">
        <v>3.5</v>
      </c>
      <c r="J381" s="51" t="s">
        <v>390</v>
      </c>
      <c r="K381" s="14" t="s">
        <v>399</v>
      </c>
      <c r="L381" s="14">
        <v>0</v>
      </c>
      <c r="M381" s="14">
        <v>0</v>
      </c>
      <c r="N381" s="14">
        <v>0</v>
      </c>
    </row>
    <row r="382" spans="1:14" ht="13.8" x14ac:dyDescent="0.3">
      <c r="A382" s="44" t="s">
        <v>153</v>
      </c>
      <c r="B382" s="45" t="s">
        <v>180</v>
      </c>
      <c r="C382" s="13" t="s">
        <v>169</v>
      </c>
      <c r="D382" s="13" t="s">
        <v>173</v>
      </c>
      <c r="E382" s="13" t="s">
        <v>285</v>
      </c>
      <c r="F382" s="35">
        <v>39619</v>
      </c>
      <c r="G382" s="14">
        <f t="shared" si="10"/>
        <v>3.1666666666666665</v>
      </c>
      <c r="H382" s="35">
        <v>40457</v>
      </c>
      <c r="I382" s="31">
        <v>3.5</v>
      </c>
      <c r="J382" s="51" t="s">
        <v>390</v>
      </c>
      <c r="K382" s="14" t="s">
        <v>400</v>
      </c>
      <c r="L382" s="14">
        <v>0</v>
      </c>
      <c r="M382" s="14">
        <v>6.25E-2</v>
      </c>
      <c r="N382" s="14">
        <v>3.125E-2</v>
      </c>
    </row>
    <row r="383" spans="1:14" ht="13.8" x14ac:dyDescent="0.3">
      <c r="A383" s="44" t="s">
        <v>153</v>
      </c>
      <c r="B383" s="45" t="s">
        <v>180</v>
      </c>
      <c r="C383" s="13" t="s">
        <v>169</v>
      </c>
      <c r="D383" s="13" t="s">
        <v>173</v>
      </c>
      <c r="E383" s="13" t="s">
        <v>285</v>
      </c>
      <c r="F383" s="35">
        <v>39619</v>
      </c>
      <c r="G383" s="14">
        <f t="shared" si="10"/>
        <v>3.1666666666666665</v>
      </c>
      <c r="H383" s="35">
        <v>40457</v>
      </c>
      <c r="I383" s="31">
        <v>3.5</v>
      </c>
      <c r="J383" s="51" t="s">
        <v>390</v>
      </c>
      <c r="K383" s="14" t="s">
        <v>401</v>
      </c>
      <c r="L383" s="14">
        <v>0</v>
      </c>
      <c r="M383" s="14">
        <v>6.25E-2</v>
      </c>
      <c r="N383" s="14">
        <v>3.125E-2</v>
      </c>
    </row>
    <row r="384" spans="1:14" ht="13.8" x14ac:dyDescent="0.3">
      <c r="A384" s="44" t="s">
        <v>153</v>
      </c>
      <c r="B384" s="45" t="s">
        <v>180</v>
      </c>
      <c r="C384" s="13" t="s">
        <v>169</v>
      </c>
      <c r="D384" s="13" t="s">
        <v>173</v>
      </c>
      <c r="E384" s="13" t="s">
        <v>285</v>
      </c>
      <c r="F384" s="35">
        <v>39619</v>
      </c>
      <c r="G384" s="14">
        <f t="shared" si="10"/>
        <v>3.1666666666666665</v>
      </c>
      <c r="H384" s="35">
        <v>40457</v>
      </c>
      <c r="I384" s="31">
        <v>3.5</v>
      </c>
      <c r="J384" s="51" t="s">
        <v>390</v>
      </c>
      <c r="K384" s="14" t="s">
        <v>402</v>
      </c>
      <c r="L384" s="14">
        <v>6.25E-2</v>
      </c>
      <c r="M384" s="14">
        <v>6.25E-2</v>
      </c>
      <c r="N384" s="14">
        <v>6.25E-2</v>
      </c>
    </row>
    <row r="385" spans="1:14" ht="13.8" x14ac:dyDescent="0.3">
      <c r="A385" s="44" t="s">
        <v>153</v>
      </c>
      <c r="B385" s="45" t="s">
        <v>180</v>
      </c>
      <c r="C385" s="13" t="s">
        <v>169</v>
      </c>
      <c r="D385" s="13" t="s">
        <v>173</v>
      </c>
      <c r="E385" s="13" t="s">
        <v>285</v>
      </c>
      <c r="F385" s="35">
        <v>39619</v>
      </c>
      <c r="G385" s="14">
        <f t="shared" si="10"/>
        <v>3.1666666666666665</v>
      </c>
      <c r="H385" s="35">
        <v>40457</v>
      </c>
      <c r="I385" s="31">
        <v>3.5</v>
      </c>
      <c r="J385" s="51" t="s">
        <v>390</v>
      </c>
      <c r="K385" s="14" t="s">
        <v>403</v>
      </c>
      <c r="L385" s="14">
        <v>0</v>
      </c>
      <c r="M385" s="14">
        <v>0</v>
      </c>
      <c r="N385" s="14">
        <v>0</v>
      </c>
    </row>
    <row r="386" spans="1:14" ht="13.8" x14ac:dyDescent="0.3">
      <c r="A386" s="44" t="s">
        <v>153</v>
      </c>
      <c r="B386" s="45" t="s">
        <v>180</v>
      </c>
      <c r="C386" s="13" t="s">
        <v>169</v>
      </c>
      <c r="D386" s="13" t="s">
        <v>173</v>
      </c>
      <c r="E386" s="13" t="s">
        <v>285</v>
      </c>
      <c r="F386" s="35">
        <v>39619</v>
      </c>
      <c r="G386" s="14">
        <f t="shared" si="10"/>
        <v>3.1666666666666665</v>
      </c>
      <c r="H386" s="35">
        <v>40457</v>
      </c>
      <c r="I386" s="31">
        <v>3.5</v>
      </c>
      <c r="J386" s="51" t="s">
        <v>391</v>
      </c>
      <c r="K386" s="14" t="s">
        <v>398</v>
      </c>
      <c r="L386" s="14">
        <v>0</v>
      </c>
      <c r="M386" s="14">
        <v>0</v>
      </c>
      <c r="N386" s="14">
        <v>0</v>
      </c>
    </row>
    <row r="387" spans="1:14" ht="13.8" x14ac:dyDescent="0.3">
      <c r="A387" s="44" t="s">
        <v>153</v>
      </c>
      <c r="B387" s="45" t="s">
        <v>180</v>
      </c>
      <c r="C387" s="13" t="s">
        <v>169</v>
      </c>
      <c r="D387" s="13" t="s">
        <v>173</v>
      </c>
      <c r="E387" s="13" t="s">
        <v>285</v>
      </c>
      <c r="F387" s="35">
        <v>39619</v>
      </c>
      <c r="G387" s="14">
        <f t="shared" si="10"/>
        <v>3.1666666666666665</v>
      </c>
      <c r="H387" s="35">
        <v>40457</v>
      </c>
      <c r="I387" s="31">
        <v>3.5</v>
      </c>
      <c r="J387" s="51" t="s">
        <v>391</v>
      </c>
      <c r="K387" s="14" t="s">
        <v>399</v>
      </c>
      <c r="L387" s="14">
        <v>0</v>
      </c>
      <c r="M387" s="14">
        <v>6.25E-2</v>
      </c>
      <c r="N387" s="14">
        <v>3.125E-2</v>
      </c>
    </row>
    <row r="388" spans="1:14" ht="13.8" x14ac:dyDescent="0.3">
      <c r="A388" s="44" t="s">
        <v>153</v>
      </c>
      <c r="B388" s="45" t="s">
        <v>180</v>
      </c>
      <c r="C388" s="13" t="s">
        <v>169</v>
      </c>
      <c r="D388" s="13" t="s">
        <v>173</v>
      </c>
      <c r="E388" s="13" t="s">
        <v>285</v>
      </c>
      <c r="F388" s="35">
        <v>39619</v>
      </c>
      <c r="G388" s="14">
        <f t="shared" si="10"/>
        <v>3.1666666666666665</v>
      </c>
      <c r="H388" s="35">
        <v>40457</v>
      </c>
      <c r="I388" s="31">
        <v>3.5</v>
      </c>
      <c r="J388" s="51" t="s">
        <v>391</v>
      </c>
      <c r="K388" s="14" t="s">
        <v>400</v>
      </c>
      <c r="L388" s="14">
        <v>0</v>
      </c>
      <c r="M388" s="14">
        <v>6.25E-2</v>
      </c>
      <c r="N388" s="14">
        <v>3.125E-2</v>
      </c>
    </row>
    <row r="389" spans="1:14" ht="13.8" x14ac:dyDescent="0.3">
      <c r="A389" s="44" t="s">
        <v>153</v>
      </c>
      <c r="B389" s="45" t="s">
        <v>180</v>
      </c>
      <c r="C389" s="13" t="s">
        <v>169</v>
      </c>
      <c r="D389" s="13" t="s">
        <v>173</v>
      </c>
      <c r="E389" s="13" t="s">
        <v>285</v>
      </c>
      <c r="F389" s="35">
        <v>39619</v>
      </c>
      <c r="G389" s="14">
        <f t="shared" si="10"/>
        <v>3.1666666666666665</v>
      </c>
      <c r="H389" s="35">
        <v>40457</v>
      </c>
      <c r="I389" s="31">
        <v>3.5</v>
      </c>
      <c r="J389" s="51" t="s">
        <v>391</v>
      </c>
      <c r="K389" s="14" t="s">
        <v>401</v>
      </c>
      <c r="L389" s="14">
        <v>0</v>
      </c>
      <c r="M389" s="14">
        <v>6.25E-2</v>
      </c>
      <c r="N389" s="14">
        <v>3.125E-2</v>
      </c>
    </row>
    <row r="390" spans="1:14" ht="13.8" x14ac:dyDescent="0.3">
      <c r="A390" s="44" t="s">
        <v>153</v>
      </c>
      <c r="B390" s="45" t="s">
        <v>180</v>
      </c>
      <c r="C390" s="13" t="s">
        <v>169</v>
      </c>
      <c r="D390" s="13" t="s">
        <v>173</v>
      </c>
      <c r="E390" s="13" t="s">
        <v>285</v>
      </c>
      <c r="F390" s="35">
        <v>39619</v>
      </c>
      <c r="G390" s="14">
        <f t="shared" si="10"/>
        <v>3.1666666666666665</v>
      </c>
      <c r="H390" s="35">
        <v>40457</v>
      </c>
      <c r="I390" s="31">
        <v>3.5</v>
      </c>
      <c r="J390" s="51" t="s">
        <v>391</v>
      </c>
      <c r="K390" s="14" t="s">
        <v>402</v>
      </c>
      <c r="L390" s="14">
        <v>6.25E-2</v>
      </c>
      <c r="M390" s="14">
        <v>0.125</v>
      </c>
      <c r="N390" s="14">
        <v>9.375E-2</v>
      </c>
    </row>
    <row r="391" spans="1:14" ht="13.8" x14ac:dyDescent="0.3">
      <c r="A391" s="44" t="s">
        <v>153</v>
      </c>
      <c r="B391" s="45" t="s">
        <v>180</v>
      </c>
      <c r="C391" s="13" t="s">
        <v>169</v>
      </c>
      <c r="D391" s="13" t="s">
        <v>173</v>
      </c>
      <c r="E391" s="13" t="s">
        <v>285</v>
      </c>
      <c r="F391" s="35">
        <v>39619</v>
      </c>
      <c r="G391" s="14">
        <f t="shared" si="10"/>
        <v>3.1666666666666665</v>
      </c>
      <c r="H391" s="35">
        <v>40457</v>
      </c>
      <c r="I391" s="31">
        <v>3.5</v>
      </c>
      <c r="J391" s="51" t="s">
        <v>391</v>
      </c>
      <c r="K391" s="14" t="s">
        <v>403</v>
      </c>
      <c r="L391" s="14">
        <v>6.25E-2</v>
      </c>
      <c r="M391" s="14">
        <v>6.25E-2</v>
      </c>
      <c r="N391" s="14">
        <v>6.25E-2</v>
      </c>
    </row>
    <row r="392" spans="1:14" ht="13.8" x14ac:dyDescent="0.3">
      <c r="A392" s="44" t="s">
        <v>153</v>
      </c>
      <c r="B392" s="45" t="s">
        <v>180</v>
      </c>
      <c r="C392" s="13" t="s">
        <v>169</v>
      </c>
      <c r="D392" s="13" t="s">
        <v>173</v>
      </c>
      <c r="E392" s="13" t="s">
        <v>285</v>
      </c>
      <c r="F392" s="35">
        <v>39619</v>
      </c>
      <c r="G392" s="14">
        <f t="shared" si="10"/>
        <v>3.1666666666666665</v>
      </c>
      <c r="H392" s="35">
        <v>40457</v>
      </c>
      <c r="I392" s="31">
        <v>3.5</v>
      </c>
      <c r="J392" s="51" t="s">
        <v>392</v>
      </c>
      <c r="K392" s="14" t="s">
        <v>398</v>
      </c>
      <c r="L392" s="14">
        <v>6.25E-2</v>
      </c>
      <c r="M392" s="14">
        <v>6.25E-2</v>
      </c>
      <c r="N392" s="14">
        <v>6.25E-2</v>
      </c>
    </row>
    <row r="393" spans="1:14" ht="13.8" x14ac:dyDescent="0.3">
      <c r="A393" s="44" t="s">
        <v>153</v>
      </c>
      <c r="B393" s="45" t="s">
        <v>180</v>
      </c>
      <c r="C393" s="13" t="s">
        <v>169</v>
      </c>
      <c r="D393" s="13" t="s">
        <v>173</v>
      </c>
      <c r="E393" s="13" t="s">
        <v>285</v>
      </c>
      <c r="F393" s="35">
        <v>39619</v>
      </c>
      <c r="G393" s="14">
        <f t="shared" si="10"/>
        <v>3.1666666666666665</v>
      </c>
      <c r="H393" s="35">
        <v>40457</v>
      </c>
      <c r="I393" s="31">
        <v>3.5</v>
      </c>
      <c r="J393" s="51" t="s">
        <v>392</v>
      </c>
      <c r="K393" s="14" t="s">
        <v>399</v>
      </c>
      <c r="L393" s="14">
        <v>0</v>
      </c>
      <c r="M393" s="14">
        <v>6.25E-2</v>
      </c>
      <c r="N393" s="14">
        <v>3.125E-2</v>
      </c>
    </row>
    <row r="394" spans="1:14" ht="13.8" x14ac:dyDescent="0.3">
      <c r="A394" s="44" t="s">
        <v>153</v>
      </c>
      <c r="B394" s="45" t="s">
        <v>180</v>
      </c>
      <c r="C394" s="13" t="s">
        <v>169</v>
      </c>
      <c r="D394" s="13" t="s">
        <v>173</v>
      </c>
      <c r="E394" s="13" t="s">
        <v>285</v>
      </c>
      <c r="F394" s="35">
        <v>39619</v>
      </c>
      <c r="G394" s="14">
        <f t="shared" si="10"/>
        <v>3.1666666666666665</v>
      </c>
      <c r="H394" s="35">
        <v>40457</v>
      </c>
      <c r="I394" s="31">
        <v>3.5</v>
      </c>
      <c r="J394" s="51" t="s">
        <v>392</v>
      </c>
      <c r="K394" s="14" t="s">
        <v>400</v>
      </c>
      <c r="L394" s="14">
        <v>6.25E-2</v>
      </c>
      <c r="M394" s="14">
        <v>0.125</v>
      </c>
      <c r="N394" s="14">
        <v>9.375E-2</v>
      </c>
    </row>
    <row r="395" spans="1:14" ht="13.8" x14ac:dyDescent="0.3">
      <c r="A395" s="44" t="s">
        <v>153</v>
      </c>
      <c r="B395" s="45" t="s">
        <v>180</v>
      </c>
      <c r="C395" s="13" t="s">
        <v>169</v>
      </c>
      <c r="D395" s="13" t="s">
        <v>173</v>
      </c>
      <c r="E395" s="13" t="s">
        <v>285</v>
      </c>
      <c r="F395" s="35">
        <v>39619</v>
      </c>
      <c r="G395" s="14">
        <f t="shared" si="10"/>
        <v>3.1666666666666665</v>
      </c>
      <c r="H395" s="35">
        <v>40457</v>
      </c>
      <c r="I395" s="31">
        <v>3.5</v>
      </c>
      <c r="J395" s="51" t="s">
        <v>392</v>
      </c>
      <c r="K395" s="14" t="s">
        <v>401</v>
      </c>
      <c r="L395" s="14">
        <v>6.25E-2</v>
      </c>
      <c r="M395" s="14">
        <v>0.125</v>
      </c>
      <c r="N395" s="14">
        <v>9.375E-2</v>
      </c>
    </row>
    <row r="396" spans="1:14" ht="13.8" x14ac:dyDescent="0.3">
      <c r="A396" s="44" t="s">
        <v>153</v>
      </c>
      <c r="B396" s="45" t="s">
        <v>180</v>
      </c>
      <c r="C396" s="13" t="s">
        <v>169</v>
      </c>
      <c r="D396" s="13" t="s">
        <v>173</v>
      </c>
      <c r="E396" s="13" t="s">
        <v>285</v>
      </c>
      <c r="F396" s="35">
        <v>39619</v>
      </c>
      <c r="G396" s="14">
        <f t="shared" si="10"/>
        <v>3.1666666666666665</v>
      </c>
      <c r="H396" s="35">
        <v>40457</v>
      </c>
      <c r="I396" s="31">
        <v>3.5</v>
      </c>
      <c r="J396" s="51" t="s">
        <v>392</v>
      </c>
      <c r="K396" s="14" t="s">
        <v>402</v>
      </c>
      <c r="L396" s="14">
        <v>6.25E-2</v>
      </c>
      <c r="M396" s="14">
        <v>0.125</v>
      </c>
      <c r="N396" s="14">
        <v>9.375E-2</v>
      </c>
    </row>
    <row r="397" spans="1:14" ht="13.8" x14ac:dyDescent="0.3">
      <c r="A397" s="44" t="s">
        <v>153</v>
      </c>
      <c r="B397" s="45" t="s">
        <v>180</v>
      </c>
      <c r="C397" s="13" t="s">
        <v>169</v>
      </c>
      <c r="D397" s="13" t="s">
        <v>173</v>
      </c>
      <c r="E397" s="13" t="s">
        <v>285</v>
      </c>
      <c r="F397" s="35">
        <v>39619</v>
      </c>
      <c r="G397" s="14">
        <f t="shared" si="10"/>
        <v>3.1666666666666665</v>
      </c>
      <c r="H397" s="35">
        <v>40457</v>
      </c>
      <c r="I397" s="31">
        <v>3.5</v>
      </c>
      <c r="J397" s="51" t="s">
        <v>392</v>
      </c>
      <c r="K397" s="14" t="s">
        <v>403</v>
      </c>
      <c r="L397" s="14">
        <v>0</v>
      </c>
      <c r="M397" s="14">
        <v>6.25E-2</v>
      </c>
      <c r="N397" s="14">
        <v>3.125E-2</v>
      </c>
    </row>
    <row r="398" spans="1:14" ht="13.8" x14ac:dyDescent="0.3">
      <c r="A398" s="44" t="s">
        <v>153</v>
      </c>
      <c r="B398" s="45" t="s">
        <v>180</v>
      </c>
      <c r="C398" s="13" t="s">
        <v>169</v>
      </c>
      <c r="D398" s="13" t="s">
        <v>173</v>
      </c>
      <c r="E398" s="13" t="s">
        <v>285</v>
      </c>
      <c r="F398" s="35">
        <v>39619</v>
      </c>
      <c r="G398" s="14">
        <f t="shared" si="10"/>
        <v>3.1666666666666665</v>
      </c>
      <c r="H398" s="35">
        <v>40457</v>
      </c>
      <c r="I398" s="31">
        <v>3.5</v>
      </c>
      <c r="J398" s="51" t="s">
        <v>390</v>
      </c>
      <c r="K398" s="14" t="s">
        <v>398</v>
      </c>
      <c r="L398" s="14">
        <v>0</v>
      </c>
      <c r="M398" s="14">
        <v>0</v>
      </c>
      <c r="N398" s="14">
        <v>0</v>
      </c>
    </row>
    <row r="399" spans="1:14" ht="13.8" x14ac:dyDescent="0.3">
      <c r="A399" s="44" t="s">
        <v>153</v>
      </c>
      <c r="B399" s="45" t="s">
        <v>180</v>
      </c>
      <c r="C399" s="13" t="s">
        <v>169</v>
      </c>
      <c r="D399" s="13" t="s">
        <v>173</v>
      </c>
      <c r="E399" s="13" t="s">
        <v>285</v>
      </c>
      <c r="F399" s="35">
        <v>39619</v>
      </c>
      <c r="G399" s="14">
        <f t="shared" si="10"/>
        <v>3.1666666666666665</v>
      </c>
      <c r="H399" s="35">
        <v>40457</v>
      </c>
      <c r="I399" s="31">
        <v>3.5</v>
      </c>
      <c r="J399" s="51" t="s">
        <v>390</v>
      </c>
      <c r="K399" s="14" t="s">
        <v>399</v>
      </c>
      <c r="L399" s="14">
        <v>0</v>
      </c>
      <c r="M399" s="14">
        <v>6.25E-2</v>
      </c>
      <c r="N399" s="14">
        <v>3.125E-2</v>
      </c>
    </row>
    <row r="400" spans="1:14" ht="13.8" x14ac:dyDescent="0.3">
      <c r="A400" s="44" t="s">
        <v>153</v>
      </c>
      <c r="B400" s="45" t="s">
        <v>180</v>
      </c>
      <c r="C400" s="13" t="s">
        <v>169</v>
      </c>
      <c r="D400" s="13" t="s">
        <v>182</v>
      </c>
      <c r="E400" s="13" t="s">
        <v>285</v>
      </c>
      <c r="F400" s="35">
        <v>39619</v>
      </c>
      <c r="G400" s="14">
        <f t="shared" ref="G400:G421" si="11">3+2/12</f>
        <v>3.1666666666666665</v>
      </c>
      <c r="H400" s="35">
        <v>40457</v>
      </c>
      <c r="I400" s="31">
        <v>3.5</v>
      </c>
      <c r="J400" s="51" t="s">
        <v>390</v>
      </c>
      <c r="K400" s="14" t="s">
        <v>400</v>
      </c>
      <c r="L400" s="14">
        <v>6.25E-2</v>
      </c>
      <c r="M400" s="14">
        <v>6.25E-2</v>
      </c>
      <c r="N400" s="14">
        <v>6.25E-2</v>
      </c>
    </row>
    <row r="401" spans="1:14" ht="13.8" x14ac:dyDescent="0.3">
      <c r="A401" s="44" t="s">
        <v>153</v>
      </c>
      <c r="B401" s="45" t="s">
        <v>180</v>
      </c>
      <c r="C401" s="13" t="s">
        <v>169</v>
      </c>
      <c r="D401" s="13" t="s">
        <v>182</v>
      </c>
      <c r="E401" s="13" t="s">
        <v>285</v>
      </c>
      <c r="F401" s="35">
        <v>39619</v>
      </c>
      <c r="G401" s="14">
        <f t="shared" ref="G401:G420" si="12">3+2/12</f>
        <v>3.1666666666666665</v>
      </c>
      <c r="H401" s="35">
        <v>40457</v>
      </c>
      <c r="I401" s="31">
        <v>3.5</v>
      </c>
      <c r="J401" s="51" t="s">
        <v>390</v>
      </c>
      <c r="K401" s="14" t="s">
        <v>401</v>
      </c>
      <c r="L401" s="14">
        <v>6.25E-2</v>
      </c>
      <c r="M401" s="14">
        <v>6.25E-2</v>
      </c>
      <c r="N401" s="14">
        <v>6.25E-2</v>
      </c>
    </row>
    <row r="402" spans="1:14" ht="13.8" x14ac:dyDescent="0.3">
      <c r="A402" s="44" t="s">
        <v>153</v>
      </c>
      <c r="B402" s="45" t="s">
        <v>180</v>
      </c>
      <c r="C402" s="13" t="s">
        <v>169</v>
      </c>
      <c r="D402" s="13" t="s">
        <v>182</v>
      </c>
      <c r="E402" s="13" t="s">
        <v>285</v>
      </c>
      <c r="F402" s="35">
        <v>39619</v>
      </c>
      <c r="G402" s="14">
        <f t="shared" si="12"/>
        <v>3.1666666666666665</v>
      </c>
      <c r="H402" s="35">
        <v>40457</v>
      </c>
      <c r="I402" s="31">
        <v>3.5</v>
      </c>
      <c r="J402" s="51" t="s">
        <v>390</v>
      </c>
      <c r="K402" s="14" t="s">
        <v>402</v>
      </c>
      <c r="L402" s="14">
        <v>6.25E-2</v>
      </c>
      <c r="M402" s="14">
        <v>0</v>
      </c>
      <c r="N402" s="14">
        <v>3.125E-2</v>
      </c>
    </row>
    <row r="403" spans="1:14" ht="13.8" x14ac:dyDescent="0.3">
      <c r="A403" s="44" t="s">
        <v>153</v>
      </c>
      <c r="B403" s="45" t="s">
        <v>180</v>
      </c>
      <c r="C403" s="13" t="s">
        <v>169</v>
      </c>
      <c r="D403" s="13" t="s">
        <v>182</v>
      </c>
      <c r="E403" s="13" t="s">
        <v>285</v>
      </c>
      <c r="F403" s="35">
        <v>39619</v>
      </c>
      <c r="G403" s="14">
        <f t="shared" si="12"/>
        <v>3.1666666666666665</v>
      </c>
      <c r="H403" s="35">
        <v>40457</v>
      </c>
      <c r="I403" s="31">
        <v>3.5</v>
      </c>
      <c r="J403" s="51" t="s">
        <v>390</v>
      </c>
      <c r="K403" s="14" t="s">
        <v>403</v>
      </c>
      <c r="L403" s="14">
        <v>6.25E-2</v>
      </c>
      <c r="M403" s="14">
        <v>6.25E-2</v>
      </c>
      <c r="N403" s="14">
        <v>6.25E-2</v>
      </c>
    </row>
    <row r="404" spans="1:14" ht="13.8" x14ac:dyDescent="0.3">
      <c r="A404" s="44" t="s">
        <v>153</v>
      </c>
      <c r="B404" s="45" t="s">
        <v>180</v>
      </c>
      <c r="C404" s="13" t="s">
        <v>169</v>
      </c>
      <c r="D404" s="13" t="s">
        <v>182</v>
      </c>
      <c r="E404" s="13" t="s">
        <v>285</v>
      </c>
      <c r="F404" s="35">
        <v>39619</v>
      </c>
      <c r="G404" s="14">
        <f t="shared" si="12"/>
        <v>3.1666666666666665</v>
      </c>
      <c r="H404" s="35">
        <v>40457</v>
      </c>
      <c r="I404" s="31">
        <v>3.5</v>
      </c>
      <c r="J404" s="51" t="s">
        <v>391</v>
      </c>
      <c r="K404" s="14" t="s">
        <v>398</v>
      </c>
      <c r="L404" s="14">
        <v>6.25E-2</v>
      </c>
      <c r="M404" s="14">
        <v>6.25E-2</v>
      </c>
      <c r="N404" s="14">
        <v>6.25E-2</v>
      </c>
    </row>
    <row r="405" spans="1:14" ht="13.8" x14ac:dyDescent="0.3">
      <c r="A405" s="44" t="s">
        <v>153</v>
      </c>
      <c r="B405" s="45" t="s">
        <v>180</v>
      </c>
      <c r="C405" s="13" t="s">
        <v>169</v>
      </c>
      <c r="D405" s="13" t="s">
        <v>182</v>
      </c>
      <c r="E405" s="13" t="s">
        <v>285</v>
      </c>
      <c r="F405" s="35">
        <v>39619</v>
      </c>
      <c r="G405" s="14">
        <f t="shared" si="12"/>
        <v>3.1666666666666665</v>
      </c>
      <c r="H405" s="35">
        <v>40457</v>
      </c>
      <c r="I405" s="31">
        <v>3.5</v>
      </c>
      <c r="J405" s="51" t="s">
        <v>391</v>
      </c>
      <c r="K405" s="14" t="s">
        <v>399</v>
      </c>
      <c r="L405" s="14">
        <v>0.125</v>
      </c>
      <c r="M405" s="14">
        <v>0.125</v>
      </c>
      <c r="N405" s="14">
        <v>0.125</v>
      </c>
    </row>
    <row r="406" spans="1:14" ht="13.8" x14ac:dyDescent="0.3">
      <c r="A406" s="44" t="s">
        <v>153</v>
      </c>
      <c r="B406" s="45" t="s">
        <v>180</v>
      </c>
      <c r="C406" s="13" t="s">
        <v>169</v>
      </c>
      <c r="D406" s="13" t="s">
        <v>182</v>
      </c>
      <c r="E406" s="13" t="s">
        <v>285</v>
      </c>
      <c r="F406" s="35">
        <v>39619</v>
      </c>
      <c r="G406" s="14">
        <f t="shared" si="12"/>
        <v>3.1666666666666665</v>
      </c>
      <c r="H406" s="35">
        <v>40457</v>
      </c>
      <c r="I406" s="31">
        <v>3.5</v>
      </c>
      <c r="J406" s="51" t="s">
        <v>391</v>
      </c>
      <c r="K406" s="14" t="s">
        <v>400</v>
      </c>
      <c r="L406" s="14">
        <v>6.25E-2</v>
      </c>
      <c r="M406" s="14">
        <v>0.125</v>
      </c>
      <c r="N406" s="14">
        <v>9.375E-2</v>
      </c>
    </row>
    <row r="407" spans="1:14" ht="13.8" x14ac:dyDescent="0.3">
      <c r="A407" s="44" t="s">
        <v>153</v>
      </c>
      <c r="B407" s="45" t="s">
        <v>180</v>
      </c>
      <c r="C407" s="13" t="s">
        <v>169</v>
      </c>
      <c r="D407" s="13" t="s">
        <v>182</v>
      </c>
      <c r="E407" s="13" t="s">
        <v>285</v>
      </c>
      <c r="F407" s="35">
        <v>39619</v>
      </c>
      <c r="G407" s="14">
        <f t="shared" si="12"/>
        <v>3.1666666666666665</v>
      </c>
      <c r="H407" s="35">
        <v>40457</v>
      </c>
      <c r="I407" s="31">
        <v>3.5</v>
      </c>
      <c r="J407" s="51" t="s">
        <v>391</v>
      </c>
      <c r="K407" s="14" t="s">
        <v>401</v>
      </c>
      <c r="L407" s="14">
        <v>6.25E-2</v>
      </c>
      <c r="M407" s="14">
        <v>0.125</v>
      </c>
      <c r="N407" s="14">
        <v>9.375E-2</v>
      </c>
    </row>
    <row r="408" spans="1:14" ht="13.8" x14ac:dyDescent="0.3">
      <c r="A408" s="44" t="s">
        <v>153</v>
      </c>
      <c r="B408" s="45" t="s">
        <v>180</v>
      </c>
      <c r="C408" s="13" t="s">
        <v>169</v>
      </c>
      <c r="D408" s="13" t="s">
        <v>182</v>
      </c>
      <c r="E408" s="13" t="s">
        <v>285</v>
      </c>
      <c r="F408" s="35">
        <v>39619</v>
      </c>
      <c r="G408" s="14">
        <f t="shared" si="12"/>
        <v>3.1666666666666665</v>
      </c>
      <c r="H408" s="35">
        <v>40457</v>
      </c>
      <c r="I408" s="31">
        <v>3.5</v>
      </c>
      <c r="J408" s="51" t="s">
        <v>391</v>
      </c>
      <c r="K408" s="14" t="s">
        <v>402</v>
      </c>
      <c r="L408" s="14">
        <v>0.125</v>
      </c>
      <c r="M408" s="14">
        <v>6.25E-2</v>
      </c>
      <c r="N408" s="14">
        <v>9.375E-2</v>
      </c>
    </row>
    <row r="409" spans="1:14" ht="13.8" x14ac:dyDescent="0.3">
      <c r="A409" s="44" t="s">
        <v>153</v>
      </c>
      <c r="B409" s="45" t="s">
        <v>180</v>
      </c>
      <c r="C409" s="13" t="s">
        <v>169</v>
      </c>
      <c r="D409" s="13" t="s">
        <v>182</v>
      </c>
      <c r="E409" s="13" t="s">
        <v>285</v>
      </c>
      <c r="F409" s="35">
        <v>39619</v>
      </c>
      <c r="G409" s="14">
        <f t="shared" si="12"/>
        <v>3.1666666666666665</v>
      </c>
      <c r="H409" s="35">
        <v>40457</v>
      </c>
      <c r="I409" s="31">
        <v>3.5</v>
      </c>
      <c r="J409" s="51" t="s">
        <v>391</v>
      </c>
      <c r="K409" s="14" t="s">
        <v>403</v>
      </c>
      <c r="L409" s="14">
        <v>6.25E-2</v>
      </c>
      <c r="M409" s="14">
        <v>6.25E-2</v>
      </c>
      <c r="N409" s="14">
        <v>6.25E-2</v>
      </c>
    </row>
    <row r="410" spans="1:14" ht="13.8" x14ac:dyDescent="0.3">
      <c r="A410" s="44" t="s">
        <v>153</v>
      </c>
      <c r="B410" s="45" t="s">
        <v>180</v>
      </c>
      <c r="C410" s="13" t="s">
        <v>169</v>
      </c>
      <c r="D410" s="13" t="s">
        <v>182</v>
      </c>
      <c r="E410" s="13" t="s">
        <v>285</v>
      </c>
      <c r="F410" s="35">
        <v>39619</v>
      </c>
      <c r="G410" s="14">
        <f t="shared" si="12"/>
        <v>3.1666666666666665</v>
      </c>
      <c r="H410" s="35">
        <v>40457</v>
      </c>
      <c r="I410" s="31">
        <v>3.5</v>
      </c>
      <c r="J410" s="51" t="s">
        <v>392</v>
      </c>
      <c r="K410" s="14" t="s">
        <v>398</v>
      </c>
      <c r="L410" s="14">
        <v>6.25E-2</v>
      </c>
      <c r="M410" s="14">
        <v>6.25E-2</v>
      </c>
      <c r="N410" s="14">
        <v>6.25E-2</v>
      </c>
    </row>
    <row r="411" spans="1:14" ht="13.8" x14ac:dyDescent="0.3">
      <c r="A411" s="44" t="s">
        <v>153</v>
      </c>
      <c r="B411" s="45" t="s">
        <v>180</v>
      </c>
      <c r="C411" s="13" t="s">
        <v>169</v>
      </c>
      <c r="D411" s="13" t="s">
        <v>182</v>
      </c>
      <c r="E411" s="13" t="s">
        <v>285</v>
      </c>
      <c r="F411" s="35">
        <v>39619</v>
      </c>
      <c r="G411" s="14">
        <f t="shared" si="12"/>
        <v>3.1666666666666665</v>
      </c>
      <c r="H411" s="35">
        <v>40457</v>
      </c>
      <c r="I411" s="31">
        <v>3.5</v>
      </c>
      <c r="J411" s="51" t="s">
        <v>392</v>
      </c>
      <c r="K411" s="14" t="s">
        <v>399</v>
      </c>
      <c r="L411" s="14">
        <v>6.25E-2</v>
      </c>
      <c r="M411" s="14">
        <v>0.125</v>
      </c>
      <c r="N411" s="14">
        <v>9.375E-2</v>
      </c>
    </row>
    <row r="412" spans="1:14" ht="13.8" x14ac:dyDescent="0.3">
      <c r="A412" s="44" t="s">
        <v>153</v>
      </c>
      <c r="B412" s="45" t="s">
        <v>180</v>
      </c>
      <c r="C412" s="13" t="s">
        <v>169</v>
      </c>
      <c r="D412" s="13" t="s">
        <v>182</v>
      </c>
      <c r="E412" s="13" t="s">
        <v>285</v>
      </c>
      <c r="F412" s="35">
        <v>39619</v>
      </c>
      <c r="G412" s="14">
        <f t="shared" si="12"/>
        <v>3.1666666666666665</v>
      </c>
      <c r="H412" s="35">
        <v>40457</v>
      </c>
      <c r="I412" s="31">
        <v>3.5</v>
      </c>
      <c r="J412" s="51" t="s">
        <v>392</v>
      </c>
      <c r="K412" s="14" t="s">
        <v>400</v>
      </c>
      <c r="L412" s="14">
        <v>6.25E-2</v>
      </c>
      <c r="M412" s="14">
        <v>0.125</v>
      </c>
      <c r="N412" s="14">
        <v>9.375E-2</v>
      </c>
    </row>
    <row r="413" spans="1:14" ht="13.8" x14ac:dyDescent="0.3">
      <c r="A413" s="44" t="s">
        <v>153</v>
      </c>
      <c r="B413" s="45" t="s">
        <v>180</v>
      </c>
      <c r="C413" s="13" t="s">
        <v>169</v>
      </c>
      <c r="D413" s="13" t="s">
        <v>182</v>
      </c>
      <c r="E413" s="13" t="s">
        <v>285</v>
      </c>
      <c r="F413" s="35">
        <v>39619</v>
      </c>
      <c r="G413" s="14">
        <f t="shared" si="12"/>
        <v>3.1666666666666665</v>
      </c>
      <c r="H413" s="35">
        <v>40457</v>
      </c>
      <c r="I413" s="31">
        <v>3.5</v>
      </c>
      <c r="J413" s="51" t="s">
        <v>392</v>
      </c>
      <c r="K413" s="14" t="s">
        <v>401</v>
      </c>
      <c r="L413" s="14">
        <v>6.25E-2</v>
      </c>
      <c r="M413" s="14">
        <v>0.125</v>
      </c>
      <c r="N413" s="14">
        <v>9.375E-2</v>
      </c>
    </row>
    <row r="414" spans="1:14" ht="13.8" x14ac:dyDescent="0.3">
      <c r="A414" s="44" t="s">
        <v>153</v>
      </c>
      <c r="B414" s="45" t="s">
        <v>180</v>
      </c>
      <c r="C414" s="13" t="s">
        <v>169</v>
      </c>
      <c r="D414" s="13" t="s">
        <v>182</v>
      </c>
      <c r="E414" s="13" t="s">
        <v>285</v>
      </c>
      <c r="F414" s="35">
        <v>39619</v>
      </c>
      <c r="G414" s="14">
        <f t="shared" si="12"/>
        <v>3.1666666666666665</v>
      </c>
      <c r="H414" s="35">
        <v>40457</v>
      </c>
      <c r="I414" s="31">
        <v>3.5</v>
      </c>
      <c r="J414" s="51" t="s">
        <v>392</v>
      </c>
      <c r="K414" s="14" t="s">
        <v>402</v>
      </c>
      <c r="L414" s="14">
        <v>0</v>
      </c>
      <c r="M414" s="14">
        <v>0.125</v>
      </c>
      <c r="N414" s="14">
        <v>6.25E-2</v>
      </c>
    </row>
    <row r="415" spans="1:14" ht="13.8" x14ac:dyDescent="0.3">
      <c r="A415" s="44" t="s">
        <v>153</v>
      </c>
      <c r="B415" s="45" t="s">
        <v>180</v>
      </c>
      <c r="C415" s="13" t="s">
        <v>169</v>
      </c>
      <c r="D415" s="13" t="s">
        <v>182</v>
      </c>
      <c r="E415" s="13" t="s">
        <v>285</v>
      </c>
      <c r="F415" s="35">
        <v>39619</v>
      </c>
      <c r="G415" s="14">
        <f t="shared" si="12"/>
        <v>3.1666666666666665</v>
      </c>
      <c r="H415" s="35">
        <v>40457</v>
      </c>
      <c r="I415" s="31">
        <v>3.5</v>
      </c>
      <c r="J415" s="51" t="s">
        <v>392</v>
      </c>
      <c r="K415" s="14" t="s">
        <v>403</v>
      </c>
      <c r="L415" s="14">
        <v>0</v>
      </c>
      <c r="M415" s="14">
        <v>0.125</v>
      </c>
      <c r="N415" s="14">
        <v>6.25E-2</v>
      </c>
    </row>
    <row r="416" spans="1:14" ht="13.8" x14ac:dyDescent="0.3">
      <c r="A416" s="44" t="s">
        <v>153</v>
      </c>
      <c r="B416" s="45" t="s">
        <v>180</v>
      </c>
      <c r="C416" s="13" t="s">
        <v>169</v>
      </c>
      <c r="D416" s="13" t="s">
        <v>197</v>
      </c>
      <c r="E416" s="13" t="s">
        <v>285</v>
      </c>
      <c r="F416" s="35">
        <v>39619</v>
      </c>
      <c r="G416" s="14">
        <f t="shared" si="12"/>
        <v>3.1666666666666665</v>
      </c>
      <c r="H416" s="35">
        <v>40457</v>
      </c>
      <c r="I416" s="31">
        <v>3.5</v>
      </c>
      <c r="J416" s="51" t="s">
        <v>390</v>
      </c>
      <c r="K416" s="14" t="s">
        <v>398</v>
      </c>
      <c r="L416" s="14">
        <v>0</v>
      </c>
      <c r="M416" s="14">
        <v>6.25E-2</v>
      </c>
      <c r="N416" s="14">
        <v>3.125E-2</v>
      </c>
    </row>
    <row r="417" spans="1:14" ht="13.8" x14ac:dyDescent="0.3">
      <c r="A417" s="44" t="s">
        <v>153</v>
      </c>
      <c r="B417" s="45" t="s">
        <v>180</v>
      </c>
      <c r="C417" s="13" t="s">
        <v>169</v>
      </c>
      <c r="D417" s="13" t="s">
        <v>197</v>
      </c>
      <c r="E417" s="13" t="s">
        <v>285</v>
      </c>
      <c r="F417" s="35">
        <v>39619</v>
      </c>
      <c r="G417" s="14">
        <f t="shared" si="12"/>
        <v>3.1666666666666665</v>
      </c>
      <c r="H417" s="35">
        <v>40457</v>
      </c>
      <c r="I417" s="31">
        <v>3.5</v>
      </c>
      <c r="J417" s="51" t="s">
        <v>390</v>
      </c>
      <c r="K417" s="14" t="s">
        <v>399</v>
      </c>
      <c r="L417" s="14">
        <v>6.25E-2</v>
      </c>
      <c r="M417" s="14">
        <v>6.25E-2</v>
      </c>
      <c r="N417" s="14">
        <v>6.25E-2</v>
      </c>
    </row>
    <row r="418" spans="1:14" ht="13.8" x14ac:dyDescent="0.3">
      <c r="A418" s="44" t="s">
        <v>153</v>
      </c>
      <c r="B418" s="45" t="s">
        <v>180</v>
      </c>
      <c r="C418" s="13" t="s">
        <v>169</v>
      </c>
      <c r="D418" s="13" t="s">
        <v>197</v>
      </c>
      <c r="E418" s="13" t="s">
        <v>285</v>
      </c>
      <c r="F418" s="35">
        <v>39619</v>
      </c>
      <c r="G418" s="14">
        <f t="shared" si="12"/>
        <v>3.1666666666666665</v>
      </c>
      <c r="H418" s="35">
        <v>40457</v>
      </c>
      <c r="I418" s="31">
        <v>3.5</v>
      </c>
      <c r="J418" s="51" t="s">
        <v>390</v>
      </c>
      <c r="K418" s="14" t="s">
        <v>400</v>
      </c>
      <c r="L418" s="14">
        <v>0</v>
      </c>
      <c r="M418" s="14">
        <v>0</v>
      </c>
      <c r="N418" s="14">
        <v>0</v>
      </c>
    </row>
    <row r="419" spans="1:14" ht="13.8" x14ac:dyDescent="0.3">
      <c r="A419" s="44" t="s">
        <v>153</v>
      </c>
      <c r="B419" s="45" t="s">
        <v>180</v>
      </c>
      <c r="C419" s="13" t="s">
        <v>169</v>
      </c>
      <c r="D419" s="13" t="s">
        <v>197</v>
      </c>
      <c r="E419" s="13" t="s">
        <v>285</v>
      </c>
      <c r="F419" s="35">
        <v>39619</v>
      </c>
      <c r="G419" s="14">
        <f t="shared" si="12"/>
        <v>3.1666666666666665</v>
      </c>
      <c r="H419" s="35">
        <v>40457</v>
      </c>
      <c r="I419" s="31">
        <v>3.5</v>
      </c>
      <c r="J419" s="51" t="s">
        <v>390</v>
      </c>
      <c r="K419" s="14" t="s">
        <v>401</v>
      </c>
      <c r="L419" s="14">
        <v>0</v>
      </c>
      <c r="M419" s="14">
        <v>0</v>
      </c>
      <c r="N419" s="14">
        <v>0</v>
      </c>
    </row>
    <row r="420" spans="1:14" ht="13.8" x14ac:dyDescent="0.3">
      <c r="A420" s="44" t="s">
        <v>153</v>
      </c>
      <c r="B420" s="45" t="s">
        <v>180</v>
      </c>
      <c r="C420" s="13" t="s">
        <v>169</v>
      </c>
      <c r="D420" s="13" t="s">
        <v>197</v>
      </c>
      <c r="E420" s="13" t="s">
        <v>285</v>
      </c>
      <c r="F420" s="35">
        <v>39619</v>
      </c>
      <c r="G420" s="14">
        <f t="shared" si="12"/>
        <v>3.1666666666666665</v>
      </c>
      <c r="H420" s="35">
        <v>40457</v>
      </c>
      <c r="I420" s="31">
        <v>3.5</v>
      </c>
      <c r="J420" s="51" t="s">
        <v>390</v>
      </c>
      <c r="K420" s="14" t="s">
        <v>402</v>
      </c>
      <c r="L420" s="14">
        <v>0</v>
      </c>
      <c r="M420" s="14">
        <v>6.25E-2</v>
      </c>
      <c r="N420" s="14">
        <v>3.125E-2</v>
      </c>
    </row>
    <row r="421" spans="1:14" ht="13.8" x14ac:dyDescent="0.3">
      <c r="A421" s="44" t="s">
        <v>153</v>
      </c>
      <c r="B421" s="45" t="s">
        <v>180</v>
      </c>
      <c r="C421" s="13" t="s">
        <v>169</v>
      </c>
      <c r="D421" s="13" t="s">
        <v>197</v>
      </c>
      <c r="E421" s="13" t="s">
        <v>285</v>
      </c>
      <c r="F421" s="35">
        <v>39619</v>
      </c>
      <c r="G421" s="14">
        <f t="shared" si="11"/>
        <v>3.1666666666666665</v>
      </c>
      <c r="H421" s="35">
        <v>40457</v>
      </c>
      <c r="I421" s="31">
        <v>3.5</v>
      </c>
      <c r="J421" s="51" t="s">
        <v>390</v>
      </c>
      <c r="K421" s="14" t="s">
        <v>403</v>
      </c>
      <c r="L421" s="14">
        <v>0</v>
      </c>
      <c r="M421" s="14">
        <v>6.25E-2</v>
      </c>
      <c r="N421" s="14">
        <v>3.125E-2</v>
      </c>
    </row>
    <row r="422" spans="1:14" ht="13.8" x14ac:dyDescent="0.3">
      <c r="A422" s="44" t="s">
        <v>153</v>
      </c>
      <c r="B422" s="45" t="s">
        <v>180</v>
      </c>
      <c r="C422" s="13" t="s">
        <v>169</v>
      </c>
      <c r="D422" s="13" t="s">
        <v>197</v>
      </c>
      <c r="E422" s="13" t="s">
        <v>285</v>
      </c>
      <c r="F422" s="35">
        <v>39619</v>
      </c>
      <c r="G422" s="14">
        <f t="shared" ref="G422:G433" si="13">3+2/12</f>
        <v>3.1666666666666665</v>
      </c>
      <c r="H422" s="35">
        <v>40457</v>
      </c>
      <c r="I422" s="31">
        <v>3.5</v>
      </c>
      <c r="J422" s="51" t="s">
        <v>391</v>
      </c>
      <c r="K422" s="14" t="s">
        <v>398</v>
      </c>
      <c r="L422" s="14">
        <v>0</v>
      </c>
      <c r="M422" s="14">
        <v>6.25E-2</v>
      </c>
      <c r="N422" s="14">
        <v>3.125E-2</v>
      </c>
    </row>
    <row r="423" spans="1:14" ht="13.8" x14ac:dyDescent="0.3">
      <c r="A423" s="44" t="s">
        <v>153</v>
      </c>
      <c r="B423" s="45" t="s">
        <v>180</v>
      </c>
      <c r="C423" s="13" t="s">
        <v>169</v>
      </c>
      <c r="D423" s="13" t="s">
        <v>197</v>
      </c>
      <c r="E423" s="13" t="s">
        <v>285</v>
      </c>
      <c r="F423" s="35">
        <v>39619</v>
      </c>
      <c r="G423" s="14">
        <f t="shared" si="13"/>
        <v>3.1666666666666665</v>
      </c>
      <c r="H423" s="35">
        <v>40457</v>
      </c>
      <c r="I423" s="31">
        <v>3.5</v>
      </c>
      <c r="J423" s="51" t="s">
        <v>391</v>
      </c>
      <c r="K423" s="14" t="s">
        <v>399</v>
      </c>
      <c r="L423" s="14">
        <v>0</v>
      </c>
      <c r="M423" s="14">
        <v>0</v>
      </c>
      <c r="N423" s="14">
        <v>0</v>
      </c>
    </row>
    <row r="424" spans="1:14" ht="13.8" x14ac:dyDescent="0.3">
      <c r="A424" s="44" t="s">
        <v>153</v>
      </c>
      <c r="B424" s="45" t="s">
        <v>180</v>
      </c>
      <c r="C424" s="13" t="s">
        <v>169</v>
      </c>
      <c r="D424" s="13" t="s">
        <v>197</v>
      </c>
      <c r="E424" s="13" t="s">
        <v>285</v>
      </c>
      <c r="F424" s="35">
        <v>39619</v>
      </c>
      <c r="G424" s="14">
        <f t="shared" si="13"/>
        <v>3.1666666666666665</v>
      </c>
      <c r="H424" s="35">
        <v>40457</v>
      </c>
      <c r="I424" s="31">
        <v>3.5</v>
      </c>
      <c r="J424" s="51" t="s">
        <v>391</v>
      </c>
      <c r="K424" s="14" t="s">
        <v>400</v>
      </c>
      <c r="L424" s="14">
        <v>0</v>
      </c>
      <c r="M424" s="14">
        <v>6.25E-2</v>
      </c>
      <c r="N424" s="14">
        <v>3.125E-2</v>
      </c>
    </row>
    <row r="425" spans="1:14" ht="13.8" x14ac:dyDescent="0.3">
      <c r="A425" s="44" t="s">
        <v>153</v>
      </c>
      <c r="B425" s="45" t="s">
        <v>180</v>
      </c>
      <c r="C425" s="13" t="s">
        <v>169</v>
      </c>
      <c r="D425" s="13" t="s">
        <v>197</v>
      </c>
      <c r="E425" s="13" t="s">
        <v>285</v>
      </c>
      <c r="F425" s="35">
        <v>39619</v>
      </c>
      <c r="G425" s="14">
        <f t="shared" si="13"/>
        <v>3.1666666666666665</v>
      </c>
      <c r="H425" s="35">
        <v>40457</v>
      </c>
      <c r="I425" s="31">
        <v>3.5</v>
      </c>
      <c r="J425" s="51" t="s">
        <v>391</v>
      </c>
      <c r="K425" s="14" t="s">
        <v>401</v>
      </c>
      <c r="L425" s="14">
        <v>0</v>
      </c>
      <c r="M425" s="14">
        <v>6.25E-2</v>
      </c>
      <c r="N425" s="14">
        <v>3.125E-2</v>
      </c>
    </row>
    <row r="426" spans="1:14" ht="13.8" x14ac:dyDescent="0.3">
      <c r="A426" s="44" t="s">
        <v>153</v>
      </c>
      <c r="B426" s="45" t="s">
        <v>180</v>
      </c>
      <c r="C426" s="13" t="s">
        <v>169</v>
      </c>
      <c r="D426" s="13" t="s">
        <v>197</v>
      </c>
      <c r="E426" s="13" t="s">
        <v>285</v>
      </c>
      <c r="F426" s="35">
        <v>39619</v>
      </c>
      <c r="G426" s="14">
        <f t="shared" si="13"/>
        <v>3.1666666666666665</v>
      </c>
      <c r="H426" s="35">
        <v>40457</v>
      </c>
      <c r="I426" s="31">
        <v>3.5</v>
      </c>
      <c r="J426" s="51" t="s">
        <v>391</v>
      </c>
      <c r="K426" s="14" t="s">
        <v>402</v>
      </c>
      <c r="L426" s="14">
        <v>0</v>
      </c>
      <c r="M426" s="14">
        <v>0</v>
      </c>
      <c r="N426" s="14">
        <v>0</v>
      </c>
    </row>
    <row r="427" spans="1:14" ht="13.8" x14ac:dyDescent="0.3">
      <c r="A427" s="44" t="s">
        <v>153</v>
      </c>
      <c r="B427" s="45" t="s">
        <v>180</v>
      </c>
      <c r="C427" s="13" t="s">
        <v>169</v>
      </c>
      <c r="D427" s="13" t="s">
        <v>197</v>
      </c>
      <c r="E427" s="13" t="s">
        <v>285</v>
      </c>
      <c r="F427" s="35">
        <v>39619</v>
      </c>
      <c r="G427" s="14">
        <f t="shared" si="13"/>
        <v>3.1666666666666665</v>
      </c>
      <c r="H427" s="35">
        <v>40457</v>
      </c>
      <c r="I427" s="31">
        <v>3.5</v>
      </c>
      <c r="J427" s="51" t="s">
        <v>391</v>
      </c>
      <c r="K427" s="14" t="s">
        <v>403</v>
      </c>
      <c r="L427" s="14">
        <v>6.25E-2</v>
      </c>
      <c r="M427" s="14">
        <v>6.25E-2</v>
      </c>
      <c r="N427" s="14">
        <v>6.25E-2</v>
      </c>
    </row>
    <row r="428" spans="1:14" ht="13.8" x14ac:dyDescent="0.3">
      <c r="A428" s="44" t="s">
        <v>153</v>
      </c>
      <c r="B428" s="45" t="s">
        <v>180</v>
      </c>
      <c r="C428" s="13" t="s">
        <v>169</v>
      </c>
      <c r="D428" s="13" t="s">
        <v>197</v>
      </c>
      <c r="E428" s="13" t="s">
        <v>285</v>
      </c>
      <c r="F428" s="35">
        <v>39619</v>
      </c>
      <c r="G428" s="14">
        <f t="shared" si="13"/>
        <v>3.1666666666666665</v>
      </c>
      <c r="H428" s="35">
        <v>40457</v>
      </c>
      <c r="I428" s="31">
        <v>3.5</v>
      </c>
      <c r="J428" s="51" t="s">
        <v>392</v>
      </c>
      <c r="K428" s="14" t="s">
        <v>398</v>
      </c>
      <c r="L428" s="14">
        <v>6.25E-2</v>
      </c>
      <c r="M428" s="14">
        <v>6.25E-2</v>
      </c>
      <c r="N428" s="14">
        <v>6.25E-2</v>
      </c>
    </row>
    <row r="429" spans="1:14" ht="13.8" x14ac:dyDescent="0.3">
      <c r="A429" s="44" t="s">
        <v>153</v>
      </c>
      <c r="B429" s="45" t="s">
        <v>180</v>
      </c>
      <c r="C429" s="13" t="s">
        <v>169</v>
      </c>
      <c r="D429" s="13" t="s">
        <v>197</v>
      </c>
      <c r="E429" s="13" t="s">
        <v>285</v>
      </c>
      <c r="F429" s="35">
        <v>39619</v>
      </c>
      <c r="G429" s="14">
        <f t="shared" si="13"/>
        <v>3.1666666666666665</v>
      </c>
      <c r="H429" s="35">
        <v>40457</v>
      </c>
      <c r="I429" s="31">
        <v>3.5</v>
      </c>
      <c r="J429" s="51" t="s">
        <v>392</v>
      </c>
      <c r="K429" s="14" t="s">
        <v>399</v>
      </c>
      <c r="L429" s="14">
        <v>6.25E-2</v>
      </c>
      <c r="M429" s="14">
        <v>0.125</v>
      </c>
      <c r="N429" s="14">
        <v>9.375E-2</v>
      </c>
    </row>
    <row r="430" spans="1:14" ht="13.8" x14ac:dyDescent="0.3">
      <c r="A430" s="44" t="s">
        <v>153</v>
      </c>
      <c r="B430" s="45" t="s">
        <v>180</v>
      </c>
      <c r="C430" s="13" t="s">
        <v>169</v>
      </c>
      <c r="D430" s="13" t="s">
        <v>197</v>
      </c>
      <c r="E430" s="13" t="s">
        <v>285</v>
      </c>
      <c r="F430" s="35">
        <v>39619</v>
      </c>
      <c r="G430" s="14">
        <f t="shared" si="13"/>
        <v>3.1666666666666665</v>
      </c>
      <c r="H430" s="35">
        <v>40457</v>
      </c>
      <c r="I430" s="31">
        <v>3.5</v>
      </c>
      <c r="J430" s="51" t="s">
        <v>392</v>
      </c>
      <c r="K430" s="14" t="s">
        <v>400</v>
      </c>
      <c r="L430" s="14">
        <v>0</v>
      </c>
      <c r="M430" s="14">
        <v>6.25E-2</v>
      </c>
      <c r="N430" s="14">
        <v>3.125E-2</v>
      </c>
    </row>
    <row r="431" spans="1:14" ht="13.8" x14ac:dyDescent="0.3">
      <c r="A431" s="44" t="s">
        <v>153</v>
      </c>
      <c r="B431" s="45" t="s">
        <v>180</v>
      </c>
      <c r="C431" s="13" t="s">
        <v>169</v>
      </c>
      <c r="D431" s="13" t="s">
        <v>197</v>
      </c>
      <c r="E431" s="13" t="s">
        <v>285</v>
      </c>
      <c r="F431" s="35">
        <v>39619</v>
      </c>
      <c r="G431" s="14">
        <f t="shared" si="13"/>
        <v>3.1666666666666665</v>
      </c>
      <c r="H431" s="35">
        <v>40457</v>
      </c>
      <c r="I431" s="31">
        <v>3.5</v>
      </c>
      <c r="J431" s="51" t="s">
        <v>392</v>
      </c>
      <c r="K431" s="14" t="s">
        <v>401</v>
      </c>
      <c r="L431" s="14">
        <v>0</v>
      </c>
      <c r="M431" s="14">
        <v>6.25E-2</v>
      </c>
      <c r="N431" s="14">
        <v>3.125E-2</v>
      </c>
    </row>
    <row r="432" spans="1:14" ht="13.8" x14ac:dyDescent="0.3">
      <c r="A432" s="44" t="s">
        <v>153</v>
      </c>
      <c r="B432" s="45" t="s">
        <v>180</v>
      </c>
      <c r="C432" s="13" t="s">
        <v>169</v>
      </c>
      <c r="D432" s="13" t="s">
        <v>197</v>
      </c>
      <c r="E432" s="13" t="s">
        <v>285</v>
      </c>
      <c r="F432" s="35">
        <v>39619</v>
      </c>
      <c r="G432" s="14">
        <f t="shared" si="13"/>
        <v>3.1666666666666665</v>
      </c>
      <c r="H432" s="35">
        <v>40457</v>
      </c>
      <c r="I432" s="31">
        <v>3.5</v>
      </c>
      <c r="J432" s="51" t="s">
        <v>392</v>
      </c>
      <c r="K432" s="14" t="s">
        <v>402</v>
      </c>
      <c r="L432" s="14">
        <v>0</v>
      </c>
      <c r="M432" s="14">
        <v>0.125</v>
      </c>
      <c r="N432" s="14">
        <v>6.25E-2</v>
      </c>
    </row>
    <row r="433" spans="1:14" ht="13.8" x14ac:dyDescent="0.3">
      <c r="A433" s="44" t="s">
        <v>153</v>
      </c>
      <c r="B433" s="45" t="s">
        <v>180</v>
      </c>
      <c r="C433" s="13" t="s">
        <v>169</v>
      </c>
      <c r="D433" s="13" t="s">
        <v>197</v>
      </c>
      <c r="E433" s="13" t="s">
        <v>285</v>
      </c>
      <c r="F433" s="35">
        <v>39619</v>
      </c>
      <c r="G433" s="14">
        <f t="shared" si="13"/>
        <v>3.1666666666666665</v>
      </c>
      <c r="H433" s="35">
        <v>40457</v>
      </c>
      <c r="I433" s="31">
        <v>3.5</v>
      </c>
      <c r="J433" s="51" t="s">
        <v>392</v>
      </c>
      <c r="K433" s="14" t="s">
        <v>403</v>
      </c>
      <c r="L433" s="14">
        <v>0</v>
      </c>
      <c r="M433" s="14">
        <v>6.25E-2</v>
      </c>
      <c r="N433" s="14">
        <v>3.125E-2</v>
      </c>
    </row>
    <row r="434" spans="1:14" ht="13.8" x14ac:dyDescent="0.3">
      <c r="A434" s="44" t="s">
        <v>154</v>
      </c>
      <c r="B434" s="45" t="s">
        <v>180</v>
      </c>
      <c r="C434" s="13" t="s">
        <v>170</v>
      </c>
      <c r="D434" s="13" t="s">
        <v>173</v>
      </c>
      <c r="E434" s="13" t="s">
        <v>299</v>
      </c>
      <c r="F434" s="35">
        <v>39655</v>
      </c>
      <c r="G434" s="14">
        <f t="shared" ref="G434:G469" si="14">5-2/12</f>
        <v>4.833333333333333</v>
      </c>
      <c r="H434" s="35">
        <v>40445</v>
      </c>
      <c r="I434" s="31">
        <v>7</v>
      </c>
      <c r="J434" s="51" t="s">
        <v>390</v>
      </c>
      <c r="K434" s="14" t="s">
        <v>398</v>
      </c>
      <c r="L434" s="14">
        <v>6.25E-2</v>
      </c>
      <c r="M434" s="14">
        <v>0.25</v>
      </c>
      <c r="N434" s="14">
        <v>0.15625</v>
      </c>
    </row>
    <row r="435" spans="1:14" ht="13.8" x14ac:dyDescent="0.3">
      <c r="A435" s="44" t="s">
        <v>154</v>
      </c>
      <c r="B435" s="45" t="s">
        <v>180</v>
      </c>
      <c r="C435" s="13" t="s">
        <v>170</v>
      </c>
      <c r="D435" s="13" t="s">
        <v>173</v>
      </c>
      <c r="E435" s="13" t="s">
        <v>299</v>
      </c>
      <c r="F435" s="35">
        <v>39655</v>
      </c>
      <c r="G435" s="14">
        <f t="shared" si="14"/>
        <v>4.833333333333333</v>
      </c>
      <c r="H435" s="35">
        <v>40445</v>
      </c>
      <c r="I435" s="31">
        <v>7</v>
      </c>
      <c r="J435" s="51" t="s">
        <v>390</v>
      </c>
      <c r="K435" s="14" t="s">
        <v>399</v>
      </c>
      <c r="L435" s="14">
        <v>0.125</v>
      </c>
      <c r="M435" s="14">
        <v>0.125</v>
      </c>
      <c r="N435" s="14">
        <v>0.125</v>
      </c>
    </row>
    <row r="436" spans="1:14" ht="13.8" x14ac:dyDescent="0.3">
      <c r="A436" s="44" t="s">
        <v>154</v>
      </c>
      <c r="B436" s="45" t="s">
        <v>180</v>
      </c>
      <c r="C436" s="13" t="s">
        <v>170</v>
      </c>
      <c r="D436" s="13" t="s">
        <v>173</v>
      </c>
      <c r="E436" s="13" t="s">
        <v>299</v>
      </c>
      <c r="F436" s="35">
        <v>39655</v>
      </c>
      <c r="G436" s="14">
        <f t="shared" si="14"/>
        <v>4.833333333333333</v>
      </c>
      <c r="H436" s="35">
        <v>40445</v>
      </c>
      <c r="I436" s="31">
        <v>7</v>
      </c>
      <c r="J436" s="51" t="s">
        <v>390</v>
      </c>
      <c r="K436" s="14" t="s">
        <v>400</v>
      </c>
      <c r="L436" s="14">
        <v>6.25E-2</v>
      </c>
      <c r="M436" s="14">
        <v>0.125</v>
      </c>
      <c r="N436" s="14">
        <v>9.375E-2</v>
      </c>
    </row>
    <row r="437" spans="1:14" ht="13.8" x14ac:dyDescent="0.3">
      <c r="A437" s="44" t="s">
        <v>154</v>
      </c>
      <c r="B437" s="45" t="s">
        <v>180</v>
      </c>
      <c r="C437" s="13" t="s">
        <v>170</v>
      </c>
      <c r="D437" s="13" t="s">
        <v>173</v>
      </c>
      <c r="E437" s="13" t="s">
        <v>299</v>
      </c>
      <c r="F437" s="35">
        <v>39655</v>
      </c>
      <c r="G437" s="14">
        <f t="shared" si="14"/>
        <v>4.833333333333333</v>
      </c>
      <c r="H437" s="35">
        <v>40445</v>
      </c>
      <c r="I437" s="31">
        <v>7</v>
      </c>
      <c r="J437" s="51" t="s">
        <v>390</v>
      </c>
      <c r="K437" s="14" t="s">
        <v>401</v>
      </c>
      <c r="L437" s="14">
        <v>6.25E-2</v>
      </c>
      <c r="M437" s="14">
        <v>0.125</v>
      </c>
      <c r="N437" s="14">
        <v>9.375E-2</v>
      </c>
    </row>
    <row r="438" spans="1:14" ht="13.8" x14ac:dyDescent="0.3">
      <c r="A438" s="44" t="s">
        <v>154</v>
      </c>
      <c r="B438" s="45" t="s">
        <v>180</v>
      </c>
      <c r="C438" s="13" t="s">
        <v>170</v>
      </c>
      <c r="D438" s="13" t="s">
        <v>173</v>
      </c>
      <c r="E438" s="13" t="s">
        <v>299</v>
      </c>
      <c r="F438" s="35">
        <v>39655</v>
      </c>
      <c r="G438" s="14">
        <f t="shared" si="14"/>
        <v>4.833333333333333</v>
      </c>
      <c r="H438" s="35">
        <v>40445</v>
      </c>
      <c r="I438" s="31">
        <v>7</v>
      </c>
      <c r="J438" s="51" t="s">
        <v>390</v>
      </c>
      <c r="K438" s="14" t="s">
        <v>402</v>
      </c>
      <c r="L438" s="14">
        <v>6.25E-2</v>
      </c>
      <c r="M438" s="14">
        <v>0.1875</v>
      </c>
      <c r="N438" s="14">
        <v>0.125</v>
      </c>
    </row>
    <row r="439" spans="1:14" ht="13.8" x14ac:dyDescent="0.3">
      <c r="A439" s="44" t="s">
        <v>154</v>
      </c>
      <c r="B439" s="45" t="s">
        <v>180</v>
      </c>
      <c r="C439" s="13" t="s">
        <v>170</v>
      </c>
      <c r="D439" s="13" t="s">
        <v>173</v>
      </c>
      <c r="E439" s="13" t="s">
        <v>299</v>
      </c>
      <c r="F439" s="35">
        <v>39655</v>
      </c>
      <c r="G439" s="14">
        <f t="shared" si="14"/>
        <v>4.833333333333333</v>
      </c>
      <c r="H439" s="35">
        <v>40445</v>
      </c>
      <c r="I439" s="31">
        <v>7</v>
      </c>
      <c r="J439" s="51" t="s">
        <v>390</v>
      </c>
      <c r="K439" s="14" t="s">
        <v>403</v>
      </c>
      <c r="L439" s="14">
        <v>0.125</v>
      </c>
      <c r="M439" s="14">
        <v>0.1875</v>
      </c>
      <c r="N439" s="14">
        <v>0.15625</v>
      </c>
    </row>
    <row r="440" spans="1:14" ht="13.8" x14ac:dyDescent="0.3">
      <c r="A440" s="44" t="s">
        <v>154</v>
      </c>
      <c r="B440" s="45" t="s">
        <v>180</v>
      </c>
      <c r="C440" s="13" t="s">
        <v>170</v>
      </c>
      <c r="D440" s="13" t="s">
        <v>173</v>
      </c>
      <c r="E440" s="13" t="s">
        <v>299</v>
      </c>
      <c r="F440" s="35">
        <v>39655</v>
      </c>
      <c r="G440" s="14">
        <f t="shared" si="14"/>
        <v>4.833333333333333</v>
      </c>
      <c r="H440" s="35">
        <v>40445</v>
      </c>
      <c r="I440" s="31">
        <v>7</v>
      </c>
      <c r="J440" s="51" t="s">
        <v>391</v>
      </c>
      <c r="K440" s="14" t="s">
        <v>398</v>
      </c>
      <c r="L440" s="14">
        <v>6.25E-2</v>
      </c>
      <c r="M440" s="14">
        <v>0.1875</v>
      </c>
      <c r="N440" s="14">
        <v>0.125</v>
      </c>
    </row>
    <row r="441" spans="1:14" ht="13.8" x14ac:dyDescent="0.3">
      <c r="A441" s="44" t="s">
        <v>154</v>
      </c>
      <c r="B441" s="45" t="s">
        <v>180</v>
      </c>
      <c r="C441" s="13" t="s">
        <v>170</v>
      </c>
      <c r="D441" s="13" t="s">
        <v>173</v>
      </c>
      <c r="E441" s="13" t="s">
        <v>299</v>
      </c>
      <c r="F441" s="35">
        <v>39655</v>
      </c>
      <c r="G441" s="14">
        <f t="shared" si="14"/>
        <v>4.833333333333333</v>
      </c>
      <c r="H441" s="35">
        <v>40445</v>
      </c>
      <c r="I441" s="31">
        <v>7</v>
      </c>
      <c r="J441" s="51" t="s">
        <v>391</v>
      </c>
      <c r="K441" s="14" t="s">
        <v>399</v>
      </c>
      <c r="L441" s="14">
        <v>6.25E-2</v>
      </c>
      <c r="M441" s="14">
        <v>0.1875</v>
      </c>
      <c r="N441" s="14">
        <v>0.125</v>
      </c>
    </row>
    <row r="442" spans="1:14" ht="13.8" x14ac:dyDescent="0.3">
      <c r="A442" s="44" t="s">
        <v>154</v>
      </c>
      <c r="B442" s="45" t="s">
        <v>180</v>
      </c>
      <c r="C442" s="13" t="s">
        <v>170</v>
      </c>
      <c r="D442" s="13" t="s">
        <v>173</v>
      </c>
      <c r="E442" s="13" t="s">
        <v>299</v>
      </c>
      <c r="F442" s="35">
        <v>39655</v>
      </c>
      <c r="G442" s="14">
        <f t="shared" si="14"/>
        <v>4.833333333333333</v>
      </c>
      <c r="H442" s="35">
        <v>40445</v>
      </c>
      <c r="I442" s="31">
        <v>7</v>
      </c>
      <c r="J442" s="51" t="s">
        <v>391</v>
      </c>
      <c r="K442" s="14" t="s">
        <v>400</v>
      </c>
      <c r="L442" s="14">
        <v>6.25E-2</v>
      </c>
      <c r="M442" s="14">
        <v>0.1875</v>
      </c>
      <c r="N442" s="14">
        <v>0.125</v>
      </c>
    </row>
    <row r="443" spans="1:14" ht="13.8" x14ac:dyDescent="0.3">
      <c r="A443" s="44" t="s">
        <v>154</v>
      </c>
      <c r="B443" s="45" t="s">
        <v>180</v>
      </c>
      <c r="C443" s="13" t="s">
        <v>170</v>
      </c>
      <c r="D443" s="13" t="s">
        <v>173</v>
      </c>
      <c r="E443" s="13" t="s">
        <v>299</v>
      </c>
      <c r="F443" s="35">
        <v>39655</v>
      </c>
      <c r="G443" s="14">
        <f t="shared" si="14"/>
        <v>4.833333333333333</v>
      </c>
      <c r="H443" s="35">
        <v>40445</v>
      </c>
      <c r="I443" s="31">
        <v>7</v>
      </c>
      <c r="J443" s="51" t="s">
        <v>391</v>
      </c>
      <c r="K443" s="14" t="s">
        <v>401</v>
      </c>
      <c r="L443" s="14">
        <v>6.25E-2</v>
      </c>
      <c r="M443" s="14">
        <v>0.1875</v>
      </c>
      <c r="N443" s="14">
        <v>0.125</v>
      </c>
    </row>
    <row r="444" spans="1:14" ht="13.8" x14ac:dyDescent="0.3">
      <c r="A444" s="44" t="s">
        <v>154</v>
      </c>
      <c r="B444" s="45" t="s">
        <v>180</v>
      </c>
      <c r="C444" s="13" t="s">
        <v>170</v>
      </c>
      <c r="D444" s="13" t="s">
        <v>173</v>
      </c>
      <c r="E444" s="13" t="s">
        <v>299</v>
      </c>
      <c r="F444" s="35">
        <v>39655</v>
      </c>
      <c r="G444" s="14">
        <f t="shared" si="14"/>
        <v>4.833333333333333</v>
      </c>
      <c r="H444" s="35">
        <v>40445</v>
      </c>
      <c r="I444" s="31">
        <v>7</v>
      </c>
      <c r="J444" s="51" t="s">
        <v>391</v>
      </c>
      <c r="K444" s="14" t="s">
        <v>402</v>
      </c>
      <c r="L444" s="14">
        <v>6.25E-2</v>
      </c>
      <c r="M444" s="14">
        <v>0.25</v>
      </c>
      <c r="N444" s="14">
        <v>0.15625</v>
      </c>
    </row>
    <row r="445" spans="1:14" ht="13.8" x14ac:dyDescent="0.3">
      <c r="A445" s="44" t="s">
        <v>154</v>
      </c>
      <c r="B445" s="45" t="s">
        <v>180</v>
      </c>
      <c r="C445" s="13" t="s">
        <v>170</v>
      </c>
      <c r="D445" s="13" t="s">
        <v>173</v>
      </c>
      <c r="E445" s="13" t="s">
        <v>299</v>
      </c>
      <c r="F445" s="35">
        <v>39655</v>
      </c>
      <c r="G445" s="14">
        <f t="shared" si="14"/>
        <v>4.833333333333333</v>
      </c>
      <c r="H445" s="35">
        <v>40445</v>
      </c>
      <c r="I445" s="31">
        <v>7</v>
      </c>
      <c r="J445" s="51" t="s">
        <v>391</v>
      </c>
      <c r="K445" s="14" t="s">
        <v>403</v>
      </c>
      <c r="L445" s="14">
        <v>6.25E-2</v>
      </c>
      <c r="M445" s="14">
        <v>0.25</v>
      </c>
      <c r="N445" s="14">
        <v>0.15625</v>
      </c>
    </row>
    <row r="446" spans="1:14" ht="13.8" x14ac:dyDescent="0.3">
      <c r="A446" s="44" t="s">
        <v>154</v>
      </c>
      <c r="B446" s="45" t="s">
        <v>180</v>
      </c>
      <c r="C446" s="13" t="s">
        <v>170</v>
      </c>
      <c r="D446" s="13" t="s">
        <v>173</v>
      </c>
      <c r="E446" s="13" t="s">
        <v>299</v>
      </c>
      <c r="F446" s="35">
        <v>39655</v>
      </c>
      <c r="G446" s="14">
        <f t="shared" si="14"/>
        <v>4.833333333333333</v>
      </c>
      <c r="H446" s="35">
        <v>40445</v>
      </c>
      <c r="I446" s="31">
        <v>7</v>
      </c>
      <c r="J446" s="51" t="s">
        <v>392</v>
      </c>
      <c r="K446" s="14" t="s">
        <v>398</v>
      </c>
      <c r="L446" s="14">
        <v>6.25E-2</v>
      </c>
      <c r="M446" s="14">
        <v>0.1875</v>
      </c>
      <c r="N446" s="14">
        <v>0.125</v>
      </c>
    </row>
    <row r="447" spans="1:14" ht="13.8" x14ac:dyDescent="0.3">
      <c r="A447" s="44" t="s">
        <v>154</v>
      </c>
      <c r="B447" s="45" t="s">
        <v>180</v>
      </c>
      <c r="C447" s="13" t="s">
        <v>170</v>
      </c>
      <c r="D447" s="13" t="s">
        <v>173</v>
      </c>
      <c r="E447" s="13" t="s">
        <v>299</v>
      </c>
      <c r="F447" s="35">
        <v>39655</v>
      </c>
      <c r="G447" s="14">
        <f t="shared" si="14"/>
        <v>4.833333333333333</v>
      </c>
      <c r="H447" s="35">
        <v>40445</v>
      </c>
      <c r="I447" s="31">
        <v>7</v>
      </c>
      <c r="J447" s="51" t="s">
        <v>392</v>
      </c>
      <c r="K447" s="14" t="s">
        <v>399</v>
      </c>
      <c r="L447" s="14">
        <v>0</v>
      </c>
      <c r="M447" s="14">
        <v>0.125</v>
      </c>
      <c r="N447" s="14">
        <v>6.25E-2</v>
      </c>
    </row>
    <row r="448" spans="1:14" ht="13.8" x14ac:dyDescent="0.3">
      <c r="A448" s="44" t="s">
        <v>154</v>
      </c>
      <c r="B448" s="45" t="s">
        <v>180</v>
      </c>
      <c r="C448" s="13" t="s">
        <v>170</v>
      </c>
      <c r="D448" s="13" t="s">
        <v>173</v>
      </c>
      <c r="E448" s="13" t="s">
        <v>299</v>
      </c>
      <c r="F448" s="35">
        <v>39655</v>
      </c>
      <c r="G448" s="14">
        <f t="shared" si="14"/>
        <v>4.833333333333333</v>
      </c>
      <c r="H448" s="35">
        <v>40445</v>
      </c>
      <c r="I448" s="31">
        <v>7</v>
      </c>
      <c r="J448" s="51" t="s">
        <v>392</v>
      </c>
      <c r="K448" s="14" t="s">
        <v>400</v>
      </c>
      <c r="L448" s="14">
        <v>6.25E-2</v>
      </c>
      <c r="M448" s="14">
        <v>0.1875</v>
      </c>
      <c r="N448" s="14">
        <v>0.125</v>
      </c>
    </row>
    <row r="449" spans="1:14" ht="13.8" x14ac:dyDescent="0.3">
      <c r="A449" s="44" t="s">
        <v>154</v>
      </c>
      <c r="B449" s="45" t="s">
        <v>180</v>
      </c>
      <c r="C449" s="13" t="s">
        <v>170</v>
      </c>
      <c r="D449" s="13" t="s">
        <v>173</v>
      </c>
      <c r="E449" s="13" t="s">
        <v>299</v>
      </c>
      <c r="F449" s="35">
        <v>39655</v>
      </c>
      <c r="G449" s="14">
        <f t="shared" si="14"/>
        <v>4.833333333333333</v>
      </c>
      <c r="H449" s="35">
        <v>40445</v>
      </c>
      <c r="I449" s="31">
        <v>7</v>
      </c>
      <c r="J449" s="51" t="s">
        <v>392</v>
      </c>
      <c r="K449" s="14" t="s">
        <v>401</v>
      </c>
      <c r="L449" s="14">
        <v>0</v>
      </c>
      <c r="M449" s="14">
        <v>0.125</v>
      </c>
      <c r="N449" s="14">
        <v>6.25E-2</v>
      </c>
    </row>
    <row r="450" spans="1:14" ht="13.8" x14ac:dyDescent="0.3">
      <c r="A450" s="44" t="s">
        <v>154</v>
      </c>
      <c r="B450" s="45" t="s">
        <v>180</v>
      </c>
      <c r="C450" s="13" t="s">
        <v>170</v>
      </c>
      <c r="D450" s="13" t="s">
        <v>173</v>
      </c>
      <c r="E450" s="13" t="s">
        <v>299</v>
      </c>
      <c r="F450" s="35">
        <v>39655</v>
      </c>
      <c r="G450" s="14">
        <f t="shared" si="14"/>
        <v>4.833333333333333</v>
      </c>
      <c r="H450" s="35">
        <v>40445</v>
      </c>
      <c r="I450" s="31">
        <v>7</v>
      </c>
      <c r="J450" s="51" t="s">
        <v>392</v>
      </c>
      <c r="K450" s="14" t="s">
        <v>402</v>
      </c>
      <c r="L450" s="14">
        <v>0</v>
      </c>
      <c r="M450" s="14">
        <v>0.1875</v>
      </c>
      <c r="N450" s="14">
        <v>9.375E-2</v>
      </c>
    </row>
    <row r="451" spans="1:14" ht="13.8" x14ac:dyDescent="0.3">
      <c r="A451" s="44" t="s">
        <v>154</v>
      </c>
      <c r="B451" s="45" t="s">
        <v>180</v>
      </c>
      <c r="C451" s="13" t="s">
        <v>170</v>
      </c>
      <c r="D451" s="13" t="s">
        <v>173</v>
      </c>
      <c r="E451" s="13" t="s">
        <v>299</v>
      </c>
      <c r="F451" s="35">
        <v>39655</v>
      </c>
      <c r="G451" s="14">
        <f t="shared" si="14"/>
        <v>4.833333333333333</v>
      </c>
      <c r="H451" s="35">
        <v>40445</v>
      </c>
      <c r="I451" s="31">
        <v>7</v>
      </c>
      <c r="J451" s="51" t="s">
        <v>392</v>
      </c>
      <c r="K451" s="14" t="s">
        <v>403</v>
      </c>
      <c r="L451" s="14">
        <v>6.25E-2</v>
      </c>
      <c r="M451" s="14">
        <v>0.1875</v>
      </c>
      <c r="N451" s="14">
        <v>0.125</v>
      </c>
    </row>
    <row r="452" spans="1:14" ht="13.8" x14ac:dyDescent="0.3">
      <c r="A452" s="44" t="s">
        <v>154</v>
      </c>
      <c r="B452" s="45" t="s">
        <v>180</v>
      </c>
      <c r="C452" s="13" t="s">
        <v>170</v>
      </c>
      <c r="D452" s="13" t="s">
        <v>288</v>
      </c>
      <c r="E452" s="13" t="s">
        <v>299</v>
      </c>
      <c r="F452" s="35">
        <v>39655</v>
      </c>
      <c r="G452" s="14">
        <f t="shared" si="14"/>
        <v>4.833333333333333</v>
      </c>
      <c r="H452" s="35">
        <v>40445</v>
      </c>
      <c r="I452" s="31">
        <v>7</v>
      </c>
      <c r="J452" s="51" t="s">
        <v>390</v>
      </c>
      <c r="K452" s="14" t="s">
        <v>398</v>
      </c>
      <c r="L452" s="14">
        <v>6.25E-2</v>
      </c>
      <c r="M452" s="14">
        <v>0.1875</v>
      </c>
      <c r="N452" s="14">
        <v>0.125</v>
      </c>
    </row>
    <row r="453" spans="1:14" ht="13.8" x14ac:dyDescent="0.3">
      <c r="A453" s="44" t="s">
        <v>154</v>
      </c>
      <c r="B453" s="45" t="s">
        <v>180</v>
      </c>
      <c r="C453" s="13" t="s">
        <v>170</v>
      </c>
      <c r="D453" s="13" t="s">
        <v>288</v>
      </c>
      <c r="E453" s="13" t="s">
        <v>299</v>
      </c>
      <c r="F453" s="35">
        <v>39655</v>
      </c>
      <c r="G453" s="14">
        <f t="shared" si="14"/>
        <v>4.833333333333333</v>
      </c>
      <c r="H453" s="35">
        <v>40445</v>
      </c>
      <c r="I453" s="31">
        <v>7</v>
      </c>
      <c r="J453" s="51" t="s">
        <v>390</v>
      </c>
      <c r="K453" s="14" t="s">
        <v>399</v>
      </c>
      <c r="L453" s="14">
        <v>6.25E-2</v>
      </c>
      <c r="M453" s="14">
        <v>0.125</v>
      </c>
      <c r="N453" s="14">
        <v>9.375E-2</v>
      </c>
    </row>
    <row r="454" spans="1:14" ht="13.8" x14ac:dyDescent="0.3">
      <c r="A454" s="44" t="s">
        <v>154</v>
      </c>
      <c r="B454" s="45" t="s">
        <v>180</v>
      </c>
      <c r="C454" s="13" t="s">
        <v>170</v>
      </c>
      <c r="D454" s="13" t="s">
        <v>288</v>
      </c>
      <c r="E454" s="13" t="s">
        <v>299</v>
      </c>
      <c r="F454" s="35">
        <v>39655</v>
      </c>
      <c r="G454" s="14">
        <f t="shared" si="14"/>
        <v>4.833333333333333</v>
      </c>
      <c r="H454" s="35">
        <v>40445</v>
      </c>
      <c r="I454" s="31">
        <v>7</v>
      </c>
      <c r="J454" s="51" t="s">
        <v>390</v>
      </c>
      <c r="K454" s="14" t="s">
        <v>400</v>
      </c>
      <c r="L454" s="14">
        <v>0.125</v>
      </c>
      <c r="M454" s="14">
        <v>0.25</v>
      </c>
      <c r="N454" s="14">
        <v>0.1875</v>
      </c>
    </row>
    <row r="455" spans="1:14" ht="13.8" x14ac:dyDescent="0.3">
      <c r="A455" s="44" t="s">
        <v>154</v>
      </c>
      <c r="B455" s="45" t="s">
        <v>180</v>
      </c>
      <c r="C455" s="13" t="s">
        <v>170</v>
      </c>
      <c r="D455" s="13" t="s">
        <v>288</v>
      </c>
      <c r="E455" s="13" t="s">
        <v>299</v>
      </c>
      <c r="F455" s="35">
        <v>39655</v>
      </c>
      <c r="G455" s="14">
        <f t="shared" si="14"/>
        <v>4.833333333333333</v>
      </c>
      <c r="H455" s="35">
        <v>40445</v>
      </c>
      <c r="I455" s="31">
        <v>7</v>
      </c>
      <c r="J455" s="51" t="s">
        <v>390</v>
      </c>
      <c r="K455" s="14" t="s">
        <v>401</v>
      </c>
      <c r="L455" s="14">
        <v>0.125</v>
      </c>
      <c r="M455" s="14">
        <v>0.25</v>
      </c>
      <c r="N455" s="14">
        <v>0.1875</v>
      </c>
    </row>
    <row r="456" spans="1:14" ht="13.8" x14ac:dyDescent="0.3">
      <c r="A456" s="44" t="s">
        <v>154</v>
      </c>
      <c r="B456" s="45" t="s">
        <v>180</v>
      </c>
      <c r="C456" s="13" t="s">
        <v>170</v>
      </c>
      <c r="D456" s="13" t="s">
        <v>288</v>
      </c>
      <c r="E456" s="13" t="s">
        <v>299</v>
      </c>
      <c r="F456" s="35">
        <v>39655</v>
      </c>
      <c r="G456" s="14">
        <f t="shared" si="14"/>
        <v>4.833333333333333</v>
      </c>
      <c r="H456" s="35">
        <v>40445</v>
      </c>
      <c r="I456" s="31">
        <v>7</v>
      </c>
      <c r="J456" s="51" t="s">
        <v>390</v>
      </c>
      <c r="K456" s="14" t="s">
        <v>402</v>
      </c>
      <c r="L456" s="14">
        <v>0</v>
      </c>
      <c r="M456" s="14">
        <v>0.125</v>
      </c>
      <c r="N456" s="14">
        <v>6.25E-2</v>
      </c>
    </row>
    <row r="457" spans="1:14" ht="13.8" x14ac:dyDescent="0.3">
      <c r="A457" s="44" t="s">
        <v>154</v>
      </c>
      <c r="B457" s="45" t="s">
        <v>180</v>
      </c>
      <c r="C457" s="13" t="s">
        <v>170</v>
      </c>
      <c r="D457" s="13" t="s">
        <v>288</v>
      </c>
      <c r="E457" s="13" t="s">
        <v>299</v>
      </c>
      <c r="F457" s="35">
        <v>39655</v>
      </c>
      <c r="G457" s="14">
        <f t="shared" si="14"/>
        <v>4.833333333333333</v>
      </c>
      <c r="H457" s="35">
        <v>40445</v>
      </c>
      <c r="I457" s="31">
        <v>7</v>
      </c>
      <c r="J457" s="51" t="s">
        <v>390</v>
      </c>
      <c r="K457" s="14" t="s">
        <v>403</v>
      </c>
      <c r="L457" s="14">
        <v>6.25E-2</v>
      </c>
      <c r="M457" s="14">
        <v>0.125</v>
      </c>
      <c r="N457" s="14">
        <v>9.375E-2</v>
      </c>
    </row>
    <row r="458" spans="1:14" ht="13.8" x14ac:dyDescent="0.3">
      <c r="A458" s="44" t="s">
        <v>154</v>
      </c>
      <c r="B458" s="45" t="s">
        <v>180</v>
      </c>
      <c r="C458" s="13" t="s">
        <v>170</v>
      </c>
      <c r="D458" s="13" t="s">
        <v>288</v>
      </c>
      <c r="E458" s="13" t="s">
        <v>299</v>
      </c>
      <c r="F458" s="35">
        <v>39655</v>
      </c>
      <c r="G458" s="14">
        <f t="shared" si="14"/>
        <v>4.833333333333333</v>
      </c>
      <c r="H458" s="35">
        <v>40445</v>
      </c>
      <c r="I458" s="31">
        <v>7</v>
      </c>
      <c r="J458" s="51" t="s">
        <v>391</v>
      </c>
      <c r="K458" s="14" t="s">
        <v>398</v>
      </c>
      <c r="L458" s="14">
        <v>6.25E-2</v>
      </c>
      <c r="M458" s="14">
        <v>0.125</v>
      </c>
      <c r="N458" s="14">
        <v>9.375E-2</v>
      </c>
    </row>
    <row r="459" spans="1:14" ht="13.8" x14ac:dyDescent="0.3">
      <c r="A459" s="44" t="s">
        <v>154</v>
      </c>
      <c r="B459" s="45" t="s">
        <v>180</v>
      </c>
      <c r="C459" s="13" t="s">
        <v>170</v>
      </c>
      <c r="D459" s="13" t="s">
        <v>288</v>
      </c>
      <c r="E459" s="13" t="s">
        <v>299</v>
      </c>
      <c r="F459" s="35">
        <v>39655</v>
      </c>
      <c r="G459" s="14">
        <f t="shared" si="14"/>
        <v>4.833333333333333</v>
      </c>
      <c r="H459" s="35">
        <v>40445</v>
      </c>
      <c r="I459" s="31">
        <v>7</v>
      </c>
      <c r="J459" s="51" t="s">
        <v>391</v>
      </c>
      <c r="K459" s="14" t="s">
        <v>399</v>
      </c>
      <c r="L459" s="14">
        <v>6.25E-2</v>
      </c>
      <c r="M459" s="14">
        <v>0.25</v>
      </c>
      <c r="N459" s="14">
        <v>0.15625</v>
      </c>
    </row>
    <row r="460" spans="1:14" ht="13.8" x14ac:dyDescent="0.3">
      <c r="A460" s="44" t="s">
        <v>154</v>
      </c>
      <c r="B460" s="45" t="s">
        <v>180</v>
      </c>
      <c r="C460" s="13" t="s">
        <v>170</v>
      </c>
      <c r="D460" s="13" t="s">
        <v>288</v>
      </c>
      <c r="E460" s="13" t="s">
        <v>299</v>
      </c>
      <c r="F460" s="35">
        <v>39655</v>
      </c>
      <c r="G460" s="14">
        <f t="shared" si="14"/>
        <v>4.833333333333333</v>
      </c>
      <c r="H460" s="35">
        <v>40445</v>
      </c>
      <c r="I460" s="31">
        <v>7</v>
      </c>
      <c r="J460" s="51" t="s">
        <v>391</v>
      </c>
      <c r="K460" s="14" t="s">
        <v>400</v>
      </c>
      <c r="L460" s="14">
        <v>0</v>
      </c>
      <c r="M460" s="14">
        <v>0.1875</v>
      </c>
      <c r="N460" s="14">
        <v>9.375E-2</v>
      </c>
    </row>
    <row r="461" spans="1:14" ht="13.8" x14ac:dyDescent="0.3">
      <c r="A461" s="44" t="s">
        <v>154</v>
      </c>
      <c r="B461" s="45" t="s">
        <v>180</v>
      </c>
      <c r="C461" s="13" t="s">
        <v>170</v>
      </c>
      <c r="D461" s="13" t="s">
        <v>288</v>
      </c>
      <c r="E461" s="13" t="s">
        <v>299</v>
      </c>
      <c r="F461" s="35">
        <v>39655</v>
      </c>
      <c r="G461" s="14">
        <f t="shared" si="14"/>
        <v>4.833333333333333</v>
      </c>
      <c r="H461" s="35">
        <v>40445</v>
      </c>
      <c r="I461" s="31">
        <v>7</v>
      </c>
      <c r="J461" s="51" t="s">
        <v>391</v>
      </c>
      <c r="K461" s="14" t="s">
        <v>401</v>
      </c>
      <c r="L461" s="14">
        <v>0</v>
      </c>
      <c r="M461" s="14">
        <v>0.1875</v>
      </c>
      <c r="N461" s="14">
        <v>9.375E-2</v>
      </c>
    </row>
    <row r="462" spans="1:14" ht="13.8" x14ac:dyDescent="0.3">
      <c r="A462" s="44" t="s">
        <v>154</v>
      </c>
      <c r="B462" s="45" t="s">
        <v>180</v>
      </c>
      <c r="C462" s="13" t="s">
        <v>170</v>
      </c>
      <c r="D462" s="13" t="s">
        <v>288</v>
      </c>
      <c r="E462" s="13" t="s">
        <v>299</v>
      </c>
      <c r="F462" s="35">
        <v>39655</v>
      </c>
      <c r="G462" s="14">
        <f t="shared" si="14"/>
        <v>4.833333333333333</v>
      </c>
      <c r="H462" s="35">
        <v>40445</v>
      </c>
      <c r="I462" s="31">
        <v>7</v>
      </c>
      <c r="J462" s="51" t="s">
        <v>391</v>
      </c>
      <c r="K462" s="14" t="s">
        <v>402</v>
      </c>
      <c r="L462" s="14">
        <v>0</v>
      </c>
      <c r="M462" s="14">
        <v>0.25</v>
      </c>
      <c r="N462" s="14">
        <v>0.125</v>
      </c>
    </row>
    <row r="463" spans="1:14" ht="13.8" x14ac:dyDescent="0.3">
      <c r="A463" s="44" t="s">
        <v>154</v>
      </c>
      <c r="B463" s="45" t="s">
        <v>180</v>
      </c>
      <c r="C463" s="13" t="s">
        <v>170</v>
      </c>
      <c r="D463" s="13" t="s">
        <v>288</v>
      </c>
      <c r="E463" s="13" t="s">
        <v>299</v>
      </c>
      <c r="F463" s="35">
        <v>39655</v>
      </c>
      <c r="G463" s="14">
        <f t="shared" si="14"/>
        <v>4.833333333333333</v>
      </c>
      <c r="H463" s="35">
        <v>40445</v>
      </c>
      <c r="I463" s="31">
        <v>7</v>
      </c>
      <c r="J463" s="51" t="s">
        <v>391</v>
      </c>
      <c r="K463" s="14" t="s">
        <v>403</v>
      </c>
      <c r="L463" s="14">
        <v>0</v>
      </c>
      <c r="M463" s="14">
        <v>0.125</v>
      </c>
      <c r="N463" s="14">
        <v>6.25E-2</v>
      </c>
    </row>
    <row r="464" spans="1:14" ht="13.8" x14ac:dyDescent="0.3">
      <c r="A464" s="44" t="s">
        <v>154</v>
      </c>
      <c r="B464" s="45" t="s">
        <v>180</v>
      </c>
      <c r="C464" s="13" t="s">
        <v>170</v>
      </c>
      <c r="D464" s="13" t="s">
        <v>288</v>
      </c>
      <c r="E464" s="13" t="s">
        <v>299</v>
      </c>
      <c r="F464" s="35">
        <v>39655</v>
      </c>
      <c r="G464" s="14">
        <f t="shared" si="14"/>
        <v>4.833333333333333</v>
      </c>
      <c r="H464" s="35">
        <v>40445</v>
      </c>
      <c r="I464" s="31">
        <v>7</v>
      </c>
      <c r="J464" s="51" t="s">
        <v>392</v>
      </c>
      <c r="K464" s="14" t="s">
        <v>398</v>
      </c>
      <c r="L464" s="14">
        <v>0</v>
      </c>
      <c r="M464" s="14">
        <v>0.125</v>
      </c>
      <c r="N464" s="14">
        <v>6.25E-2</v>
      </c>
    </row>
    <row r="465" spans="1:14" ht="13.8" x14ac:dyDescent="0.3">
      <c r="A465" s="44" t="s">
        <v>154</v>
      </c>
      <c r="B465" s="45" t="s">
        <v>180</v>
      </c>
      <c r="C465" s="13" t="s">
        <v>170</v>
      </c>
      <c r="D465" s="13" t="s">
        <v>288</v>
      </c>
      <c r="E465" s="13" t="s">
        <v>299</v>
      </c>
      <c r="F465" s="35">
        <v>39655</v>
      </c>
      <c r="G465" s="14">
        <f t="shared" si="14"/>
        <v>4.833333333333333</v>
      </c>
      <c r="H465" s="35">
        <v>40445</v>
      </c>
      <c r="I465" s="31">
        <v>7</v>
      </c>
      <c r="J465" s="51" t="s">
        <v>392</v>
      </c>
      <c r="K465" s="14" t="s">
        <v>399</v>
      </c>
      <c r="L465" s="14">
        <v>6.25E-2</v>
      </c>
      <c r="M465" s="14">
        <v>0.1875</v>
      </c>
      <c r="N465" s="14">
        <v>0.125</v>
      </c>
    </row>
    <row r="466" spans="1:14" ht="13.8" x14ac:dyDescent="0.3">
      <c r="A466" s="44" t="s">
        <v>154</v>
      </c>
      <c r="B466" s="45" t="s">
        <v>180</v>
      </c>
      <c r="C466" s="13" t="s">
        <v>170</v>
      </c>
      <c r="D466" s="13" t="s">
        <v>288</v>
      </c>
      <c r="E466" s="13" t="s">
        <v>299</v>
      </c>
      <c r="F466" s="35">
        <v>39655</v>
      </c>
      <c r="G466" s="14">
        <f t="shared" si="14"/>
        <v>4.833333333333333</v>
      </c>
      <c r="H466" s="35">
        <v>40445</v>
      </c>
      <c r="I466" s="31">
        <v>7</v>
      </c>
      <c r="J466" s="51" t="s">
        <v>392</v>
      </c>
      <c r="K466" s="14" t="s">
        <v>400</v>
      </c>
      <c r="L466" s="14">
        <v>0</v>
      </c>
      <c r="M466" s="14">
        <v>0.125</v>
      </c>
      <c r="N466" s="14">
        <v>6.25E-2</v>
      </c>
    </row>
    <row r="467" spans="1:14" ht="13.8" x14ac:dyDescent="0.3">
      <c r="A467" s="44" t="s">
        <v>154</v>
      </c>
      <c r="B467" s="45" t="s">
        <v>180</v>
      </c>
      <c r="C467" s="13" t="s">
        <v>170</v>
      </c>
      <c r="D467" s="13" t="s">
        <v>288</v>
      </c>
      <c r="E467" s="13" t="s">
        <v>299</v>
      </c>
      <c r="F467" s="35">
        <v>39655</v>
      </c>
      <c r="G467" s="14">
        <f t="shared" si="14"/>
        <v>4.833333333333333</v>
      </c>
      <c r="H467" s="35">
        <v>40445</v>
      </c>
      <c r="I467" s="31">
        <v>7</v>
      </c>
      <c r="J467" s="51" t="s">
        <v>392</v>
      </c>
      <c r="K467" s="14" t="s">
        <v>401</v>
      </c>
      <c r="L467" s="14">
        <v>0</v>
      </c>
      <c r="M467" s="14">
        <v>0.125</v>
      </c>
      <c r="N467" s="14">
        <v>6.25E-2</v>
      </c>
    </row>
    <row r="468" spans="1:14" ht="13.8" x14ac:dyDescent="0.3">
      <c r="A468" s="44" t="s">
        <v>154</v>
      </c>
      <c r="B468" s="45" t="s">
        <v>180</v>
      </c>
      <c r="C468" s="13" t="s">
        <v>170</v>
      </c>
      <c r="D468" s="13" t="s">
        <v>288</v>
      </c>
      <c r="E468" s="13" t="s">
        <v>299</v>
      </c>
      <c r="F468" s="35">
        <v>39655</v>
      </c>
      <c r="G468" s="14">
        <f t="shared" si="14"/>
        <v>4.833333333333333</v>
      </c>
      <c r="H468" s="35">
        <v>40445</v>
      </c>
      <c r="I468" s="31">
        <v>7</v>
      </c>
      <c r="J468" s="51" t="s">
        <v>392</v>
      </c>
      <c r="K468" s="14" t="s">
        <v>402</v>
      </c>
      <c r="L468" s="14">
        <v>0</v>
      </c>
      <c r="M468" s="14">
        <v>0.125</v>
      </c>
      <c r="N468" s="14">
        <v>6.25E-2</v>
      </c>
    </row>
    <row r="469" spans="1:14" ht="13.8" x14ac:dyDescent="0.3">
      <c r="A469" s="44" t="s">
        <v>154</v>
      </c>
      <c r="B469" s="45" t="s">
        <v>180</v>
      </c>
      <c r="C469" s="13" t="s">
        <v>170</v>
      </c>
      <c r="D469" s="13" t="s">
        <v>288</v>
      </c>
      <c r="E469" s="13" t="s">
        <v>299</v>
      </c>
      <c r="F469" s="35">
        <v>39655</v>
      </c>
      <c r="G469" s="14">
        <f t="shared" si="14"/>
        <v>4.833333333333333</v>
      </c>
      <c r="H469" s="35">
        <v>40445</v>
      </c>
      <c r="I469" s="31">
        <v>7</v>
      </c>
      <c r="J469" s="51" t="s">
        <v>392</v>
      </c>
      <c r="K469" s="14" t="s">
        <v>403</v>
      </c>
      <c r="L469" s="14">
        <v>0</v>
      </c>
      <c r="M469" s="14">
        <v>0.125</v>
      </c>
      <c r="N469" s="14">
        <v>6.25E-2</v>
      </c>
    </row>
    <row r="470" spans="1:14" ht="13.8" x14ac:dyDescent="0.3">
      <c r="A470" s="44" t="s">
        <v>155</v>
      </c>
      <c r="B470" s="45" t="s">
        <v>180</v>
      </c>
      <c r="C470" s="13" t="s">
        <v>170</v>
      </c>
      <c r="D470" s="13" t="s">
        <v>301</v>
      </c>
      <c r="E470" s="13" t="s">
        <v>300</v>
      </c>
      <c r="F470" s="35">
        <v>39642</v>
      </c>
      <c r="G470" s="14">
        <f t="shared" ref="G470:G487" si="15">5-3/12</f>
        <v>4.75</v>
      </c>
      <c r="H470" s="35">
        <v>40473</v>
      </c>
      <c r="I470" s="31">
        <v>6.666666666666667</v>
      </c>
      <c r="J470" s="51" t="s">
        <v>390</v>
      </c>
      <c r="K470" s="14" t="s">
        <v>398</v>
      </c>
      <c r="L470" s="14">
        <v>0.125</v>
      </c>
      <c r="M470" s="14">
        <v>0.125</v>
      </c>
      <c r="N470" s="14">
        <v>0.125</v>
      </c>
    </row>
    <row r="471" spans="1:14" ht="13.8" x14ac:dyDescent="0.3">
      <c r="A471" s="44" t="s">
        <v>155</v>
      </c>
      <c r="B471" s="45" t="s">
        <v>180</v>
      </c>
      <c r="C471" s="13" t="s">
        <v>170</v>
      </c>
      <c r="D471" s="13" t="s">
        <v>301</v>
      </c>
      <c r="E471" s="13" t="s">
        <v>300</v>
      </c>
      <c r="F471" s="35">
        <v>39642</v>
      </c>
      <c r="G471" s="14">
        <f t="shared" si="15"/>
        <v>4.75</v>
      </c>
      <c r="H471" s="35">
        <v>40473</v>
      </c>
      <c r="I471" s="31">
        <v>6.666666666666667</v>
      </c>
      <c r="J471" s="51" t="s">
        <v>390</v>
      </c>
      <c r="K471" s="14" t="s">
        <v>399</v>
      </c>
      <c r="L471" s="14">
        <v>0.1875</v>
      </c>
      <c r="M471" s="14">
        <v>0.125</v>
      </c>
      <c r="N471" s="14">
        <v>0.15625</v>
      </c>
    </row>
    <row r="472" spans="1:14" ht="13.8" x14ac:dyDescent="0.3">
      <c r="A472" s="44" t="s">
        <v>155</v>
      </c>
      <c r="B472" s="45" t="s">
        <v>180</v>
      </c>
      <c r="C472" s="13" t="s">
        <v>170</v>
      </c>
      <c r="D472" s="13" t="s">
        <v>301</v>
      </c>
      <c r="E472" s="13" t="s">
        <v>300</v>
      </c>
      <c r="F472" s="35">
        <v>39642</v>
      </c>
      <c r="G472" s="14">
        <f t="shared" si="15"/>
        <v>4.75</v>
      </c>
      <c r="H472" s="35">
        <v>40473</v>
      </c>
      <c r="I472" s="31">
        <v>6.666666666666667</v>
      </c>
      <c r="J472" s="51" t="s">
        <v>390</v>
      </c>
      <c r="K472" s="14" t="s">
        <v>400</v>
      </c>
      <c r="L472" s="14">
        <v>0.125</v>
      </c>
      <c r="M472" s="14">
        <v>0.125</v>
      </c>
      <c r="N472" s="14">
        <v>0.125</v>
      </c>
    </row>
    <row r="473" spans="1:14" ht="13.8" x14ac:dyDescent="0.3">
      <c r="A473" s="44" t="s">
        <v>155</v>
      </c>
      <c r="B473" s="45" t="s">
        <v>180</v>
      </c>
      <c r="C473" s="13" t="s">
        <v>170</v>
      </c>
      <c r="D473" s="13" t="s">
        <v>301</v>
      </c>
      <c r="E473" s="13" t="s">
        <v>300</v>
      </c>
      <c r="F473" s="35">
        <v>39642</v>
      </c>
      <c r="G473" s="14">
        <f t="shared" si="15"/>
        <v>4.75</v>
      </c>
      <c r="H473" s="35">
        <v>40473</v>
      </c>
      <c r="I473" s="31">
        <v>6.666666666666667</v>
      </c>
      <c r="J473" s="51" t="s">
        <v>390</v>
      </c>
      <c r="K473" s="14" t="s">
        <v>401</v>
      </c>
      <c r="L473" s="14">
        <v>0.125</v>
      </c>
      <c r="M473" s="14">
        <v>0.125</v>
      </c>
      <c r="N473" s="14">
        <v>0.125</v>
      </c>
    </row>
    <row r="474" spans="1:14" ht="13.8" x14ac:dyDescent="0.3">
      <c r="A474" s="44" t="s">
        <v>155</v>
      </c>
      <c r="B474" s="45" t="s">
        <v>180</v>
      </c>
      <c r="C474" s="13" t="s">
        <v>170</v>
      </c>
      <c r="D474" s="13" t="s">
        <v>301</v>
      </c>
      <c r="E474" s="13" t="s">
        <v>300</v>
      </c>
      <c r="F474" s="35">
        <v>39642</v>
      </c>
      <c r="G474" s="14">
        <f t="shared" si="15"/>
        <v>4.75</v>
      </c>
      <c r="H474" s="35">
        <v>40473</v>
      </c>
      <c r="I474" s="31">
        <v>6.666666666666667</v>
      </c>
      <c r="J474" s="51" t="s">
        <v>390</v>
      </c>
      <c r="K474" s="14" t="s">
        <v>402</v>
      </c>
      <c r="L474" s="14">
        <v>0.125</v>
      </c>
      <c r="M474" s="14">
        <v>0.125</v>
      </c>
      <c r="N474" s="14">
        <v>0.125</v>
      </c>
    </row>
    <row r="475" spans="1:14" ht="13.8" x14ac:dyDescent="0.3">
      <c r="A475" s="44" t="s">
        <v>155</v>
      </c>
      <c r="B475" s="45" t="s">
        <v>180</v>
      </c>
      <c r="C475" s="13" t="s">
        <v>170</v>
      </c>
      <c r="D475" s="13" t="s">
        <v>301</v>
      </c>
      <c r="E475" s="13" t="s">
        <v>300</v>
      </c>
      <c r="F475" s="35">
        <v>39642</v>
      </c>
      <c r="G475" s="14">
        <f t="shared" si="15"/>
        <v>4.75</v>
      </c>
      <c r="H475" s="35">
        <v>40473</v>
      </c>
      <c r="I475" s="31">
        <v>6.666666666666667</v>
      </c>
      <c r="J475" s="51" t="s">
        <v>390</v>
      </c>
      <c r="K475" s="14" t="s">
        <v>403</v>
      </c>
      <c r="L475" s="14">
        <v>0.125</v>
      </c>
      <c r="M475" s="14">
        <v>0.1875</v>
      </c>
      <c r="N475" s="14">
        <v>0.15625</v>
      </c>
    </row>
    <row r="476" spans="1:14" ht="13.8" x14ac:dyDescent="0.3">
      <c r="A476" s="44" t="s">
        <v>155</v>
      </c>
      <c r="B476" s="45" t="s">
        <v>180</v>
      </c>
      <c r="C476" s="13" t="s">
        <v>170</v>
      </c>
      <c r="D476" s="13" t="s">
        <v>301</v>
      </c>
      <c r="E476" s="13" t="s">
        <v>300</v>
      </c>
      <c r="F476" s="35">
        <v>39642</v>
      </c>
      <c r="G476" s="14">
        <f t="shared" si="15"/>
        <v>4.75</v>
      </c>
      <c r="H476" s="35">
        <v>40473</v>
      </c>
      <c r="I476" s="31">
        <v>6.666666666666667</v>
      </c>
      <c r="J476" s="51" t="s">
        <v>391</v>
      </c>
      <c r="K476" s="14" t="s">
        <v>398</v>
      </c>
      <c r="L476" s="14">
        <v>0</v>
      </c>
      <c r="M476" s="14">
        <v>0</v>
      </c>
      <c r="N476" s="14">
        <v>0</v>
      </c>
    </row>
    <row r="477" spans="1:14" ht="13.8" x14ac:dyDescent="0.3">
      <c r="A477" s="44" t="s">
        <v>155</v>
      </c>
      <c r="B477" s="45" t="s">
        <v>180</v>
      </c>
      <c r="C477" s="13" t="s">
        <v>170</v>
      </c>
      <c r="D477" s="13" t="s">
        <v>301</v>
      </c>
      <c r="E477" s="13" t="s">
        <v>300</v>
      </c>
      <c r="F477" s="35">
        <v>39642</v>
      </c>
      <c r="G477" s="14">
        <f t="shared" si="15"/>
        <v>4.75</v>
      </c>
      <c r="H477" s="35">
        <v>40473</v>
      </c>
      <c r="I477" s="31">
        <v>6.666666666666667</v>
      </c>
      <c r="J477" s="51" t="s">
        <v>391</v>
      </c>
      <c r="K477" s="14" t="s">
        <v>399</v>
      </c>
      <c r="L477" s="14">
        <v>6.25E-2</v>
      </c>
      <c r="M477" s="14">
        <v>0</v>
      </c>
      <c r="N477" s="14">
        <v>3.125E-2</v>
      </c>
    </row>
    <row r="478" spans="1:14" ht="13.8" x14ac:dyDescent="0.3">
      <c r="A478" s="44" t="s">
        <v>155</v>
      </c>
      <c r="B478" s="45" t="s">
        <v>180</v>
      </c>
      <c r="C478" s="13" t="s">
        <v>170</v>
      </c>
      <c r="D478" s="13" t="s">
        <v>301</v>
      </c>
      <c r="E478" s="13" t="s">
        <v>300</v>
      </c>
      <c r="F478" s="35">
        <v>39642</v>
      </c>
      <c r="G478" s="14">
        <f t="shared" si="15"/>
        <v>4.75</v>
      </c>
      <c r="H478" s="35">
        <v>40473</v>
      </c>
      <c r="I478" s="31">
        <v>6.666666666666667</v>
      </c>
      <c r="J478" s="51" t="s">
        <v>391</v>
      </c>
      <c r="K478" s="14" t="s">
        <v>400</v>
      </c>
      <c r="L478" s="14">
        <v>6.25E-2</v>
      </c>
      <c r="M478" s="14">
        <v>6.25E-2</v>
      </c>
      <c r="N478" s="14">
        <v>6.25E-2</v>
      </c>
    </row>
    <row r="479" spans="1:14" ht="13.8" x14ac:dyDescent="0.3">
      <c r="A479" s="44" t="s">
        <v>155</v>
      </c>
      <c r="B479" s="45" t="s">
        <v>180</v>
      </c>
      <c r="C479" s="13" t="s">
        <v>170</v>
      </c>
      <c r="D479" s="13" t="s">
        <v>301</v>
      </c>
      <c r="E479" s="13" t="s">
        <v>300</v>
      </c>
      <c r="F479" s="35">
        <v>39642</v>
      </c>
      <c r="G479" s="14">
        <f t="shared" si="15"/>
        <v>4.75</v>
      </c>
      <c r="H479" s="35">
        <v>40473</v>
      </c>
      <c r="I479" s="31">
        <v>6.666666666666667</v>
      </c>
      <c r="J479" s="51" t="s">
        <v>391</v>
      </c>
      <c r="K479" s="14" t="s">
        <v>401</v>
      </c>
      <c r="L479" s="14">
        <v>6.25E-2</v>
      </c>
      <c r="M479" s="14">
        <v>6.25E-2</v>
      </c>
      <c r="N479" s="14">
        <v>6.25E-2</v>
      </c>
    </row>
    <row r="480" spans="1:14" ht="13.8" x14ac:dyDescent="0.3">
      <c r="A480" s="44" t="s">
        <v>155</v>
      </c>
      <c r="B480" s="45" t="s">
        <v>180</v>
      </c>
      <c r="C480" s="13" t="s">
        <v>170</v>
      </c>
      <c r="D480" s="13" t="s">
        <v>301</v>
      </c>
      <c r="E480" s="13" t="s">
        <v>300</v>
      </c>
      <c r="F480" s="35">
        <v>39642</v>
      </c>
      <c r="G480" s="14">
        <f t="shared" si="15"/>
        <v>4.75</v>
      </c>
      <c r="H480" s="35">
        <v>40473</v>
      </c>
      <c r="I480" s="31">
        <v>6.666666666666667</v>
      </c>
      <c r="J480" s="51" t="s">
        <v>391</v>
      </c>
      <c r="K480" s="14" t="s">
        <v>402</v>
      </c>
      <c r="L480" s="14">
        <v>0.125</v>
      </c>
      <c r="M480" s="14">
        <v>6.25E-2</v>
      </c>
      <c r="N480" s="14">
        <v>9.375E-2</v>
      </c>
    </row>
    <row r="481" spans="1:14" ht="13.8" x14ac:dyDescent="0.3">
      <c r="A481" s="44" t="s">
        <v>155</v>
      </c>
      <c r="B481" s="45" t="s">
        <v>180</v>
      </c>
      <c r="C481" s="13" t="s">
        <v>170</v>
      </c>
      <c r="D481" s="13" t="s">
        <v>301</v>
      </c>
      <c r="E481" s="13" t="s">
        <v>300</v>
      </c>
      <c r="F481" s="35">
        <v>39642</v>
      </c>
      <c r="G481" s="14">
        <f t="shared" si="15"/>
        <v>4.75</v>
      </c>
      <c r="H481" s="35">
        <v>40473</v>
      </c>
      <c r="I481" s="31">
        <v>6.666666666666667</v>
      </c>
      <c r="J481" s="51" t="s">
        <v>391</v>
      </c>
      <c r="K481" s="14" t="s">
        <v>403</v>
      </c>
      <c r="L481" s="14">
        <v>6.25E-2</v>
      </c>
      <c r="M481" s="14">
        <v>6.25E-2</v>
      </c>
      <c r="N481" s="14">
        <v>6.25E-2</v>
      </c>
    </row>
    <row r="482" spans="1:14" ht="13.8" x14ac:dyDescent="0.3">
      <c r="A482" s="44" t="s">
        <v>155</v>
      </c>
      <c r="B482" s="45" t="s">
        <v>180</v>
      </c>
      <c r="C482" s="13" t="s">
        <v>170</v>
      </c>
      <c r="D482" s="13" t="s">
        <v>301</v>
      </c>
      <c r="E482" s="13" t="s">
        <v>300</v>
      </c>
      <c r="F482" s="35">
        <v>39642</v>
      </c>
      <c r="G482" s="14">
        <f t="shared" si="15"/>
        <v>4.75</v>
      </c>
      <c r="H482" s="35">
        <v>40473</v>
      </c>
      <c r="I482" s="31">
        <v>6.666666666666667</v>
      </c>
      <c r="J482" s="51" t="s">
        <v>392</v>
      </c>
      <c r="K482" s="14" t="s">
        <v>398</v>
      </c>
      <c r="L482" s="14">
        <v>6.25E-2</v>
      </c>
      <c r="M482" s="14">
        <v>6.25E-2</v>
      </c>
      <c r="N482" s="14">
        <v>6.25E-2</v>
      </c>
    </row>
    <row r="483" spans="1:14" ht="13.8" x14ac:dyDescent="0.3">
      <c r="A483" s="44" t="s">
        <v>155</v>
      </c>
      <c r="B483" s="45" t="s">
        <v>180</v>
      </c>
      <c r="C483" s="13" t="s">
        <v>170</v>
      </c>
      <c r="D483" s="13" t="s">
        <v>301</v>
      </c>
      <c r="E483" s="13" t="s">
        <v>300</v>
      </c>
      <c r="F483" s="35">
        <v>39642</v>
      </c>
      <c r="G483" s="14">
        <f t="shared" si="15"/>
        <v>4.75</v>
      </c>
      <c r="H483" s="35">
        <v>40473</v>
      </c>
      <c r="I483" s="31">
        <v>6.666666666666667</v>
      </c>
      <c r="J483" s="51" t="s">
        <v>392</v>
      </c>
      <c r="K483" s="14" t="s">
        <v>399</v>
      </c>
      <c r="L483" s="14">
        <v>0.125</v>
      </c>
      <c r="M483" s="14">
        <v>0.125</v>
      </c>
      <c r="N483" s="14">
        <v>0.125</v>
      </c>
    </row>
    <row r="484" spans="1:14" ht="13.8" x14ac:dyDescent="0.3">
      <c r="A484" s="44" t="s">
        <v>155</v>
      </c>
      <c r="B484" s="45" t="s">
        <v>180</v>
      </c>
      <c r="C484" s="13" t="s">
        <v>170</v>
      </c>
      <c r="D484" s="13" t="s">
        <v>301</v>
      </c>
      <c r="E484" s="13" t="s">
        <v>300</v>
      </c>
      <c r="F484" s="35">
        <v>39642</v>
      </c>
      <c r="G484" s="14">
        <f t="shared" si="15"/>
        <v>4.75</v>
      </c>
      <c r="H484" s="35">
        <v>40473</v>
      </c>
      <c r="I484" s="31">
        <v>6.666666666666667</v>
      </c>
      <c r="J484" s="51" t="s">
        <v>392</v>
      </c>
      <c r="K484" s="14" t="s">
        <v>400</v>
      </c>
      <c r="L484" s="14">
        <v>0.125</v>
      </c>
      <c r="M484" s="14">
        <v>0.125</v>
      </c>
      <c r="N484" s="14">
        <v>0.125</v>
      </c>
    </row>
    <row r="485" spans="1:14" ht="13.8" x14ac:dyDescent="0.3">
      <c r="A485" s="44" t="s">
        <v>155</v>
      </c>
      <c r="B485" s="45" t="s">
        <v>180</v>
      </c>
      <c r="C485" s="13" t="s">
        <v>170</v>
      </c>
      <c r="D485" s="13" t="s">
        <v>301</v>
      </c>
      <c r="E485" s="13" t="s">
        <v>300</v>
      </c>
      <c r="F485" s="35">
        <v>39642</v>
      </c>
      <c r="G485" s="14">
        <f t="shared" si="15"/>
        <v>4.75</v>
      </c>
      <c r="H485" s="35">
        <v>40473</v>
      </c>
      <c r="I485" s="31">
        <v>6.666666666666667</v>
      </c>
      <c r="J485" s="51" t="s">
        <v>392</v>
      </c>
      <c r="K485" s="14" t="s">
        <v>401</v>
      </c>
      <c r="L485" s="14">
        <v>0.125</v>
      </c>
      <c r="M485" s="14">
        <v>0.125</v>
      </c>
      <c r="N485" s="14">
        <v>0.125</v>
      </c>
    </row>
    <row r="486" spans="1:14" ht="13.8" x14ac:dyDescent="0.3">
      <c r="A486" s="44" t="s">
        <v>155</v>
      </c>
      <c r="B486" s="45" t="s">
        <v>180</v>
      </c>
      <c r="C486" s="13" t="s">
        <v>170</v>
      </c>
      <c r="D486" s="13" t="s">
        <v>301</v>
      </c>
      <c r="E486" s="13" t="s">
        <v>300</v>
      </c>
      <c r="F486" s="35">
        <v>39642</v>
      </c>
      <c r="G486" s="14">
        <f t="shared" si="15"/>
        <v>4.75</v>
      </c>
      <c r="H486" s="35">
        <v>40473</v>
      </c>
      <c r="I486" s="31">
        <v>6.666666666666667</v>
      </c>
      <c r="J486" s="51" t="s">
        <v>392</v>
      </c>
      <c r="K486" s="14" t="s">
        <v>402</v>
      </c>
      <c r="L486" s="14">
        <v>0.125</v>
      </c>
      <c r="M486" s="14">
        <v>6.25E-2</v>
      </c>
      <c r="N486" s="14">
        <v>9.375E-2</v>
      </c>
    </row>
    <row r="487" spans="1:14" ht="13.8" x14ac:dyDescent="0.3">
      <c r="A487" s="44" t="s">
        <v>155</v>
      </c>
      <c r="B487" s="45" t="s">
        <v>180</v>
      </c>
      <c r="C487" s="13" t="s">
        <v>170</v>
      </c>
      <c r="D487" s="13" t="s">
        <v>301</v>
      </c>
      <c r="E487" s="13" t="s">
        <v>300</v>
      </c>
      <c r="F487" s="35">
        <v>39642</v>
      </c>
      <c r="G487" s="14">
        <f t="shared" si="15"/>
        <v>4.75</v>
      </c>
      <c r="H487" s="35">
        <v>40473</v>
      </c>
      <c r="I487" s="31">
        <v>6.666666666666667</v>
      </c>
      <c r="J487" s="51" t="s">
        <v>392</v>
      </c>
      <c r="K487" s="14" t="s">
        <v>403</v>
      </c>
      <c r="L487" s="14">
        <v>0.125</v>
      </c>
      <c r="M487" s="14">
        <v>0.1875</v>
      </c>
      <c r="N487" s="14">
        <v>0.15625</v>
      </c>
    </row>
    <row r="488" spans="1:14" ht="13.8" x14ac:dyDescent="0.3">
      <c r="A488" s="44" t="s">
        <v>155</v>
      </c>
      <c r="B488" s="45" t="s">
        <v>180</v>
      </c>
      <c r="C488" s="13" t="s">
        <v>170</v>
      </c>
      <c r="D488" s="13" t="s">
        <v>302</v>
      </c>
      <c r="E488" s="13" t="s">
        <v>300</v>
      </c>
      <c r="F488" s="35">
        <v>39642</v>
      </c>
      <c r="G488" s="14">
        <f t="shared" ref="G488:G560" si="16">5-3/12</f>
        <v>4.75</v>
      </c>
      <c r="H488" s="35">
        <v>40473</v>
      </c>
      <c r="I488" s="31">
        <v>6.666666666666667</v>
      </c>
      <c r="J488" s="51" t="s">
        <v>390</v>
      </c>
      <c r="K488" s="14" t="s">
        <v>398</v>
      </c>
      <c r="L488" s="14">
        <v>0.1875</v>
      </c>
      <c r="M488" s="14">
        <v>0.125</v>
      </c>
      <c r="N488" s="14">
        <v>0.15625</v>
      </c>
    </row>
    <row r="489" spans="1:14" ht="13.8" x14ac:dyDescent="0.3">
      <c r="A489" s="44" t="s">
        <v>155</v>
      </c>
      <c r="B489" s="45" t="s">
        <v>180</v>
      </c>
      <c r="C489" s="13" t="s">
        <v>170</v>
      </c>
      <c r="D489" s="13" t="s">
        <v>302</v>
      </c>
      <c r="E489" s="13" t="s">
        <v>300</v>
      </c>
      <c r="F489" s="35">
        <v>39642</v>
      </c>
      <c r="G489" s="14">
        <f t="shared" ref="G489:G505" si="17">5-3/12</f>
        <v>4.75</v>
      </c>
      <c r="H489" s="35">
        <v>40473</v>
      </c>
      <c r="I489" s="31">
        <v>6.666666666666667</v>
      </c>
      <c r="J489" s="51" t="s">
        <v>390</v>
      </c>
      <c r="K489" s="14" t="s">
        <v>399</v>
      </c>
      <c r="L489" s="14">
        <v>0.125</v>
      </c>
      <c r="M489" s="14">
        <v>0.125</v>
      </c>
      <c r="N489" s="14">
        <v>0.125</v>
      </c>
    </row>
    <row r="490" spans="1:14" ht="13.8" x14ac:dyDescent="0.3">
      <c r="A490" s="44" t="s">
        <v>155</v>
      </c>
      <c r="B490" s="45" t="s">
        <v>180</v>
      </c>
      <c r="C490" s="13" t="s">
        <v>170</v>
      </c>
      <c r="D490" s="13" t="s">
        <v>302</v>
      </c>
      <c r="E490" s="13" t="s">
        <v>300</v>
      </c>
      <c r="F490" s="35">
        <v>39642</v>
      </c>
      <c r="G490" s="14">
        <f t="shared" si="17"/>
        <v>4.75</v>
      </c>
      <c r="H490" s="35">
        <v>40473</v>
      </c>
      <c r="I490" s="31">
        <v>6.666666666666667</v>
      </c>
      <c r="J490" s="51" t="s">
        <v>390</v>
      </c>
      <c r="K490" s="14" t="s">
        <v>400</v>
      </c>
      <c r="L490" s="14">
        <v>0.125</v>
      </c>
      <c r="M490" s="14">
        <v>6.25E-2</v>
      </c>
      <c r="N490" s="14">
        <v>9.375E-2</v>
      </c>
    </row>
    <row r="491" spans="1:14" ht="13.8" x14ac:dyDescent="0.3">
      <c r="A491" s="44" t="s">
        <v>155</v>
      </c>
      <c r="B491" s="45" t="s">
        <v>180</v>
      </c>
      <c r="C491" s="13" t="s">
        <v>170</v>
      </c>
      <c r="D491" s="13" t="s">
        <v>302</v>
      </c>
      <c r="E491" s="13" t="s">
        <v>300</v>
      </c>
      <c r="F491" s="35">
        <v>39642</v>
      </c>
      <c r="G491" s="14">
        <f t="shared" si="17"/>
        <v>4.75</v>
      </c>
      <c r="H491" s="35">
        <v>40473</v>
      </c>
      <c r="I491" s="31">
        <v>6.666666666666667</v>
      </c>
      <c r="J491" s="51" t="s">
        <v>390</v>
      </c>
      <c r="K491" s="14" t="s">
        <v>401</v>
      </c>
      <c r="L491" s="14">
        <v>0.125</v>
      </c>
      <c r="M491" s="14">
        <v>6.25E-2</v>
      </c>
      <c r="N491" s="14">
        <v>9.375E-2</v>
      </c>
    </row>
    <row r="492" spans="1:14" ht="13.8" x14ac:dyDescent="0.3">
      <c r="A492" s="44" t="s">
        <v>155</v>
      </c>
      <c r="B492" s="45" t="s">
        <v>180</v>
      </c>
      <c r="C492" s="13" t="s">
        <v>170</v>
      </c>
      <c r="D492" s="13" t="s">
        <v>302</v>
      </c>
      <c r="E492" s="13" t="s">
        <v>300</v>
      </c>
      <c r="F492" s="35">
        <v>39642</v>
      </c>
      <c r="G492" s="14">
        <f t="shared" si="17"/>
        <v>4.75</v>
      </c>
      <c r="H492" s="35">
        <v>40473</v>
      </c>
      <c r="I492" s="31">
        <v>6.666666666666667</v>
      </c>
      <c r="J492" s="51" t="s">
        <v>390</v>
      </c>
      <c r="K492" s="14" t="s">
        <v>402</v>
      </c>
      <c r="L492" s="14">
        <v>0.125</v>
      </c>
      <c r="M492" s="14">
        <v>6.25E-2</v>
      </c>
      <c r="N492" s="14">
        <v>9.375E-2</v>
      </c>
    </row>
    <row r="493" spans="1:14" ht="13.8" x14ac:dyDescent="0.3">
      <c r="A493" s="44" t="s">
        <v>155</v>
      </c>
      <c r="B493" s="45" t="s">
        <v>180</v>
      </c>
      <c r="C493" s="13" t="s">
        <v>170</v>
      </c>
      <c r="D493" s="13" t="s">
        <v>302</v>
      </c>
      <c r="E493" s="13" t="s">
        <v>300</v>
      </c>
      <c r="F493" s="35">
        <v>39642</v>
      </c>
      <c r="G493" s="14">
        <f t="shared" si="17"/>
        <v>4.75</v>
      </c>
      <c r="H493" s="35">
        <v>40473</v>
      </c>
      <c r="I493" s="31">
        <v>6.666666666666667</v>
      </c>
      <c r="J493" s="51" t="s">
        <v>390</v>
      </c>
      <c r="K493" s="14" t="s">
        <v>403</v>
      </c>
      <c r="L493" s="14">
        <v>0.125</v>
      </c>
      <c r="M493" s="14">
        <v>6.25E-2</v>
      </c>
      <c r="N493" s="14">
        <v>9.375E-2</v>
      </c>
    </row>
    <row r="494" spans="1:14" ht="13.8" x14ac:dyDescent="0.3">
      <c r="A494" s="44" t="s">
        <v>155</v>
      </c>
      <c r="B494" s="45" t="s">
        <v>180</v>
      </c>
      <c r="C494" s="13" t="s">
        <v>170</v>
      </c>
      <c r="D494" s="13" t="s">
        <v>302</v>
      </c>
      <c r="E494" s="13" t="s">
        <v>300</v>
      </c>
      <c r="F494" s="35">
        <v>39642</v>
      </c>
      <c r="G494" s="14">
        <f t="shared" si="17"/>
        <v>4.75</v>
      </c>
      <c r="H494" s="35">
        <v>40473</v>
      </c>
      <c r="I494" s="31">
        <v>6.666666666666667</v>
      </c>
      <c r="J494" s="51" t="s">
        <v>391</v>
      </c>
      <c r="K494" s="14" t="s">
        <v>419</v>
      </c>
      <c r="L494" s="14">
        <v>0.1875</v>
      </c>
      <c r="M494" s="14">
        <v>0.125</v>
      </c>
      <c r="N494" s="14">
        <v>0.15625</v>
      </c>
    </row>
    <row r="495" spans="1:14" ht="13.8" x14ac:dyDescent="0.3">
      <c r="A495" s="44" t="s">
        <v>155</v>
      </c>
      <c r="B495" s="45" t="s">
        <v>180</v>
      </c>
      <c r="C495" s="13" t="s">
        <v>170</v>
      </c>
      <c r="D495" s="13" t="s">
        <v>302</v>
      </c>
      <c r="E495" s="13" t="s">
        <v>300</v>
      </c>
      <c r="F495" s="35">
        <v>39642</v>
      </c>
      <c r="G495" s="14">
        <f t="shared" si="17"/>
        <v>4.75</v>
      </c>
      <c r="H495" s="35">
        <v>40473</v>
      </c>
      <c r="I495" s="31">
        <v>6.666666666666667</v>
      </c>
      <c r="J495" s="51" t="s">
        <v>391</v>
      </c>
      <c r="K495" s="14" t="s">
        <v>399</v>
      </c>
      <c r="L495" s="14">
        <v>0.1875</v>
      </c>
      <c r="M495" s="14">
        <v>6.25E-2</v>
      </c>
      <c r="N495" s="14">
        <v>0.125</v>
      </c>
    </row>
    <row r="496" spans="1:14" ht="13.8" x14ac:dyDescent="0.3">
      <c r="A496" s="44" t="s">
        <v>155</v>
      </c>
      <c r="B496" s="45" t="s">
        <v>180</v>
      </c>
      <c r="C496" s="13" t="s">
        <v>170</v>
      </c>
      <c r="D496" s="13" t="s">
        <v>302</v>
      </c>
      <c r="E496" s="13" t="s">
        <v>300</v>
      </c>
      <c r="F496" s="35">
        <v>39642</v>
      </c>
      <c r="G496" s="14">
        <f t="shared" si="17"/>
        <v>4.75</v>
      </c>
      <c r="H496" s="35">
        <v>40473</v>
      </c>
      <c r="I496" s="31">
        <v>6.666666666666667</v>
      </c>
      <c r="J496" s="51" t="s">
        <v>391</v>
      </c>
      <c r="K496" s="14" t="s">
        <v>400</v>
      </c>
      <c r="L496" s="14">
        <v>0.125</v>
      </c>
      <c r="M496" s="14">
        <v>6.25E-2</v>
      </c>
      <c r="N496" s="14">
        <v>9.375E-2</v>
      </c>
    </row>
    <row r="497" spans="1:14" ht="13.8" x14ac:dyDescent="0.3">
      <c r="A497" s="44" t="s">
        <v>155</v>
      </c>
      <c r="B497" s="45" t="s">
        <v>180</v>
      </c>
      <c r="C497" s="13" t="s">
        <v>170</v>
      </c>
      <c r="D497" s="13" t="s">
        <v>302</v>
      </c>
      <c r="E497" s="13" t="s">
        <v>300</v>
      </c>
      <c r="F497" s="35">
        <v>39642</v>
      </c>
      <c r="G497" s="14">
        <f t="shared" si="17"/>
        <v>4.75</v>
      </c>
      <c r="H497" s="35">
        <v>40473</v>
      </c>
      <c r="I497" s="31">
        <v>6.666666666666667</v>
      </c>
      <c r="J497" s="51" t="s">
        <v>391</v>
      </c>
      <c r="K497" s="14" t="s">
        <v>401</v>
      </c>
      <c r="L497" s="14">
        <v>0.125</v>
      </c>
      <c r="M497" s="14">
        <v>6.25E-2</v>
      </c>
      <c r="N497" s="14">
        <v>9.375E-2</v>
      </c>
    </row>
    <row r="498" spans="1:14" ht="13.8" x14ac:dyDescent="0.3">
      <c r="A498" s="44" t="s">
        <v>155</v>
      </c>
      <c r="B498" s="45" t="s">
        <v>180</v>
      </c>
      <c r="C498" s="13" t="s">
        <v>170</v>
      </c>
      <c r="D498" s="13" t="s">
        <v>302</v>
      </c>
      <c r="E498" s="13" t="s">
        <v>300</v>
      </c>
      <c r="F498" s="35">
        <v>39642</v>
      </c>
      <c r="G498" s="14">
        <f t="shared" si="17"/>
        <v>4.75</v>
      </c>
      <c r="H498" s="35">
        <v>40473</v>
      </c>
      <c r="I498" s="31">
        <v>6.666666666666667</v>
      </c>
      <c r="J498" s="51" t="s">
        <v>391</v>
      </c>
      <c r="K498" s="14" t="s">
        <v>402</v>
      </c>
      <c r="L498" s="14">
        <v>0.125</v>
      </c>
      <c r="M498" s="14">
        <v>0.125</v>
      </c>
      <c r="N498" s="14">
        <v>0.125</v>
      </c>
    </row>
    <row r="499" spans="1:14" ht="13.8" x14ac:dyDescent="0.3">
      <c r="A499" s="44" t="s">
        <v>155</v>
      </c>
      <c r="B499" s="45" t="s">
        <v>180</v>
      </c>
      <c r="C499" s="13" t="s">
        <v>170</v>
      </c>
      <c r="D499" s="13" t="s">
        <v>302</v>
      </c>
      <c r="E499" s="13" t="s">
        <v>300</v>
      </c>
      <c r="F499" s="35">
        <v>39642</v>
      </c>
      <c r="G499" s="14">
        <f t="shared" si="17"/>
        <v>4.75</v>
      </c>
      <c r="H499" s="35">
        <v>40473</v>
      </c>
      <c r="I499" s="31">
        <v>6.666666666666667</v>
      </c>
      <c r="J499" s="51" t="s">
        <v>391</v>
      </c>
      <c r="K499" s="14" t="s">
        <v>403</v>
      </c>
      <c r="L499" s="14">
        <v>0.125</v>
      </c>
      <c r="M499" s="14">
        <v>0.125</v>
      </c>
      <c r="N499" s="14">
        <v>0.125</v>
      </c>
    </row>
    <row r="500" spans="1:14" ht="13.8" x14ac:dyDescent="0.3">
      <c r="A500" s="44" t="s">
        <v>155</v>
      </c>
      <c r="B500" s="45" t="s">
        <v>180</v>
      </c>
      <c r="C500" s="13" t="s">
        <v>170</v>
      </c>
      <c r="D500" s="13" t="s">
        <v>302</v>
      </c>
      <c r="E500" s="13" t="s">
        <v>300</v>
      </c>
      <c r="F500" s="35">
        <v>39642</v>
      </c>
      <c r="G500" s="14">
        <f t="shared" si="17"/>
        <v>4.75</v>
      </c>
      <c r="H500" s="35">
        <v>40473</v>
      </c>
      <c r="I500" s="31">
        <v>6.666666666666667</v>
      </c>
      <c r="J500" s="51" t="s">
        <v>392</v>
      </c>
      <c r="K500" s="14" t="s">
        <v>420</v>
      </c>
      <c r="L500" s="14">
        <v>0.125</v>
      </c>
      <c r="M500" s="14">
        <v>0.125</v>
      </c>
      <c r="N500" s="14">
        <v>0.125</v>
      </c>
    </row>
    <row r="501" spans="1:14" ht="13.8" x14ac:dyDescent="0.3">
      <c r="A501" s="44" t="s">
        <v>155</v>
      </c>
      <c r="B501" s="45" t="s">
        <v>180</v>
      </c>
      <c r="C501" s="13" t="s">
        <v>170</v>
      </c>
      <c r="D501" s="13" t="s">
        <v>302</v>
      </c>
      <c r="E501" s="13" t="s">
        <v>300</v>
      </c>
      <c r="F501" s="35">
        <v>39642</v>
      </c>
      <c r="G501" s="14">
        <f t="shared" si="17"/>
        <v>4.75</v>
      </c>
      <c r="H501" s="35">
        <v>40473</v>
      </c>
      <c r="I501" s="31">
        <v>6.666666666666667</v>
      </c>
      <c r="J501" s="51" t="s">
        <v>392</v>
      </c>
      <c r="K501" s="14" t="s">
        <v>399</v>
      </c>
      <c r="L501" s="14">
        <v>0.1875</v>
      </c>
      <c r="M501" s="14">
        <v>0.125</v>
      </c>
      <c r="N501" s="14">
        <v>0.15625</v>
      </c>
    </row>
    <row r="502" spans="1:14" ht="13.8" x14ac:dyDescent="0.3">
      <c r="A502" s="44" t="s">
        <v>155</v>
      </c>
      <c r="B502" s="45" t="s">
        <v>180</v>
      </c>
      <c r="C502" s="13" t="s">
        <v>170</v>
      </c>
      <c r="D502" s="13" t="s">
        <v>302</v>
      </c>
      <c r="E502" s="13" t="s">
        <v>300</v>
      </c>
      <c r="F502" s="35">
        <v>39642</v>
      </c>
      <c r="G502" s="14">
        <f t="shared" si="17"/>
        <v>4.75</v>
      </c>
      <c r="H502" s="35">
        <v>40473</v>
      </c>
      <c r="I502" s="31">
        <v>6.666666666666667</v>
      </c>
      <c r="J502" s="51" t="s">
        <v>392</v>
      </c>
      <c r="K502" s="14" t="s">
        <v>400</v>
      </c>
      <c r="L502" s="14">
        <v>0.1875</v>
      </c>
      <c r="M502" s="14">
        <v>0.125</v>
      </c>
      <c r="N502" s="14">
        <v>0.15625</v>
      </c>
    </row>
    <row r="503" spans="1:14" ht="13.8" x14ac:dyDescent="0.3">
      <c r="A503" s="44" t="s">
        <v>155</v>
      </c>
      <c r="B503" s="45" t="s">
        <v>180</v>
      </c>
      <c r="C503" s="13" t="s">
        <v>170</v>
      </c>
      <c r="D503" s="13" t="s">
        <v>302</v>
      </c>
      <c r="E503" s="13" t="s">
        <v>300</v>
      </c>
      <c r="F503" s="35">
        <v>39642</v>
      </c>
      <c r="G503" s="14">
        <f t="shared" si="17"/>
        <v>4.75</v>
      </c>
      <c r="H503" s="35">
        <v>40473</v>
      </c>
      <c r="I503" s="31">
        <v>6.666666666666667</v>
      </c>
      <c r="J503" s="51" t="s">
        <v>392</v>
      </c>
      <c r="K503" s="14" t="s">
        <v>401</v>
      </c>
      <c r="L503" s="14">
        <v>0.1875</v>
      </c>
      <c r="M503" s="14">
        <v>0.125</v>
      </c>
      <c r="N503" s="14">
        <v>0.15625</v>
      </c>
    </row>
    <row r="504" spans="1:14" ht="13.8" x14ac:dyDescent="0.3">
      <c r="A504" s="44" t="s">
        <v>155</v>
      </c>
      <c r="B504" s="45" t="s">
        <v>180</v>
      </c>
      <c r="C504" s="13" t="s">
        <v>170</v>
      </c>
      <c r="D504" s="13" t="s">
        <v>302</v>
      </c>
      <c r="E504" s="13" t="s">
        <v>300</v>
      </c>
      <c r="F504" s="35">
        <v>39642</v>
      </c>
      <c r="G504" s="14">
        <f t="shared" si="17"/>
        <v>4.75</v>
      </c>
      <c r="H504" s="35">
        <v>40473</v>
      </c>
      <c r="I504" s="31">
        <v>6.666666666666667</v>
      </c>
      <c r="J504" s="51" t="s">
        <v>392</v>
      </c>
      <c r="K504" s="14" t="s">
        <v>402</v>
      </c>
      <c r="L504" s="14">
        <v>0.1875</v>
      </c>
      <c r="M504" s="14">
        <v>0.125</v>
      </c>
      <c r="N504" s="14">
        <v>0.15625</v>
      </c>
    </row>
    <row r="505" spans="1:14" ht="13.8" x14ac:dyDescent="0.3">
      <c r="A505" s="44" t="s">
        <v>155</v>
      </c>
      <c r="B505" s="45" t="s">
        <v>180</v>
      </c>
      <c r="C505" s="13" t="s">
        <v>170</v>
      </c>
      <c r="D505" s="13" t="s">
        <v>302</v>
      </c>
      <c r="E505" s="13" t="s">
        <v>300</v>
      </c>
      <c r="F505" s="35">
        <v>39642</v>
      </c>
      <c r="G505" s="14">
        <f t="shared" si="17"/>
        <v>4.75</v>
      </c>
      <c r="H505" s="35">
        <v>40473</v>
      </c>
      <c r="I505" s="31">
        <v>6.666666666666667</v>
      </c>
      <c r="J505" s="51" t="s">
        <v>392</v>
      </c>
      <c r="K505" s="14" t="s">
        <v>403</v>
      </c>
      <c r="L505" s="14">
        <v>0.1875</v>
      </c>
      <c r="M505" s="14">
        <v>0.1875</v>
      </c>
      <c r="N505" s="14">
        <v>0.1875</v>
      </c>
    </row>
    <row r="506" spans="1:14" ht="13.8" x14ac:dyDescent="0.3">
      <c r="A506" s="44" t="s">
        <v>155</v>
      </c>
      <c r="B506" s="45" t="s">
        <v>180</v>
      </c>
      <c r="C506" s="13" t="s">
        <v>170</v>
      </c>
      <c r="D506" s="13" t="s">
        <v>182</v>
      </c>
      <c r="E506" s="13" t="s">
        <v>300</v>
      </c>
      <c r="F506" s="35">
        <v>39642</v>
      </c>
      <c r="G506" s="14">
        <f t="shared" si="16"/>
        <v>4.75</v>
      </c>
      <c r="H506" s="35">
        <v>40473</v>
      </c>
      <c r="I506" s="31">
        <v>6.666666666666667</v>
      </c>
      <c r="J506" s="51" t="s">
        <v>390</v>
      </c>
      <c r="K506" s="14" t="s">
        <v>398</v>
      </c>
      <c r="L506" s="14">
        <v>0.125</v>
      </c>
      <c r="M506" s="14">
        <v>6.25E-2</v>
      </c>
      <c r="N506" s="14">
        <v>9.375E-2</v>
      </c>
    </row>
    <row r="507" spans="1:14" ht="13.8" x14ac:dyDescent="0.3">
      <c r="A507" s="44" t="s">
        <v>155</v>
      </c>
      <c r="B507" s="45" t="s">
        <v>180</v>
      </c>
      <c r="C507" s="13" t="s">
        <v>170</v>
      </c>
      <c r="D507" s="13" t="s">
        <v>182</v>
      </c>
      <c r="E507" s="13" t="s">
        <v>300</v>
      </c>
      <c r="F507" s="35">
        <v>39642</v>
      </c>
      <c r="G507" s="14">
        <f t="shared" ref="G507:G523" si="18">5-3/12</f>
        <v>4.75</v>
      </c>
      <c r="H507" s="35">
        <v>40473</v>
      </c>
      <c r="I507" s="31">
        <v>6.6666666666666696</v>
      </c>
      <c r="J507" s="51" t="s">
        <v>390</v>
      </c>
      <c r="K507" s="14" t="s">
        <v>399</v>
      </c>
      <c r="L507" s="14">
        <v>0.125</v>
      </c>
      <c r="M507" s="14">
        <v>6.25E-2</v>
      </c>
      <c r="N507" s="14">
        <v>9.375E-2</v>
      </c>
    </row>
    <row r="508" spans="1:14" ht="13.8" x14ac:dyDescent="0.3">
      <c r="A508" s="44" t="s">
        <v>155</v>
      </c>
      <c r="B508" s="45" t="s">
        <v>180</v>
      </c>
      <c r="C508" s="13" t="s">
        <v>170</v>
      </c>
      <c r="D508" s="13" t="s">
        <v>182</v>
      </c>
      <c r="E508" s="13" t="s">
        <v>300</v>
      </c>
      <c r="F508" s="35">
        <v>39642</v>
      </c>
      <c r="G508" s="14">
        <f t="shared" si="18"/>
        <v>4.75</v>
      </c>
      <c r="H508" s="35">
        <v>40473</v>
      </c>
      <c r="I508" s="31">
        <v>6.6666666666666696</v>
      </c>
      <c r="J508" s="51" t="s">
        <v>390</v>
      </c>
      <c r="K508" s="14" t="s">
        <v>400</v>
      </c>
      <c r="L508" s="14">
        <v>0.1875</v>
      </c>
      <c r="M508" s="14">
        <v>0.125</v>
      </c>
      <c r="N508" s="14">
        <v>0.15625</v>
      </c>
    </row>
    <row r="509" spans="1:14" ht="13.8" x14ac:dyDescent="0.3">
      <c r="A509" s="44" t="s">
        <v>155</v>
      </c>
      <c r="B509" s="45" t="s">
        <v>180</v>
      </c>
      <c r="C509" s="13" t="s">
        <v>170</v>
      </c>
      <c r="D509" s="13" t="s">
        <v>182</v>
      </c>
      <c r="E509" s="13" t="s">
        <v>300</v>
      </c>
      <c r="F509" s="35">
        <v>39642</v>
      </c>
      <c r="G509" s="14">
        <f t="shared" si="18"/>
        <v>4.75</v>
      </c>
      <c r="H509" s="35">
        <v>40473</v>
      </c>
      <c r="I509" s="31">
        <v>6.6666666666666696</v>
      </c>
      <c r="J509" s="51" t="s">
        <v>390</v>
      </c>
      <c r="K509" s="14" t="s">
        <v>401</v>
      </c>
      <c r="L509" s="14">
        <v>0.1875</v>
      </c>
      <c r="M509" s="14">
        <v>0.125</v>
      </c>
      <c r="N509" s="14">
        <v>0.15625</v>
      </c>
    </row>
    <row r="510" spans="1:14" ht="13.8" x14ac:dyDescent="0.3">
      <c r="A510" s="44" t="s">
        <v>155</v>
      </c>
      <c r="B510" s="45" t="s">
        <v>180</v>
      </c>
      <c r="C510" s="13" t="s">
        <v>170</v>
      </c>
      <c r="D510" s="13" t="s">
        <v>182</v>
      </c>
      <c r="E510" s="13" t="s">
        <v>300</v>
      </c>
      <c r="F510" s="35">
        <v>39642</v>
      </c>
      <c r="G510" s="14">
        <f t="shared" si="18"/>
        <v>4.75</v>
      </c>
      <c r="H510" s="35">
        <v>40473</v>
      </c>
      <c r="I510" s="31">
        <v>6.6666666666666696</v>
      </c>
      <c r="J510" s="51" t="s">
        <v>390</v>
      </c>
      <c r="K510" s="14" t="s">
        <v>402</v>
      </c>
      <c r="L510" s="14">
        <v>0.1875</v>
      </c>
      <c r="M510" s="14">
        <v>0.1875</v>
      </c>
      <c r="N510" s="14">
        <v>0.1875</v>
      </c>
    </row>
    <row r="511" spans="1:14" ht="13.8" x14ac:dyDescent="0.3">
      <c r="A511" s="44" t="s">
        <v>155</v>
      </c>
      <c r="B511" s="45" t="s">
        <v>180</v>
      </c>
      <c r="C511" s="13" t="s">
        <v>170</v>
      </c>
      <c r="D511" s="13" t="s">
        <v>182</v>
      </c>
      <c r="E511" s="13" t="s">
        <v>300</v>
      </c>
      <c r="F511" s="35">
        <v>39642</v>
      </c>
      <c r="G511" s="14">
        <f t="shared" si="18"/>
        <v>4.75</v>
      </c>
      <c r="H511" s="35">
        <v>40473</v>
      </c>
      <c r="I511" s="31">
        <v>6.6666666666666696</v>
      </c>
      <c r="J511" s="51" t="s">
        <v>390</v>
      </c>
      <c r="K511" s="14" t="s">
        <v>403</v>
      </c>
      <c r="L511" s="14">
        <v>0.125</v>
      </c>
      <c r="M511" s="14">
        <v>0.3125</v>
      </c>
      <c r="N511" s="14">
        <v>0.21875</v>
      </c>
    </row>
    <row r="512" spans="1:14" ht="13.8" x14ac:dyDescent="0.3">
      <c r="A512" s="44" t="s">
        <v>155</v>
      </c>
      <c r="B512" s="45" t="s">
        <v>180</v>
      </c>
      <c r="C512" s="13" t="s">
        <v>170</v>
      </c>
      <c r="D512" s="13" t="s">
        <v>182</v>
      </c>
      <c r="E512" s="13" t="s">
        <v>300</v>
      </c>
      <c r="F512" s="35">
        <v>39642</v>
      </c>
      <c r="G512" s="14">
        <f t="shared" si="18"/>
        <v>4.75</v>
      </c>
      <c r="H512" s="35">
        <v>40473</v>
      </c>
      <c r="I512" s="31">
        <v>6.6666666666666696</v>
      </c>
      <c r="J512" s="51" t="s">
        <v>391</v>
      </c>
      <c r="K512" s="14" t="s">
        <v>398</v>
      </c>
      <c r="L512" s="14">
        <v>0.125</v>
      </c>
      <c r="M512" s="14">
        <v>0.3125</v>
      </c>
      <c r="N512" s="14">
        <v>0.21875</v>
      </c>
    </row>
    <row r="513" spans="1:14" ht="13.8" x14ac:dyDescent="0.3">
      <c r="A513" s="44" t="s">
        <v>155</v>
      </c>
      <c r="B513" s="45" t="s">
        <v>180</v>
      </c>
      <c r="C513" s="13" t="s">
        <v>170</v>
      </c>
      <c r="D513" s="13" t="s">
        <v>182</v>
      </c>
      <c r="E513" s="13" t="s">
        <v>300</v>
      </c>
      <c r="F513" s="35">
        <v>39642</v>
      </c>
      <c r="G513" s="14">
        <f t="shared" si="18"/>
        <v>4.75</v>
      </c>
      <c r="H513" s="35">
        <v>40473</v>
      </c>
      <c r="I513" s="31">
        <v>6.6666666666666696</v>
      </c>
      <c r="J513" s="51" t="s">
        <v>391</v>
      </c>
      <c r="K513" s="14" t="s">
        <v>399</v>
      </c>
      <c r="L513" s="14">
        <v>0.1875</v>
      </c>
      <c r="M513" s="14">
        <v>0.25</v>
      </c>
      <c r="N513" s="14">
        <v>0.21875</v>
      </c>
    </row>
    <row r="514" spans="1:14" ht="13.8" x14ac:dyDescent="0.3">
      <c r="A514" s="44" t="s">
        <v>155</v>
      </c>
      <c r="B514" s="45" t="s">
        <v>180</v>
      </c>
      <c r="C514" s="13" t="s">
        <v>170</v>
      </c>
      <c r="D514" s="13" t="s">
        <v>182</v>
      </c>
      <c r="E514" s="13" t="s">
        <v>300</v>
      </c>
      <c r="F514" s="35">
        <v>39642</v>
      </c>
      <c r="G514" s="14">
        <f t="shared" si="18"/>
        <v>4.75</v>
      </c>
      <c r="H514" s="35">
        <v>40473</v>
      </c>
      <c r="I514" s="31">
        <v>6.6666666666666696</v>
      </c>
      <c r="J514" s="51" t="s">
        <v>391</v>
      </c>
      <c r="K514" s="14" t="s">
        <v>400</v>
      </c>
      <c r="L514" s="14">
        <v>0.1875</v>
      </c>
      <c r="M514" s="14">
        <v>0.125</v>
      </c>
      <c r="N514" s="14">
        <v>0.15625</v>
      </c>
    </row>
    <row r="515" spans="1:14" ht="13.8" x14ac:dyDescent="0.3">
      <c r="A515" s="44" t="s">
        <v>155</v>
      </c>
      <c r="B515" s="45" t="s">
        <v>180</v>
      </c>
      <c r="C515" s="13" t="s">
        <v>170</v>
      </c>
      <c r="D515" s="13" t="s">
        <v>182</v>
      </c>
      <c r="E515" s="13" t="s">
        <v>300</v>
      </c>
      <c r="F515" s="35">
        <v>39642</v>
      </c>
      <c r="G515" s="14">
        <f t="shared" si="18"/>
        <v>4.75</v>
      </c>
      <c r="H515" s="35">
        <v>40473</v>
      </c>
      <c r="I515" s="31">
        <v>6.6666666666666696</v>
      </c>
      <c r="J515" s="51" t="s">
        <v>391</v>
      </c>
      <c r="K515" s="14" t="s">
        <v>401</v>
      </c>
      <c r="L515" s="14">
        <v>0.1875</v>
      </c>
      <c r="M515" s="14">
        <v>0.125</v>
      </c>
      <c r="N515" s="14">
        <v>0.15625</v>
      </c>
    </row>
    <row r="516" spans="1:14" ht="13.8" x14ac:dyDescent="0.3">
      <c r="A516" s="44" t="s">
        <v>155</v>
      </c>
      <c r="B516" s="45" t="s">
        <v>180</v>
      </c>
      <c r="C516" s="13" t="s">
        <v>170</v>
      </c>
      <c r="D516" s="13" t="s">
        <v>182</v>
      </c>
      <c r="E516" s="13" t="s">
        <v>300</v>
      </c>
      <c r="F516" s="35">
        <v>39642</v>
      </c>
      <c r="G516" s="14">
        <f t="shared" si="18"/>
        <v>4.75</v>
      </c>
      <c r="H516" s="35">
        <v>40473</v>
      </c>
      <c r="I516" s="31">
        <v>6.6666666666666696</v>
      </c>
      <c r="J516" s="51" t="s">
        <v>391</v>
      </c>
      <c r="K516" s="14" t="s">
        <v>402</v>
      </c>
      <c r="L516" s="14">
        <v>0.1875</v>
      </c>
      <c r="M516" s="14">
        <v>6.25E-2</v>
      </c>
      <c r="N516" s="14">
        <v>0.125</v>
      </c>
    </row>
    <row r="517" spans="1:14" ht="13.8" x14ac:dyDescent="0.3">
      <c r="A517" s="44" t="s">
        <v>155</v>
      </c>
      <c r="B517" s="45" t="s">
        <v>180</v>
      </c>
      <c r="C517" s="13" t="s">
        <v>170</v>
      </c>
      <c r="D517" s="13" t="s">
        <v>182</v>
      </c>
      <c r="E517" s="13" t="s">
        <v>300</v>
      </c>
      <c r="F517" s="35">
        <v>39642</v>
      </c>
      <c r="G517" s="14">
        <f t="shared" si="18"/>
        <v>4.75</v>
      </c>
      <c r="H517" s="35">
        <v>40473</v>
      </c>
      <c r="I517" s="31">
        <v>6.6666666666666696</v>
      </c>
      <c r="J517" s="51" t="s">
        <v>391</v>
      </c>
      <c r="K517" s="14" t="s">
        <v>403</v>
      </c>
      <c r="L517" s="14">
        <v>0.1875</v>
      </c>
      <c r="M517" s="14">
        <v>6.25E-2</v>
      </c>
      <c r="N517" s="14">
        <v>0.125</v>
      </c>
    </row>
    <row r="518" spans="1:14" ht="13.8" x14ac:dyDescent="0.3">
      <c r="A518" s="44" t="s">
        <v>155</v>
      </c>
      <c r="B518" s="45" t="s">
        <v>180</v>
      </c>
      <c r="C518" s="13" t="s">
        <v>170</v>
      </c>
      <c r="D518" s="13" t="s">
        <v>182</v>
      </c>
      <c r="E518" s="13" t="s">
        <v>300</v>
      </c>
      <c r="F518" s="35">
        <v>39642</v>
      </c>
      <c r="G518" s="14">
        <f t="shared" si="18"/>
        <v>4.75</v>
      </c>
      <c r="H518" s="35">
        <v>40473</v>
      </c>
      <c r="I518" s="31">
        <v>6.6666666666666696</v>
      </c>
      <c r="J518" s="51" t="s">
        <v>392</v>
      </c>
      <c r="K518" s="14" t="s">
        <v>398</v>
      </c>
      <c r="L518" s="14">
        <v>0.1875</v>
      </c>
      <c r="M518" s="14">
        <v>6.25E-2</v>
      </c>
      <c r="N518" s="14">
        <v>0.125</v>
      </c>
    </row>
    <row r="519" spans="1:14" ht="13.8" x14ac:dyDescent="0.3">
      <c r="A519" s="44" t="s">
        <v>155</v>
      </c>
      <c r="B519" s="45" t="s">
        <v>180</v>
      </c>
      <c r="C519" s="13" t="s">
        <v>170</v>
      </c>
      <c r="D519" s="13" t="s">
        <v>182</v>
      </c>
      <c r="E519" s="13" t="s">
        <v>300</v>
      </c>
      <c r="F519" s="35">
        <v>39642</v>
      </c>
      <c r="G519" s="14">
        <f t="shared" si="18"/>
        <v>4.75</v>
      </c>
      <c r="H519" s="35">
        <v>40473</v>
      </c>
      <c r="I519" s="31">
        <v>6.6666666666666696</v>
      </c>
      <c r="J519" s="51" t="s">
        <v>392</v>
      </c>
      <c r="K519" s="14" t="s">
        <v>399</v>
      </c>
      <c r="L519" s="14">
        <v>0.1875</v>
      </c>
      <c r="M519" s="14">
        <v>0.125</v>
      </c>
      <c r="N519" s="14">
        <v>0.15625</v>
      </c>
    </row>
    <row r="520" spans="1:14" ht="13.8" x14ac:dyDescent="0.3">
      <c r="A520" s="44" t="s">
        <v>155</v>
      </c>
      <c r="B520" s="45" t="s">
        <v>180</v>
      </c>
      <c r="C520" s="13" t="s">
        <v>170</v>
      </c>
      <c r="D520" s="13" t="s">
        <v>182</v>
      </c>
      <c r="E520" s="13" t="s">
        <v>300</v>
      </c>
      <c r="F520" s="35">
        <v>39642</v>
      </c>
      <c r="G520" s="14">
        <f t="shared" si="18"/>
        <v>4.75</v>
      </c>
      <c r="H520" s="35">
        <v>40473</v>
      </c>
      <c r="I520" s="31">
        <v>6.6666666666666696</v>
      </c>
      <c r="J520" s="51" t="s">
        <v>392</v>
      </c>
      <c r="K520" s="14" t="s">
        <v>400</v>
      </c>
      <c r="L520" s="14">
        <v>0.25</v>
      </c>
      <c r="M520" s="14">
        <v>0.1875</v>
      </c>
      <c r="N520" s="14">
        <v>0.21875</v>
      </c>
    </row>
    <row r="521" spans="1:14" ht="13.8" x14ac:dyDescent="0.3">
      <c r="A521" s="44" t="s">
        <v>155</v>
      </c>
      <c r="B521" s="45" t="s">
        <v>180</v>
      </c>
      <c r="C521" s="13" t="s">
        <v>170</v>
      </c>
      <c r="D521" s="13" t="s">
        <v>182</v>
      </c>
      <c r="E521" s="13" t="s">
        <v>300</v>
      </c>
      <c r="F521" s="35">
        <v>39642</v>
      </c>
      <c r="G521" s="14">
        <f t="shared" si="18"/>
        <v>4.75</v>
      </c>
      <c r="H521" s="35">
        <v>40473</v>
      </c>
      <c r="I521" s="31">
        <v>6.6666666666666696</v>
      </c>
      <c r="J521" s="51" t="s">
        <v>392</v>
      </c>
      <c r="K521" s="14" t="s">
        <v>401</v>
      </c>
      <c r="L521" s="14">
        <v>0.25</v>
      </c>
      <c r="M521" s="14">
        <v>0.1875</v>
      </c>
      <c r="N521" s="14">
        <v>0.21875</v>
      </c>
    </row>
    <row r="522" spans="1:14" ht="13.8" x14ac:dyDescent="0.3">
      <c r="A522" s="44" t="s">
        <v>155</v>
      </c>
      <c r="B522" s="45" t="s">
        <v>180</v>
      </c>
      <c r="C522" s="13" t="s">
        <v>170</v>
      </c>
      <c r="D522" s="13" t="s">
        <v>182</v>
      </c>
      <c r="E522" s="13" t="s">
        <v>300</v>
      </c>
      <c r="F522" s="35">
        <v>39642</v>
      </c>
      <c r="G522" s="14">
        <f t="shared" si="18"/>
        <v>4.75</v>
      </c>
      <c r="H522" s="35">
        <v>40473</v>
      </c>
      <c r="I522" s="31">
        <v>6.6666666666666696</v>
      </c>
      <c r="J522" s="51" t="s">
        <v>392</v>
      </c>
      <c r="K522" s="14" t="s">
        <v>402</v>
      </c>
      <c r="L522" s="14">
        <v>0.25</v>
      </c>
      <c r="M522" s="14">
        <v>0.125</v>
      </c>
      <c r="N522" s="14">
        <v>0.1875</v>
      </c>
    </row>
    <row r="523" spans="1:14" ht="13.8" x14ac:dyDescent="0.3">
      <c r="A523" s="44" t="s">
        <v>155</v>
      </c>
      <c r="B523" s="45" t="s">
        <v>180</v>
      </c>
      <c r="C523" s="13" t="s">
        <v>170</v>
      </c>
      <c r="D523" s="13" t="s">
        <v>182</v>
      </c>
      <c r="E523" s="13" t="s">
        <v>300</v>
      </c>
      <c r="F523" s="35">
        <v>39642</v>
      </c>
      <c r="G523" s="14">
        <f t="shared" si="18"/>
        <v>4.75</v>
      </c>
      <c r="H523" s="35">
        <v>40473</v>
      </c>
      <c r="I523" s="31">
        <v>6.6666666666666696</v>
      </c>
      <c r="J523" s="51" t="s">
        <v>392</v>
      </c>
      <c r="K523" s="14" t="s">
        <v>403</v>
      </c>
      <c r="L523" s="14">
        <v>0.1875</v>
      </c>
      <c r="M523" s="14">
        <v>0.125</v>
      </c>
      <c r="N523" s="14">
        <v>0.15625</v>
      </c>
    </row>
    <row r="524" spans="1:14" ht="13.8" x14ac:dyDescent="0.3">
      <c r="A524" s="44" t="s">
        <v>155</v>
      </c>
      <c r="B524" s="45" t="s">
        <v>180</v>
      </c>
      <c r="C524" s="13" t="s">
        <v>170</v>
      </c>
      <c r="D524" s="13" t="s">
        <v>288</v>
      </c>
      <c r="E524" s="13" t="s">
        <v>300</v>
      </c>
      <c r="F524" s="35">
        <v>39642</v>
      </c>
      <c r="G524" s="14">
        <f t="shared" si="16"/>
        <v>4.75</v>
      </c>
      <c r="H524" s="35">
        <v>40473</v>
      </c>
      <c r="I524" s="31">
        <v>6.6666666666666696</v>
      </c>
      <c r="J524" s="51" t="s">
        <v>390</v>
      </c>
      <c r="K524" s="14" t="s">
        <v>398</v>
      </c>
      <c r="L524" s="14">
        <v>0.1875</v>
      </c>
      <c r="M524" s="14">
        <v>0.1875</v>
      </c>
      <c r="N524" s="14">
        <v>0.1875</v>
      </c>
    </row>
    <row r="525" spans="1:14" ht="13.8" x14ac:dyDescent="0.3">
      <c r="A525" s="44" t="s">
        <v>155</v>
      </c>
      <c r="B525" s="45" t="s">
        <v>180</v>
      </c>
      <c r="C525" s="13" t="s">
        <v>170</v>
      </c>
      <c r="D525" s="13" t="s">
        <v>288</v>
      </c>
      <c r="E525" s="13" t="s">
        <v>300</v>
      </c>
      <c r="F525" s="35">
        <v>39642</v>
      </c>
      <c r="G525" s="14">
        <f t="shared" ref="G525:G541" si="19">5-3/12</f>
        <v>4.75</v>
      </c>
      <c r="H525" s="35">
        <v>40473</v>
      </c>
      <c r="I525" s="31">
        <v>6.6666666666666696</v>
      </c>
      <c r="J525" s="51" t="s">
        <v>390</v>
      </c>
      <c r="K525" s="14" t="s">
        <v>399</v>
      </c>
      <c r="L525" s="14">
        <v>0.1875</v>
      </c>
      <c r="M525" s="14">
        <v>0.125</v>
      </c>
      <c r="N525" s="14">
        <v>0.15625</v>
      </c>
    </row>
    <row r="526" spans="1:14" ht="13.8" x14ac:dyDescent="0.3">
      <c r="A526" s="44" t="s">
        <v>155</v>
      </c>
      <c r="B526" s="45" t="s">
        <v>180</v>
      </c>
      <c r="C526" s="13" t="s">
        <v>170</v>
      </c>
      <c r="D526" s="13" t="s">
        <v>288</v>
      </c>
      <c r="E526" s="13" t="s">
        <v>300</v>
      </c>
      <c r="F526" s="35">
        <v>39642</v>
      </c>
      <c r="G526" s="14">
        <f t="shared" si="19"/>
        <v>4.75</v>
      </c>
      <c r="H526" s="35">
        <v>40473</v>
      </c>
      <c r="I526" s="31">
        <v>6.6666666666666696</v>
      </c>
      <c r="J526" s="51" t="s">
        <v>390</v>
      </c>
      <c r="K526" s="14" t="s">
        <v>400</v>
      </c>
      <c r="L526" s="14">
        <v>0.125</v>
      </c>
      <c r="M526" s="14">
        <v>6.25E-2</v>
      </c>
      <c r="N526" s="14">
        <v>9.375E-2</v>
      </c>
    </row>
    <row r="527" spans="1:14" ht="13.8" x14ac:dyDescent="0.3">
      <c r="A527" s="44" t="s">
        <v>155</v>
      </c>
      <c r="B527" s="45" t="s">
        <v>180</v>
      </c>
      <c r="C527" s="13" t="s">
        <v>170</v>
      </c>
      <c r="D527" s="13" t="s">
        <v>288</v>
      </c>
      <c r="E527" s="13" t="s">
        <v>300</v>
      </c>
      <c r="F527" s="35">
        <v>39642</v>
      </c>
      <c r="G527" s="14">
        <f t="shared" si="19"/>
        <v>4.75</v>
      </c>
      <c r="H527" s="35">
        <v>40473</v>
      </c>
      <c r="I527" s="31">
        <v>6.6666666666666696</v>
      </c>
      <c r="J527" s="51" t="s">
        <v>390</v>
      </c>
      <c r="K527" s="14" t="s">
        <v>401</v>
      </c>
      <c r="L527" s="14">
        <v>0.125</v>
      </c>
      <c r="M527" s="14">
        <v>6.25E-2</v>
      </c>
      <c r="N527" s="14">
        <v>9.375E-2</v>
      </c>
    </row>
    <row r="528" spans="1:14" ht="13.8" x14ac:dyDescent="0.3">
      <c r="A528" s="44" t="s">
        <v>155</v>
      </c>
      <c r="B528" s="45" t="s">
        <v>180</v>
      </c>
      <c r="C528" s="13" t="s">
        <v>170</v>
      </c>
      <c r="D528" s="13" t="s">
        <v>288</v>
      </c>
      <c r="E528" s="13" t="s">
        <v>300</v>
      </c>
      <c r="F528" s="35">
        <v>39642</v>
      </c>
      <c r="G528" s="14">
        <f t="shared" si="19"/>
        <v>4.75</v>
      </c>
      <c r="H528" s="35">
        <v>40473</v>
      </c>
      <c r="I528" s="31">
        <v>6.6666666666666696</v>
      </c>
      <c r="J528" s="51" t="s">
        <v>390</v>
      </c>
      <c r="K528" s="14" t="s">
        <v>402</v>
      </c>
      <c r="L528" s="14">
        <v>0.125</v>
      </c>
      <c r="M528" s="14">
        <v>6.25E-2</v>
      </c>
      <c r="N528" s="14">
        <v>9.375E-2</v>
      </c>
    </row>
    <row r="529" spans="1:14" ht="13.8" x14ac:dyDescent="0.3">
      <c r="A529" s="44" t="s">
        <v>155</v>
      </c>
      <c r="B529" s="45" t="s">
        <v>180</v>
      </c>
      <c r="C529" s="13" t="s">
        <v>170</v>
      </c>
      <c r="D529" s="13" t="s">
        <v>288</v>
      </c>
      <c r="E529" s="13" t="s">
        <v>300</v>
      </c>
      <c r="F529" s="35">
        <v>39642</v>
      </c>
      <c r="G529" s="14">
        <f t="shared" si="19"/>
        <v>4.75</v>
      </c>
      <c r="H529" s="35">
        <v>40473</v>
      </c>
      <c r="I529" s="31">
        <v>6.6666666666666696</v>
      </c>
      <c r="J529" s="51" t="s">
        <v>390</v>
      </c>
      <c r="K529" s="14" t="s">
        <v>403</v>
      </c>
      <c r="L529" s="14">
        <v>0.125</v>
      </c>
      <c r="M529" s="14">
        <v>6.25E-2</v>
      </c>
      <c r="N529" s="14">
        <v>9.375E-2</v>
      </c>
    </row>
    <row r="530" spans="1:14" ht="13.8" x14ac:dyDescent="0.3">
      <c r="A530" s="44" t="s">
        <v>155</v>
      </c>
      <c r="B530" s="45" t="s">
        <v>180</v>
      </c>
      <c r="C530" s="13" t="s">
        <v>170</v>
      </c>
      <c r="D530" s="13" t="s">
        <v>288</v>
      </c>
      <c r="E530" s="13" t="s">
        <v>300</v>
      </c>
      <c r="F530" s="35">
        <v>39642</v>
      </c>
      <c r="G530" s="14">
        <f t="shared" si="19"/>
        <v>4.75</v>
      </c>
      <c r="H530" s="35">
        <v>40473</v>
      </c>
      <c r="I530" s="31">
        <v>6.6666666666666696</v>
      </c>
      <c r="J530" s="51" t="s">
        <v>391</v>
      </c>
      <c r="K530" s="14" t="s">
        <v>398</v>
      </c>
      <c r="L530" s="14">
        <v>0.125</v>
      </c>
      <c r="M530" s="14">
        <v>6.25E-2</v>
      </c>
      <c r="N530" s="14">
        <v>9.375E-2</v>
      </c>
    </row>
    <row r="531" spans="1:14" ht="13.8" x14ac:dyDescent="0.3">
      <c r="A531" s="44" t="s">
        <v>155</v>
      </c>
      <c r="B531" s="45" t="s">
        <v>180</v>
      </c>
      <c r="C531" s="13" t="s">
        <v>170</v>
      </c>
      <c r="D531" s="13" t="s">
        <v>288</v>
      </c>
      <c r="E531" s="13" t="s">
        <v>300</v>
      </c>
      <c r="F531" s="35">
        <v>39642</v>
      </c>
      <c r="G531" s="14">
        <f t="shared" si="19"/>
        <v>4.75</v>
      </c>
      <c r="H531" s="35">
        <v>40473</v>
      </c>
      <c r="I531" s="31">
        <v>6.6666666666666696</v>
      </c>
      <c r="J531" s="51" t="s">
        <v>391</v>
      </c>
      <c r="K531" s="14" t="s">
        <v>399</v>
      </c>
      <c r="L531" s="14">
        <v>0.125</v>
      </c>
      <c r="M531" s="14">
        <v>6.25E-2</v>
      </c>
      <c r="N531" s="14">
        <v>9.375E-2</v>
      </c>
    </row>
    <row r="532" spans="1:14" ht="13.8" x14ac:dyDescent="0.3">
      <c r="A532" s="44" t="s">
        <v>155</v>
      </c>
      <c r="B532" s="45" t="s">
        <v>180</v>
      </c>
      <c r="C532" s="13" t="s">
        <v>170</v>
      </c>
      <c r="D532" s="13" t="s">
        <v>288</v>
      </c>
      <c r="E532" s="13" t="s">
        <v>300</v>
      </c>
      <c r="F532" s="35">
        <v>39642</v>
      </c>
      <c r="G532" s="14">
        <f t="shared" si="19"/>
        <v>4.75</v>
      </c>
      <c r="H532" s="35">
        <v>40473</v>
      </c>
      <c r="I532" s="31">
        <v>6.6666666666666696</v>
      </c>
      <c r="J532" s="51" t="s">
        <v>391</v>
      </c>
      <c r="K532" s="14" t="s">
        <v>400</v>
      </c>
      <c r="L532" s="14">
        <v>0.125</v>
      </c>
      <c r="M532" s="14">
        <v>0.125</v>
      </c>
      <c r="N532" s="14">
        <v>0.125</v>
      </c>
    </row>
    <row r="533" spans="1:14" ht="13.8" x14ac:dyDescent="0.3">
      <c r="A533" s="44" t="s">
        <v>155</v>
      </c>
      <c r="B533" s="45" t="s">
        <v>180</v>
      </c>
      <c r="C533" s="13" t="s">
        <v>170</v>
      </c>
      <c r="D533" s="13" t="s">
        <v>288</v>
      </c>
      <c r="E533" s="13" t="s">
        <v>300</v>
      </c>
      <c r="F533" s="35">
        <v>39642</v>
      </c>
      <c r="G533" s="14">
        <f t="shared" si="19"/>
        <v>4.75</v>
      </c>
      <c r="H533" s="35">
        <v>40473</v>
      </c>
      <c r="I533" s="31">
        <v>6.6666666666666696</v>
      </c>
      <c r="J533" s="51" t="s">
        <v>391</v>
      </c>
      <c r="K533" s="14" t="s">
        <v>401</v>
      </c>
      <c r="L533" s="14">
        <v>0.125</v>
      </c>
      <c r="M533" s="14">
        <v>0.125</v>
      </c>
      <c r="N533" s="14">
        <v>0.125</v>
      </c>
    </row>
    <row r="534" spans="1:14" ht="13.8" x14ac:dyDescent="0.3">
      <c r="A534" s="44" t="s">
        <v>155</v>
      </c>
      <c r="B534" s="45" t="s">
        <v>180</v>
      </c>
      <c r="C534" s="13" t="s">
        <v>170</v>
      </c>
      <c r="D534" s="13" t="s">
        <v>288</v>
      </c>
      <c r="E534" s="13" t="s">
        <v>300</v>
      </c>
      <c r="F534" s="35">
        <v>39642</v>
      </c>
      <c r="G534" s="14">
        <f t="shared" si="19"/>
        <v>4.75</v>
      </c>
      <c r="H534" s="35">
        <v>40473</v>
      </c>
      <c r="I534" s="31">
        <v>6.6666666666666696</v>
      </c>
      <c r="J534" s="51" t="s">
        <v>391</v>
      </c>
      <c r="K534" s="14" t="s">
        <v>402</v>
      </c>
      <c r="L534" s="14">
        <v>6.25E-2</v>
      </c>
      <c r="M534" s="14">
        <v>0.125</v>
      </c>
      <c r="N534" s="14">
        <v>9.375E-2</v>
      </c>
    </row>
    <row r="535" spans="1:14" ht="13.8" x14ac:dyDescent="0.3">
      <c r="A535" s="44" t="s">
        <v>155</v>
      </c>
      <c r="B535" s="45" t="s">
        <v>180</v>
      </c>
      <c r="C535" s="13" t="s">
        <v>170</v>
      </c>
      <c r="D535" s="13" t="s">
        <v>288</v>
      </c>
      <c r="E535" s="13" t="s">
        <v>300</v>
      </c>
      <c r="F535" s="35">
        <v>39642</v>
      </c>
      <c r="G535" s="14">
        <f t="shared" si="19"/>
        <v>4.75</v>
      </c>
      <c r="H535" s="35">
        <v>40473</v>
      </c>
      <c r="I535" s="31">
        <v>6.6666666666666696</v>
      </c>
      <c r="J535" s="51" t="s">
        <v>391</v>
      </c>
      <c r="K535" s="14" t="s">
        <v>403</v>
      </c>
      <c r="L535" s="14">
        <v>6.25E-2</v>
      </c>
      <c r="M535" s="14">
        <v>0.125</v>
      </c>
      <c r="N535" s="14">
        <v>9.375E-2</v>
      </c>
    </row>
    <row r="536" spans="1:14" ht="13.8" x14ac:dyDescent="0.3">
      <c r="A536" s="44" t="s">
        <v>155</v>
      </c>
      <c r="B536" s="45" t="s">
        <v>180</v>
      </c>
      <c r="C536" s="13" t="s">
        <v>170</v>
      </c>
      <c r="D536" s="13" t="s">
        <v>288</v>
      </c>
      <c r="E536" s="13" t="s">
        <v>300</v>
      </c>
      <c r="F536" s="35">
        <v>39642</v>
      </c>
      <c r="G536" s="14">
        <f t="shared" si="19"/>
        <v>4.75</v>
      </c>
      <c r="H536" s="35">
        <v>40473</v>
      </c>
      <c r="I536" s="31">
        <v>6.6666666666666696</v>
      </c>
      <c r="J536" s="51" t="s">
        <v>392</v>
      </c>
      <c r="K536" s="14" t="s">
        <v>398</v>
      </c>
      <c r="L536" s="14">
        <v>6.25E-2</v>
      </c>
      <c r="M536" s="14">
        <v>0.125</v>
      </c>
      <c r="N536" s="14">
        <v>9.375E-2</v>
      </c>
    </row>
    <row r="537" spans="1:14" ht="13.8" x14ac:dyDescent="0.3">
      <c r="A537" s="44" t="s">
        <v>155</v>
      </c>
      <c r="B537" s="45" t="s">
        <v>180</v>
      </c>
      <c r="C537" s="13" t="s">
        <v>170</v>
      </c>
      <c r="D537" s="13" t="s">
        <v>288</v>
      </c>
      <c r="E537" s="13" t="s">
        <v>300</v>
      </c>
      <c r="F537" s="35">
        <v>39642</v>
      </c>
      <c r="G537" s="14">
        <f t="shared" si="19"/>
        <v>4.75</v>
      </c>
      <c r="H537" s="35">
        <v>40473</v>
      </c>
      <c r="I537" s="31">
        <v>6.6666666666666696</v>
      </c>
      <c r="J537" s="51" t="s">
        <v>392</v>
      </c>
      <c r="K537" s="14" t="s">
        <v>399</v>
      </c>
      <c r="L537" s="14">
        <v>6.25E-2</v>
      </c>
      <c r="M537" s="14">
        <v>0.125</v>
      </c>
      <c r="N537" s="14">
        <v>9.375E-2</v>
      </c>
    </row>
    <row r="538" spans="1:14" ht="13.8" x14ac:dyDescent="0.3">
      <c r="A538" s="44" t="s">
        <v>155</v>
      </c>
      <c r="B538" s="45" t="s">
        <v>180</v>
      </c>
      <c r="C538" s="13" t="s">
        <v>170</v>
      </c>
      <c r="D538" s="13" t="s">
        <v>288</v>
      </c>
      <c r="E538" s="13" t="s">
        <v>300</v>
      </c>
      <c r="F538" s="35">
        <v>39642</v>
      </c>
      <c r="G538" s="14">
        <f t="shared" si="19"/>
        <v>4.75</v>
      </c>
      <c r="H538" s="35">
        <v>40473</v>
      </c>
      <c r="I538" s="31">
        <v>6.6666666666666696</v>
      </c>
      <c r="J538" s="51" t="s">
        <v>392</v>
      </c>
      <c r="K538" s="14" t="s">
        <v>400</v>
      </c>
      <c r="L538" s="14">
        <v>6.25E-2</v>
      </c>
      <c r="M538" s="14">
        <v>0.125</v>
      </c>
      <c r="N538" s="14">
        <v>9.375E-2</v>
      </c>
    </row>
    <row r="539" spans="1:14" ht="13.8" x14ac:dyDescent="0.3">
      <c r="A539" s="44" t="s">
        <v>155</v>
      </c>
      <c r="B539" s="45" t="s">
        <v>180</v>
      </c>
      <c r="C539" s="13" t="s">
        <v>170</v>
      </c>
      <c r="D539" s="13" t="s">
        <v>288</v>
      </c>
      <c r="E539" s="13" t="s">
        <v>300</v>
      </c>
      <c r="F539" s="35">
        <v>39642</v>
      </c>
      <c r="G539" s="14">
        <f t="shared" si="19"/>
        <v>4.75</v>
      </c>
      <c r="H539" s="35">
        <v>40473</v>
      </c>
      <c r="I539" s="31">
        <v>6.6666666666666696</v>
      </c>
      <c r="J539" s="51" t="s">
        <v>392</v>
      </c>
      <c r="K539" s="14" t="s">
        <v>401</v>
      </c>
      <c r="L539" s="14">
        <v>6.25E-2</v>
      </c>
      <c r="M539" s="14">
        <v>0.125</v>
      </c>
      <c r="N539" s="14">
        <v>9.375E-2</v>
      </c>
    </row>
    <row r="540" spans="1:14" ht="13.8" x14ac:dyDescent="0.3">
      <c r="A540" s="44" t="s">
        <v>155</v>
      </c>
      <c r="B540" s="45" t="s">
        <v>180</v>
      </c>
      <c r="C540" s="13" t="s">
        <v>170</v>
      </c>
      <c r="D540" s="13" t="s">
        <v>288</v>
      </c>
      <c r="E540" s="13" t="s">
        <v>300</v>
      </c>
      <c r="F540" s="35">
        <v>39642</v>
      </c>
      <c r="G540" s="14">
        <f t="shared" si="19"/>
        <v>4.75</v>
      </c>
      <c r="H540" s="35">
        <v>40473</v>
      </c>
      <c r="I540" s="31">
        <v>6.6666666666666696</v>
      </c>
      <c r="J540" s="51" t="s">
        <v>392</v>
      </c>
      <c r="K540" s="14" t="s">
        <v>402</v>
      </c>
      <c r="L540" s="14">
        <v>0.125</v>
      </c>
      <c r="M540" s="14">
        <v>0.125</v>
      </c>
      <c r="N540" s="14">
        <v>0.125</v>
      </c>
    </row>
    <row r="541" spans="1:14" ht="13.8" x14ac:dyDescent="0.3">
      <c r="A541" s="44" t="s">
        <v>155</v>
      </c>
      <c r="B541" s="45" t="s">
        <v>180</v>
      </c>
      <c r="C541" s="13" t="s">
        <v>170</v>
      </c>
      <c r="D541" s="13" t="s">
        <v>288</v>
      </c>
      <c r="E541" s="13" t="s">
        <v>300</v>
      </c>
      <c r="F541" s="35">
        <v>39642</v>
      </c>
      <c r="G541" s="14">
        <f t="shared" si="19"/>
        <v>4.75</v>
      </c>
      <c r="H541" s="35">
        <v>40473</v>
      </c>
      <c r="I541" s="31">
        <v>6.6666666666666696</v>
      </c>
      <c r="J541" s="51" t="s">
        <v>392</v>
      </c>
      <c r="K541" s="14" t="s">
        <v>403</v>
      </c>
      <c r="L541" s="14">
        <v>6.25E-2</v>
      </c>
      <c r="M541" s="14">
        <v>0.125</v>
      </c>
      <c r="N541" s="14">
        <v>9.375E-2</v>
      </c>
    </row>
    <row r="542" spans="1:14" ht="13.8" x14ac:dyDescent="0.3">
      <c r="A542" s="44" t="s">
        <v>155</v>
      </c>
      <c r="B542" s="45" t="s">
        <v>180</v>
      </c>
      <c r="C542" s="13" t="s">
        <v>170</v>
      </c>
      <c r="D542" s="13" t="s">
        <v>197</v>
      </c>
      <c r="E542" s="13" t="s">
        <v>300</v>
      </c>
      <c r="F542" s="35">
        <v>39642</v>
      </c>
      <c r="G542" s="14">
        <f t="shared" si="16"/>
        <v>4.75</v>
      </c>
      <c r="H542" s="35">
        <v>40473</v>
      </c>
      <c r="I542" s="31">
        <v>6.6666666666666696</v>
      </c>
      <c r="J542" s="51" t="s">
        <v>390</v>
      </c>
      <c r="K542" s="14" t="s">
        <v>398</v>
      </c>
      <c r="L542" s="14">
        <v>6.25E-2</v>
      </c>
      <c r="M542" s="14">
        <v>0.1875</v>
      </c>
      <c r="N542" s="14">
        <v>0.125</v>
      </c>
    </row>
    <row r="543" spans="1:14" ht="13.8" x14ac:dyDescent="0.3">
      <c r="A543" s="44" t="s">
        <v>155</v>
      </c>
      <c r="B543" s="45" t="s">
        <v>180</v>
      </c>
      <c r="C543" s="13" t="s">
        <v>170</v>
      </c>
      <c r="D543" s="13" t="s">
        <v>197</v>
      </c>
      <c r="E543" s="13" t="s">
        <v>300</v>
      </c>
      <c r="F543" s="35">
        <v>39642</v>
      </c>
      <c r="G543" s="14">
        <f t="shared" ref="G543:G559" si="20">5-3/12</f>
        <v>4.75</v>
      </c>
      <c r="H543" s="35">
        <v>40473</v>
      </c>
      <c r="I543" s="31">
        <v>6.6666666666666696</v>
      </c>
      <c r="J543" s="51" t="s">
        <v>390</v>
      </c>
      <c r="K543" s="14" t="s">
        <v>399</v>
      </c>
      <c r="L543" s="14">
        <v>6.25E-2</v>
      </c>
      <c r="M543" s="14">
        <v>0.125</v>
      </c>
      <c r="N543" s="14">
        <v>9.375E-2</v>
      </c>
    </row>
    <row r="544" spans="1:14" ht="13.8" x14ac:dyDescent="0.3">
      <c r="A544" s="44" t="s">
        <v>155</v>
      </c>
      <c r="B544" s="45" t="s">
        <v>180</v>
      </c>
      <c r="C544" s="13" t="s">
        <v>170</v>
      </c>
      <c r="D544" s="13" t="s">
        <v>197</v>
      </c>
      <c r="E544" s="13" t="s">
        <v>300</v>
      </c>
      <c r="F544" s="35">
        <v>39642</v>
      </c>
      <c r="G544" s="14">
        <f t="shared" si="20"/>
        <v>4.75</v>
      </c>
      <c r="H544" s="35">
        <v>40473</v>
      </c>
      <c r="I544" s="31">
        <v>6.6666666666666696</v>
      </c>
      <c r="J544" s="51" t="s">
        <v>390</v>
      </c>
      <c r="K544" s="14" t="s">
        <v>400</v>
      </c>
      <c r="L544" s="14">
        <v>0.125</v>
      </c>
      <c r="M544" s="14">
        <v>0.125</v>
      </c>
      <c r="N544" s="14">
        <v>0.125</v>
      </c>
    </row>
    <row r="545" spans="1:14" ht="13.8" x14ac:dyDescent="0.3">
      <c r="A545" s="44" t="s">
        <v>155</v>
      </c>
      <c r="B545" s="45" t="s">
        <v>180</v>
      </c>
      <c r="C545" s="13" t="s">
        <v>170</v>
      </c>
      <c r="D545" s="13" t="s">
        <v>197</v>
      </c>
      <c r="E545" s="13" t="s">
        <v>300</v>
      </c>
      <c r="F545" s="35">
        <v>39642</v>
      </c>
      <c r="G545" s="14">
        <f t="shared" si="20"/>
        <v>4.75</v>
      </c>
      <c r="H545" s="35">
        <v>40473</v>
      </c>
      <c r="I545" s="31">
        <v>6.6666666666666696</v>
      </c>
      <c r="J545" s="51" t="s">
        <v>390</v>
      </c>
      <c r="K545" s="14" t="s">
        <v>401</v>
      </c>
      <c r="L545" s="14">
        <v>0.125</v>
      </c>
      <c r="M545" s="14">
        <v>0.125</v>
      </c>
      <c r="N545" s="14">
        <v>0.125</v>
      </c>
    </row>
    <row r="546" spans="1:14" ht="13.8" x14ac:dyDescent="0.3">
      <c r="A546" s="44" t="s">
        <v>155</v>
      </c>
      <c r="B546" s="45" t="s">
        <v>180</v>
      </c>
      <c r="C546" s="13" t="s">
        <v>170</v>
      </c>
      <c r="D546" s="13" t="s">
        <v>197</v>
      </c>
      <c r="E546" s="13" t="s">
        <v>300</v>
      </c>
      <c r="F546" s="35">
        <v>39642</v>
      </c>
      <c r="G546" s="14">
        <f t="shared" si="20"/>
        <v>4.75</v>
      </c>
      <c r="H546" s="35">
        <v>40473</v>
      </c>
      <c r="I546" s="31">
        <v>6.6666666666666696</v>
      </c>
      <c r="J546" s="51" t="s">
        <v>390</v>
      </c>
      <c r="K546" s="14" t="s">
        <v>402</v>
      </c>
      <c r="L546" s="14">
        <v>6.25E-2</v>
      </c>
      <c r="M546" s="14">
        <v>0.1875</v>
      </c>
      <c r="N546" s="14">
        <v>0.125</v>
      </c>
    </row>
    <row r="547" spans="1:14" ht="13.8" x14ac:dyDescent="0.3">
      <c r="A547" s="44" t="s">
        <v>155</v>
      </c>
      <c r="B547" s="45" t="s">
        <v>180</v>
      </c>
      <c r="C547" s="13" t="s">
        <v>170</v>
      </c>
      <c r="D547" s="13" t="s">
        <v>197</v>
      </c>
      <c r="E547" s="13" t="s">
        <v>300</v>
      </c>
      <c r="F547" s="35">
        <v>39642</v>
      </c>
      <c r="G547" s="14">
        <f t="shared" si="20"/>
        <v>4.75</v>
      </c>
      <c r="H547" s="35">
        <v>40473</v>
      </c>
      <c r="I547" s="31">
        <v>6.6666666666666696</v>
      </c>
      <c r="J547" s="51" t="s">
        <v>390</v>
      </c>
      <c r="K547" s="14" t="s">
        <v>403</v>
      </c>
      <c r="L547" s="14">
        <v>0.125</v>
      </c>
      <c r="M547" s="14">
        <v>0.1875</v>
      </c>
      <c r="N547" s="14">
        <v>0.15625</v>
      </c>
    </row>
    <row r="548" spans="1:14" ht="13.8" x14ac:dyDescent="0.3">
      <c r="A548" s="44" t="s">
        <v>155</v>
      </c>
      <c r="B548" s="45" t="s">
        <v>180</v>
      </c>
      <c r="C548" s="13" t="s">
        <v>170</v>
      </c>
      <c r="D548" s="13" t="s">
        <v>197</v>
      </c>
      <c r="E548" s="13" t="s">
        <v>300</v>
      </c>
      <c r="F548" s="35">
        <v>39642</v>
      </c>
      <c r="G548" s="14">
        <f t="shared" si="20"/>
        <v>4.75</v>
      </c>
      <c r="H548" s="35">
        <v>40473</v>
      </c>
      <c r="I548" s="31">
        <v>6.6666666666666696</v>
      </c>
      <c r="J548" s="51" t="s">
        <v>391</v>
      </c>
      <c r="K548" s="14" t="s">
        <v>398</v>
      </c>
      <c r="L548" s="14">
        <v>0.125</v>
      </c>
      <c r="M548" s="14">
        <v>0.1875</v>
      </c>
      <c r="N548" s="14">
        <v>0.15625</v>
      </c>
    </row>
    <row r="549" spans="1:14" ht="13.8" x14ac:dyDescent="0.3">
      <c r="A549" s="44" t="s">
        <v>155</v>
      </c>
      <c r="B549" s="45" t="s">
        <v>180</v>
      </c>
      <c r="C549" s="13" t="s">
        <v>170</v>
      </c>
      <c r="D549" s="13" t="s">
        <v>197</v>
      </c>
      <c r="E549" s="13" t="s">
        <v>300</v>
      </c>
      <c r="F549" s="35">
        <v>39642</v>
      </c>
      <c r="G549" s="14">
        <f t="shared" si="20"/>
        <v>4.75</v>
      </c>
      <c r="H549" s="35">
        <v>40473</v>
      </c>
      <c r="I549" s="31">
        <v>6.6666666666666696</v>
      </c>
      <c r="J549" s="51" t="s">
        <v>391</v>
      </c>
      <c r="K549" s="14" t="s">
        <v>399</v>
      </c>
      <c r="L549" s="14">
        <v>0.125</v>
      </c>
      <c r="M549" s="14">
        <v>0.125</v>
      </c>
      <c r="N549" s="14">
        <v>0.125</v>
      </c>
    </row>
    <row r="550" spans="1:14" ht="13.8" x14ac:dyDescent="0.3">
      <c r="A550" s="44" t="s">
        <v>155</v>
      </c>
      <c r="B550" s="45" t="s">
        <v>180</v>
      </c>
      <c r="C550" s="13" t="s">
        <v>170</v>
      </c>
      <c r="D550" s="13" t="s">
        <v>197</v>
      </c>
      <c r="E550" s="13" t="s">
        <v>300</v>
      </c>
      <c r="F550" s="35">
        <v>39642</v>
      </c>
      <c r="G550" s="14">
        <f t="shared" si="20"/>
        <v>4.75</v>
      </c>
      <c r="H550" s="35">
        <v>40473</v>
      </c>
      <c r="I550" s="31">
        <v>6.6666666666666696</v>
      </c>
      <c r="J550" s="51" t="s">
        <v>391</v>
      </c>
      <c r="K550" s="14" t="s">
        <v>400</v>
      </c>
      <c r="L550" s="14">
        <v>0.125</v>
      </c>
      <c r="M550" s="14">
        <v>0.1875</v>
      </c>
      <c r="N550" s="14">
        <v>0.15625</v>
      </c>
    </row>
    <row r="551" spans="1:14" ht="13.8" x14ac:dyDescent="0.3">
      <c r="A551" s="44" t="s">
        <v>155</v>
      </c>
      <c r="B551" s="45" t="s">
        <v>180</v>
      </c>
      <c r="C551" s="13" t="s">
        <v>170</v>
      </c>
      <c r="D551" s="13" t="s">
        <v>197</v>
      </c>
      <c r="E551" s="13" t="s">
        <v>300</v>
      </c>
      <c r="F551" s="35">
        <v>39642</v>
      </c>
      <c r="G551" s="14">
        <f t="shared" si="20"/>
        <v>4.75</v>
      </c>
      <c r="H551" s="35">
        <v>40473</v>
      </c>
      <c r="I551" s="31">
        <v>6.6666666666666696</v>
      </c>
      <c r="J551" s="51" t="s">
        <v>391</v>
      </c>
      <c r="K551" s="14" t="s">
        <v>401</v>
      </c>
      <c r="L551" s="14">
        <v>0.125</v>
      </c>
      <c r="M551" s="14">
        <v>0.1875</v>
      </c>
      <c r="N551" s="14">
        <v>0.15625</v>
      </c>
    </row>
    <row r="552" spans="1:14" ht="13.8" x14ac:dyDescent="0.3">
      <c r="A552" s="44" t="s">
        <v>155</v>
      </c>
      <c r="B552" s="45" t="s">
        <v>180</v>
      </c>
      <c r="C552" s="13" t="s">
        <v>170</v>
      </c>
      <c r="D552" s="13" t="s">
        <v>197</v>
      </c>
      <c r="E552" s="13" t="s">
        <v>300</v>
      </c>
      <c r="F552" s="35">
        <v>39642</v>
      </c>
      <c r="G552" s="14">
        <f t="shared" si="20"/>
        <v>4.75</v>
      </c>
      <c r="H552" s="35">
        <v>40473</v>
      </c>
      <c r="I552" s="31">
        <v>6.6666666666666696</v>
      </c>
      <c r="J552" s="51" t="s">
        <v>391</v>
      </c>
      <c r="K552" s="14" t="s">
        <v>402</v>
      </c>
      <c r="L552" s="14">
        <v>0.125</v>
      </c>
      <c r="M552" s="14">
        <v>0.1875</v>
      </c>
      <c r="N552" s="14">
        <v>0.15625</v>
      </c>
    </row>
    <row r="553" spans="1:14" ht="13.8" x14ac:dyDescent="0.3">
      <c r="A553" s="44" t="s">
        <v>155</v>
      </c>
      <c r="B553" s="45" t="s">
        <v>180</v>
      </c>
      <c r="C553" s="13" t="s">
        <v>170</v>
      </c>
      <c r="D553" s="13" t="s">
        <v>197</v>
      </c>
      <c r="E553" s="13" t="s">
        <v>300</v>
      </c>
      <c r="F553" s="35">
        <v>39642</v>
      </c>
      <c r="G553" s="14">
        <f t="shared" si="20"/>
        <v>4.75</v>
      </c>
      <c r="H553" s="35">
        <v>40473</v>
      </c>
      <c r="I553" s="31">
        <v>6.6666666666666696</v>
      </c>
      <c r="J553" s="51" t="s">
        <v>391</v>
      </c>
      <c r="K553" s="14" t="s">
        <v>403</v>
      </c>
      <c r="L553" s="14">
        <v>6.25E-2</v>
      </c>
      <c r="M553" s="14">
        <v>0.125</v>
      </c>
      <c r="N553" s="14">
        <v>9.375E-2</v>
      </c>
    </row>
    <row r="554" spans="1:14" ht="13.8" x14ac:dyDescent="0.3">
      <c r="A554" s="44" t="s">
        <v>155</v>
      </c>
      <c r="B554" s="45" t="s">
        <v>180</v>
      </c>
      <c r="C554" s="13" t="s">
        <v>170</v>
      </c>
      <c r="D554" s="13" t="s">
        <v>197</v>
      </c>
      <c r="E554" s="13" t="s">
        <v>300</v>
      </c>
      <c r="F554" s="35">
        <v>39642</v>
      </c>
      <c r="G554" s="14">
        <f t="shared" si="20"/>
        <v>4.75</v>
      </c>
      <c r="H554" s="35">
        <v>40473</v>
      </c>
      <c r="I554" s="31">
        <v>6.6666666666666696</v>
      </c>
      <c r="J554" s="51" t="s">
        <v>392</v>
      </c>
      <c r="K554" s="14" t="s">
        <v>398</v>
      </c>
      <c r="L554" s="14">
        <v>6.25E-2</v>
      </c>
      <c r="M554" s="14">
        <v>0.125</v>
      </c>
      <c r="N554" s="14">
        <v>9.375E-2</v>
      </c>
    </row>
    <row r="555" spans="1:14" ht="13.8" x14ac:dyDescent="0.3">
      <c r="A555" s="44" t="s">
        <v>155</v>
      </c>
      <c r="B555" s="45" t="s">
        <v>180</v>
      </c>
      <c r="C555" s="13" t="s">
        <v>170</v>
      </c>
      <c r="D555" s="13" t="s">
        <v>197</v>
      </c>
      <c r="E555" s="13" t="s">
        <v>300</v>
      </c>
      <c r="F555" s="35">
        <v>39642</v>
      </c>
      <c r="G555" s="14">
        <f t="shared" si="20"/>
        <v>4.75</v>
      </c>
      <c r="H555" s="35">
        <v>40473</v>
      </c>
      <c r="I555" s="31">
        <v>6.6666666666666696</v>
      </c>
      <c r="J555" s="51" t="s">
        <v>392</v>
      </c>
      <c r="K555" s="14" t="s">
        <v>399</v>
      </c>
      <c r="L555" s="14">
        <v>0.125</v>
      </c>
      <c r="M555" s="14">
        <v>0.125</v>
      </c>
      <c r="N555" s="14">
        <v>0.125</v>
      </c>
    </row>
    <row r="556" spans="1:14" ht="13.8" x14ac:dyDescent="0.3">
      <c r="A556" s="44" t="s">
        <v>155</v>
      </c>
      <c r="B556" s="45" t="s">
        <v>180</v>
      </c>
      <c r="C556" s="13" t="s">
        <v>170</v>
      </c>
      <c r="D556" s="13" t="s">
        <v>197</v>
      </c>
      <c r="E556" s="13" t="s">
        <v>300</v>
      </c>
      <c r="F556" s="35">
        <v>39642</v>
      </c>
      <c r="G556" s="14">
        <f t="shared" si="20"/>
        <v>4.75</v>
      </c>
      <c r="H556" s="35">
        <v>40473</v>
      </c>
      <c r="I556" s="31">
        <v>6.6666666666666696</v>
      </c>
      <c r="J556" s="51" t="s">
        <v>392</v>
      </c>
      <c r="K556" s="14" t="s">
        <v>400</v>
      </c>
      <c r="L556" s="14">
        <v>0.125</v>
      </c>
      <c r="M556" s="14">
        <v>6.25E-2</v>
      </c>
      <c r="N556" s="14">
        <v>9.375E-2</v>
      </c>
    </row>
    <row r="557" spans="1:14" ht="13.8" x14ac:dyDescent="0.3">
      <c r="A557" s="44" t="s">
        <v>155</v>
      </c>
      <c r="B557" s="45" t="s">
        <v>180</v>
      </c>
      <c r="C557" s="13" t="s">
        <v>170</v>
      </c>
      <c r="D557" s="13" t="s">
        <v>197</v>
      </c>
      <c r="E557" s="13" t="s">
        <v>300</v>
      </c>
      <c r="F557" s="35">
        <v>39642</v>
      </c>
      <c r="G557" s="14">
        <f t="shared" si="20"/>
        <v>4.75</v>
      </c>
      <c r="H557" s="35">
        <v>40473</v>
      </c>
      <c r="I557" s="31">
        <v>6.6666666666666696</v>
      </c>
      <c r="J557" s="51" t="s">
        <v>392</v>
      </c>
      <c r="K557" s="14" t="s">
        <v>401</v>
      </c>
      <c r="L557" s="14">
        <v>0.125</v>
      </c>
      <c r="M557" s="14">
        <v>6.25E-2</v>
      </c>
      <c r="N557" s="14">
        <v>9.375E-2</v>
      </c>
    </row>
    <row r="558" spans="1:14" ht="13.8" x14ac:dyDescent="0.3">
      <c r="A558" s="44" t="s">
        <v>155</v>
      </c>
      <c r="B558" s="45" t="s">
        <v>180</v>
      </c>
      <c r="C558" s="13" t="s">
        <v>170</v>
      </c>
      <c r="D558" s="13" t="s">
        <v>197</v>
      </c>
      <c r="E558" s="13" t="s">
        <v>300</v>
      </c>
      <c r="F558" s="35">
        <v>39642</v>
      </c>
      <c r="G558" s="14">
        <f t="shared" si="20"/>
        <v>4.75</v>
      </c>
      <c r="H558" s="35">
        <v>40473</v>
      </c>
      <c r="I558" s="31">
        <v>6.6666666666666696</v>
      </c>
      <c r="J558" s="51" t="s">
        <v>392</v>
      </c>
      <c r="K558" s="14" t="s">
        <v>402</v>
      </c>
      <c r="L558" s="14">
        <v>0.125</v>
      </c>
      <c r="M558" s="14">
        <v>6.25E-2</v>
      </c>
      <c r="N558" s="14">
        <v>9.375E-2</v>
      </c>
    </row>
    <row r="559" spans="1:14" ht="13.8" x14ac:dyDescent="0.3">
      <c r="A559" s="44" t="s">
        <v>155</v>
      </c>
      <c r="B559" s="45" t="s">
        <v>180</v>
      </c>
      <c r="C559" s="13" t="s">
        <v>170</v>
      </c>
      <c r="D559" s="13" t="s">
        <v>197</v>
      </c>
      <c r="E559" s="13" t="s">
        <v>300</v>
      </c>
      <c r="F559" s="35">
        <v>39642</v>
      </c>
      <c r="G559" s="14">
        <f t="shared" si="20"/>
        <v>4.75</v>
      </c>
      <c r="H559" s="35">
        <v>40473</v>
      </c>
      <c r="I559" s="31">
        <v>6.6666666666666696</v>
      </c>
      <c r="J559" s="51" t="s">
        <v>392</v>
      </c>
      <c r="K559" s="14" t="s">
        <v>403</v>
      </c>
      <c r="L559" s="14">
        <v>6.25E-2</v>
      </c>
      <c r="M559" s="14">
        <v>6.25E-2</v>
      </c>
      <c r="N559" s="14">
        <v>6.25E-2</v>
      </c>
    </row>
    <row r="560" spans="1:14" ht="13.8" x14ac:dyDescent="0.3">
      <c r="A560" s="44" t="s">
        <v>155</v>
      </c>
      <c r="B560" s="45" t="s">
        <v>180</v>
      </c>
      <c r="C560" s="13" t="s">
        <v>170</v>
      </c>
      <c r="D560" s="13" t="s">
        <v>191</v>
      </c>
      <c r="E560" s="13" t="s">
        <v>300</v>
      </c>
      <c r="F560" s="35">
        <v>39642</v>
      </c>
      <c r="G560" s="14">
        <f t="shared" si="16"/>
        <v>4.75</v>
      </c>
      <c r="H560" s="35">
        <v>40473</v>
      </c>
      <c r="I560" s="31">
        <v>6.6666666666666696</v>
      </c>
      <c r="J560" s="51" t="s">
        <v>390</v>
      </c>
      <c r="K560" s="14" t="s">
        <v>398</v>
      </c>
      <c r="L560" s="14">
        <v>6.25E-2</v>
      </c>
      <c r="M560" s="14">
        <v>0.125</v>
      </c>
      <c r="N560" s="14">
        <v>9.375E-2</v>
      </c>
    </row>
    <row r="561" spans="1:14" ht="13.8" x14ac:dyDescent="0.3">
      <c r="A561" s="44" t="s">
        <v>155</v>
      </c>
      <c r="B561" s="45" t="s">
        <v>180</v>
      </c>
      <c r="C561" s="13" t="s">
        <v>170</v>
      </c>
      <c r="D561" s="13" t="s">
        <v>191</v>
      </c>
      <c r="E561" s="13" t="s">
        <v>300</v>
      </c>
      <c r="F561" s="35">
        <v>39642</v>
      </c>
      <c r="G561" s="14">
        <f t="shared" ref="G561:G577" si="21">5-3/12</f>
        <v>4.75</v>
      </c>
      <c r="H561" s="35">
        <v>40473</v>
      </c>
      <c r="I561" s="31">
        <v>6.6666666666666696</v>
      </c>
      <c r="J561" s="51" t="s">
        <v>390</v>
      </c>
      <c r="K561" s="14" t="s">
        <v>399</v>
      </c>
      <c r="L561" s="14">
        <v>6.25E-2</v>
      </c>
      <c r="M561" s="14">
        <v>0.125</v>
      </c>
      <c r="N561" s="14">
        <v>9.375E-2</v>
      </c>
    </row>
    <row r="562" spans="1:14" ht="13.8" x14ac:dyDescent="0.3">
      <c r="A562" s="44" t="s">
        <v>155</v>
      </c>
      <c r="B562" s="45" t="s">
        <v>180</v>
      </c>
      <c r="C562" s="13" t="s">
        <v>170</v>
      </c>
      <c r="D562" s="13" t="s">
        <v>191</v>
      </c>
      <c r="E562" s="13" t="s">
        <v>300</v>
      </c>
      <c r="F562" s="35">
        <v>39642</v>
      </c>
      <c r="G562" s="14">
        <f t="shared" si="21"/>
        <v>4.75</v>
      </c>
      <c r="H562" s="35">
        <v>40473</v>
      </c>
      <c r="I562" s="31">
        <v>6.6666666666666696</v>
      </c>
      <c r="J562" s="51" t="s">
        <v>390</v>
      </c>
      <c r="K562" s="14" t="s">
        <v>400</v>
      </c>
      <c r="L562" s="14">
        <v>6.25E-2</v>
      </c>
      <c r="M562" s="14">
        <v>0.1875</v>
      </c>
      <c r="N562" s="14">
        <v>0.125</v>
      </c>
    </row>
    <row r="563" spans="1:14" ht="13.8" x14ac:dyDescent="0.3">
      <c r="A563" s="44" t="s">
        <v>155</v>
      </c>
      <c r="B563" s="45" t="s">
        <v>180</v>
      </c>
      <c r="C563" s="13" t="s">
        <v>170</v>
      </c>
      <c r="D563" s="13" t="s">
        <v>191</v>
      </c>
      <c r="E563" s="13" t="s">
        <v>300</v>
      </c>
      <c r="F563" s="35">
        <v>39642</v>
      </c>
      <c r="G563" s="14">
        <f t="shared" si="21"/>
        <v>4.75</v>
      </c>
      <c r="H563" s="35">
        <v>40473</v>
      </c>
      <c r="I563" s="31">
        <v>6.6666666666666696</v>
      </c>
      <c r="J563" s="51" t="s">
        <v>390</v>
      </c>
      <c r="K563" s="14" t="s">
        <v>401</v>
      </c>
      <c r="L563" s="14">
        <v>6.25E-2</v>
      </c>
      <c r="M563" s="14">
        <v>0.1875</v>
      </c>
      <c r="N563" s="14">
        <v>0.125</v>
      </c>
    </row>
    <row r="564" spans="1:14" ht="13.8" x14ac:dyDescent="0.3">
      <c r="A564" s="44" t="s">
        <v>155</v>
      </c>
      <c r="B564" s="45" t="s">
        <v>180</v>
      </c>
      <c r="C564" s="13" t="s">
        <v>170</v>
      </c>
      <c r="D564" s="13" t="s">
        <v>191</v>
      </c>
      <c r="E564" s="13" t="s">
        <v>300</v>
      </c>
      <c r="F564" s="35">
        <v>39642</v>
      </c>
      <c r="G564" s="14">
        <f t="shared" si="21"/>
        <v>4.75</v>
      </c>
      <c r="H564" s="35">
        <v>40473</v>
      </c>
      <c r="I564" s="31">
        <v>6.6666666666666696</v>
      </c>
      <c r="J564" s="51" t="s">
        <v>390</v>
      </c>
      <c r="K564" s="14" t="s">
        <v>402</v>
      </c>
      <c r="L564" s="14">
        <v>0.125</v>
      </c>
      <c r="M564" s="14">
        <v>0.125</v>
      </c>
      <c r="N564" s="14">
        <v>0.125</v>
      </c>
    </row>
    <row r="565" spans="1:14" ht="13.8" x14ac:dyDescent="0.3">
      <c r="A565" s="44" t="s">
        <v>155</v>
      </c>
      <c r="B565" s="45" t="s">
        <v>180</v>
      </c>
      <c r="C565" s="13" t="s">
        <v>170</v>
      </c>
      <c r="D565" s="13" t="s">
        <v>191</v>
      </c>
      <c r="E565" s="13" t="s">
        <v>300</v>
      </c>
      <c r="F565" s="35">
        <v>39642</v>
      </c>
      <c r="G565" s="14">
        <f t="shared" si="21"/>
        <v>4.75</v>
      </c>
      <c r="H565" s="35">
        <v>40473</v>
      </c>
      <c r="I565" s="31">
        <v>6.6666666666666696</v>
      </c>
      <c r="J565" s="51" t="s">
        <v>390</v>
      </c>
      <c r="K565" s="14" t="s">
        <v>403</v>
      </c>
      <c r="L565" s="14">
        <v>0.125</v>
      </c>
      <c r="M565" s="14">
        <v>0.125</v>
      </c>
      <c r="N565" s="14">
        <v>0.125</v>
      </c>
    </row>
    <row r="566" spans="1:14" ht="13.8" x14ac:dyDescent="0.3">
      <c r="A566" s="44" t="s">
        <v>155</v>
      </c>
      <c r="B566" s="45" t="s">
        <v>180</v>
      </c>
      <c r="C566" s="13" t="s">
        <v>170</v>
      </c>
      <c r="D566" s="13" t="s">
        <v>191</v>
      </c>
      <c r="E566" s="13" t="s">
        <v>300</v>
      </c>
      <c r="F566" s="35">
        <v>39642</v>
      </c>
      <c r="G566" s="14">
        <f t="shared" si="21"/>
        <v>4.75</v>
      </c>
      <c r="H566" s="35">
        <v>40473</v>
      </c>
      <c r="I566" s="31">
        <v>6.6666666666666696</v>
      </c>
      <c r="J566" s="51" t="s">
        <v>391</v>
      </c>
      <c r="K566" s="14" t="s">
        <v>398</v>
      </c>
      <c r="L566" s="14">
        <v>0.125</v>
      </c>
      <c r="M566" s="14">
        <v>0.125</v>
      </c>
      <c r="N566" s="14">
        <v>0.125</v>
      </c>
    </row>
    <row r="567" spans="1:14" ht="13.8" x14ac:dyDescent="0.3">
      <c r="A567" s="44" t="s">
        <v>155</v>
      </c>
      <c r="B567" s="45" t="s">
        <v>180</v>
      </c>
      <c r="C567" s="13" t="s">
        <v>170</v>
      </c>
      <c r="D567" s="13" t="s">
        <v>191</v>
      </c>
      <c r="E567" s="13" t="s">
        <v>300</v>
      </c>
      <c r="F567" s="35">
        <v>39642</v>
      </c>
      <c r="G567" s="14">
        <f t="shared" si="21"/>
        <v>4.75</v>
      </c>
      <c r="H567" s="35">
        <v>40473</v>
      </c>
      <c r="I567" s="31">
        <v>6.6666666666666696</v>
      </c>
      <c r="J567" s="51" t="s">
        <v>391</v>
      </c>
      <c r="K567" s="14" t="s">
        <v>399</v>
      </c>
      <c r="L567" s="14">
        <v>0.125</v>
      </c>
      <c r="M567" s="14">
        <v>0.25</v>
      </c>
      <c r="N567" s="14">
        <v>0.1875</v>
      </c>
    </row>
    <row r="568" spans="1:14" ht="13.8" x14ac:dyDescent="0.3">
      <c r="A568" s="44" t="s">
        <v>155</v>
      </c>
      <c r="B568" s="45" t="s">
        <v>180</v>
      </c>
      <c r="C568" s="13" t="s">
        <v>170</v>
      </c>
      <c r="D568" s="13" t="s">
        <v>191</v>
      </c>
      <c r="E568" s="13" t="s">
        <v>300</v>
      </c>
      <c r="F568" s="35">
        <v>39642</v>
      </c>
      <c r="G568" s="14">
        <f t="shared" si="21"/>
        <v>4.75</v>
      </c>
      <c r="H568" s="35">
        <v>40473</v>
      </c>
      <c r="I568" s="31">
        <v>6.6666666666666696</v>
      </c>
      <c r="J568" s="51" t="s">
        <v>391</v>
      </c>
      <c r="K568" s="14" t="s">
        <v>400</v>
      </c>
      <c r="L568" s="14">
        <v>0.125</v>
      </c>
      <c r="M568" s="14">
        <v>0.1875</v>
      </c>
      <c r="N568" s="14">
        <v>0.15625</v>
      </c>
    </row>
    <row r="569" spans="1:14" ht="13.8" x14ac:dyDescent="0.3">
      <c r="A569" s="44" t="s">
        <v>155</v>
      </c>
      <c r="B569" s="45" t="s">
        <v>180</v>
      </c>
      <c r="C569" s="13" t="s">
        <v>170</v>
      </c>
      <c r="D569" s="13" t="s">
        <v>191</v>
      </c>
      <c r="E569" s="13" t="s">
        <v>300</v>
      </c>
      <c r="F569" s="35">
        <v>39642</v>
      </c>
      <c r="G569" s="14">
        <f t="shared" si="21"/>
        <v>4.75</v>
      </c>
      <c r="H569" s="35">
        <v>40473</v>
      </c>
      <c r="I569" s="31">
        <v>6.6666666666666696</v>
      </c>
      <c r="J569" s="51" t="s">
        <v>391</v>
      </c>
      <c r="K569" s="14" t="s">
        <v>401</v>
      </c>
      <c r="L569" s="14">
        <v>0.125</v>
      </c>
      <c r="M569" s="14">
        <v>0.1875</v>
      </c>
      <c r="N569" s="14">
        <v>0.15625</v>
      </c>
    </row>
    <row r="570" spans="1:14" ht="13.8" x14ac:dyDescent="0.3">
      <c r="A570" s="44" t="s">
        <v>155</v>
      </c>
      <c r="B570" s="45" t="s">
        <v>180</v>
      </c>
      <c r="C570" s="13" t="s">
        <v>170</v>
      </c>
      <c r="D570" s="13" t="s">
        <v>191</v>
      </c>
      <c r="E570" s="13" t="s">
        <v>300</v>
      </c>
      <c r="F570" s="35">
        <v>39642</v>
      </c>
      <c r="G570" s="14">
        <f t="shared" si="21"/>
        <v>4.75</v>
      </c>
      <c r="H570" s="35">
        <v>40473</v>
      </c>
      <c r="I570" s="31">
        <v>6.6666666666666696</v>
      </c>
      <c r="J570" s="51" t="s">
        <v>391</v>
      </c>
      <c r="K570" s="14" t="s">
        <v>402</v>
      </c>
      <c r="L570" s="14">
        <v>6.25E-2</v>
      </c>
      <c r="M570" s="14">
        <v>0.125</v>
      </c>
      <c r="N570" s="14">
        <v>9.375E-2</v>
      </c>
    </row>
    <row r="571" spans="1:14" ht="13.8" x14ac:dyDescent="0.3">
      <c r="A571" s="44" t="s">
        <v>155</v>
      </c>
      <c r="B571" s="45" t="s">
        <v>180</v>
      </c>
      <c r="C571" s="13" t="s">
        <v>170</v>
      </c>
      <c r="D571" s="13" t="s">
        <v>191</v>
      </c>
      <c r="E571" s="13" t="s">
        <v>300</v>
      </c>
      <c r="F571" s="35">
        <v>39642</v>
      </c>
      <c r="G571" s="14">
        <f t="shared" si="21"/>
        <v>4.75</v>
      </c>
      <c r="H571" s="35">
        <v>40473</v>
      </c>
      <c r="I571" s="31">
        <v>6.6666666666666696</v>
      </c>
      <c r="J571" s="51" t="s">
        <v>391</v>
      </c>
      <c r="K571" s="14" t="s">
        <v>403</v>
      </c>
      <c r="L571" s="14">
        <v>6.25E-2</v>
      </c>
      <c r="M571" s="14">
        <v>0.125</v>
      </c>
      <c r="N571" s="14">
        <v>9.375E-2</v>
      </c>
    </row>
    <row r="572" spans="1:14" ht="13.8" x14ac:dyDescent="0.3">
      <c r="A572" s="44" t="s">
        <v>155</v>
      </c>
      <c r="B572" s="45" t="s">
        <v>180</v>
      </c>
      <c r="C572" s="13" t="s">
        <v>170</v>
      </c>
      <c r="D572" s="13" t="s">
        <v>191</v>
      </c>
      <c r="E572" s="13" t="s">
        <v>300</v>
      </c>
      <c r="F572" s="35">
        <v>39642</v>
      </c>
      <c r="G572" s="14">
        <f t="shared" si="21"/>
        <v>4.75</v>
      </c>
      <c r="H572" s="35">
        <v>40473</v>
      </c>
      <c r="I572" s="31">
        <v>6.6666666666666696</v>
      </c>
      <c r="J572" s="51" t="s">
        <v>392</v>
      </c>
      <c r="K572" s="14" t="s">
        <v>398</v>
      </c>
      <c r="L572" s="14">
        <v>6.25E-2</v>
      </c>
      <c r="M572" s="14">
        <v>0.125</v>
      </c>
      <c r="N572" s="14">
        <v>9.375E-2</v>
      </c>
    </row>
    <row r="573" spans="1:14" ht="13.8" x14ac:dyDescent="0.3">
      <c r="A573" s="44" t="s">
        <v>155</v>
      </c>
      <c r="B573" s="45" t="s">
        <v>180</v>
      </c>
      <c r="C573" s="13" t="s">
        <v>170</v>
      </c>
      <c r="D573" s="13" t="s">
        <v>191</v>
      </c>
      <c r="E573" s="13" t="s">
        <v>300</v>
      </c>
      <c r="F573" s="35">
        <v>39642</v>
      </c>
      <c r="G573" s="14">
        <f t="shared" si="21"/>
        <v>4.75</v>
      </c>
      <c r="H573" s="35">
        <v>40473</v>
      </c>
      <c r="I573" s="31">
        <v>6.6666666666666696</v>
      </c>
      <c r="J573" s="51" t="s">
        <v>392</v>
      </c>
      <c r="K573" s="14" t="s">
        <v>399</v>
      </c>
      <c r="L573" s="14">
        <v>6.25E-2</v>
      </c>
      <c r="M573" s="14">
        <v>6.25E-2</v>
      </c>
      <c r="N573" s="14">
        <v>6.25E-2</v>
      </c>
    </row>
    <row r="574" spans="1:14" ht="13.8" x14ac:dyDescent="0.3">
      <c r="A574" s="44" t="s">
        <v>155</v>
      </c>
      <c r="B574" s="45" t="s">
        <v>180</v>
      </c>
      <c r="C574" s="13" t="s">
        <v>170</v>
      </c>
      <c r="D574" s="13" t="s">
        <v>191</v>
      </c>
      <c r="E574" s="13" t="s">
        <v>300</v>
      </c>
      <c r="F574" s="35">
        <v>39642</v>
      </c>
      <c r="G574" s="14">
        <f t="shared" si="21"/>
        <v>4.75</v>
      </c>
      <c r="H574" s="35">
        <v>40473</v>
      </c>
      <c r="I574" s="31">
        <v>6.6666666666666696</v>
      </c>
      <c r="J574" s="51" t="s">
        <v>392</v>
      </c>
      <c r="K574" s="14" t="s">
        <v>400</v>
      </c>
      <c r="L574" s="14">
        <v>6.25E-2</v>
      </c>
      <c r="M574" s="14">
        <v>0.125</v>
      </c>
      <c r="N574" s="14">
        <v>9.375E-2</v>
      </c>
    </row>
    <row r="575" spans="1:14" ht="13.8" x14ac:dyDescent="0.3">
      <c r="A575" s="44" t="s">
        <v>155</v>
      </c>
      <c r="B575" s="45" t="s">
        <v>180</v>
      </c>
      <c r="C575" s="13" t="s">
        <v>170</v>
      </c>
      <c r="D575" s="13" t="s">
        <v>191</v>
      </c>
      <c r="E575" s="13" t="s">
        <v>300</v>
      </c>
      <c r="F575" s="35">
        <v>39642</v>
      </c>
      <c r="G575" s="14">
        <f t="shared" si="21"/>
        <v>4.75</v>
      </c>
      <c r="H575" s="35">
        <v>40473</v>
      </c>
      <c r="I575" s="31">
        <v>6.6666666666666696</v>
      </c>
      <c r="J575" s="51" t="s">
        <v>392</v>
      </c>
      <c r="K575" s="14" t="s">
        <v>401</v>
      </c>
      <c r="L575" s="14">
        <v>6.25E-2</v>
      </c>
      <c r="M575" s="14">
        <v>0.125</v>
      </c>
      <c r="N575" s="14">
        <v>9.375E-2</v>
      </c>
    </row>
    <row r="576" spans="1:14" ht="13.8" x14ac:dyDescent="0.3">
      <c r="A576" s="44" t="s">
        <v>155</v>
      </c>
      <c r="B576" s="45" t="s">
        <v>180</v>
      </c>
      <c r="C576" s="13" t="s">
        <v>170</v>
      </c>
      <c r="D576" s="13" t="s">
        <v>191</v>
      </c>
      <c r="E576" s="13" t="s">
        <v>300</v>
      </c>
      <c r="F576" s="35">
        <v>39642</v>
      </c>
      <c r="G576" s="14">
        <f t="shared" si="21"/>
        <v>4.75</v>
      </c>
      <c r="H576" s="35">
        <v>40473</v>
      </c>
      <c r="I576" s="31">
        <v>6.6666666666666696</v>
      </c>
      <c r="J576" s="51" t="s">
        <v>392</v>
      </c>
      <c r="K576" s="14" t="s">
        <v>402</v>
      </c>
      <c r="L576" s="14">
        <v>6.25E-2</v>
      </c>
      <c r="M576" s="14">
        <v>0.125</v>
      </c>
      <c r="N576" s="14">
        <v>9.375E-2</v>
      </c>
    </row>
    <row r="577" spans="1:14" ht="13.8" x14ac:dyDescent="0.3">
      <c r="A577" s="44" t="s">
        <v>155</v>
      </c>
      <c r="B577" s="45" t="s">
        <v>180</v>
      </c>
      <c r="C577" s="13" t="s">
        <v>170</v>
      </c>
      <c r="D577" s="13" t="s">
        <v>191</v>
      </c>
      <c r="E577" s="13" t="s">
        <v>300</v>
      </c>
      <c r="F577" s="35">
        <v>39642</v>
      </c>
      <c r="G577" s="14">
        <f t="shared" si="21"/>
        <v>4.75</v>
      </c>
      <c r="H577" s="35">
        <v>40473</v>
      </c>
      <c r="I577" s="31">
        <v>6.6666666666666696</v>
      </c>
      <c r="J577" s="51" t="s">
        <v>392</v>
      </c>
      <c r="K577" s="14" t="s">
        <v>403</v>
      </c>
      <c r="L577" s="14">
        <v>0.125</v>
      </c>
      <c r="M577" s="14">
        <v>0.125</v>
      </c>
      <c r="N577" s="14">
        <v>0.125</v>
      </c>
    </row>
    <row r="578" spans="1:14" ht="13.8" x14ac:dyDescent="0.3">
      <c r="A578" s="44" t="s">
        <v>156</v>
      </c>
      <c r="B578" s="45" t="s">
        <v>180</v>
      </c>
      <c r="C578" s="13" t="s">
        <v>170</v>
      </c>
      <c r="D578" s="13" t="s">
        <v>173</v>
      </c>
      <c r="E578" s="13" t="s">
        <v>304</v>
      </c>
      <c r="F578" s="13" t="s">
        <v>313</v>
      </c>
      <c r="G578" s="14">
        <v>4</v>
      </c>
      <c r="H578" s="35">
        <v>40647</v>
      </c>
      <c r="I578" s="31">
        <v>7.166666666666667</v>
      </c>
      <c r="J578" s="51" t="s">
        <v>390</v>
      </c>
      <c r="K578" s="14" t="s">
        <v>398</v>
      </c>
      <c r="L578" s="14">
        <v>0.25</v>
      </c>
      <c r="M578" s="14">
        <v>0.25</v>
      </c>
      <c r="N578" s="14">
        <v>0.25</v>
      </c>
    </row>
    <row r="579" spans="1:14" ht="13.8" x14ac:dyDescent="0.3">
      <c r="A579" s="44" t="s">
        <v>156</v>
      </c>
      <c r="B579" s="45" t="s">
        <v>180</v>
      </c>
      <c r="C579" s="13" t="s">
        <v>170</v>
      </c>
      <c r="D579" s="13" t="s">
        <v>173</v>
      </c>
      <c r="E579" s="13" t="s">
        <v>304</v>
      </c>
      <c r="F579" s="13" t="s">
        <v>313</v>
      </c>
      <c r="G579" s="14">
        <v>4</v>
      </c>
      <c r="H579" s="35">
        <v>40647</v>
      </c>
      <c r="I579" s="31">
        <v>7.166666666666667</v>
      </c>
      <c r="J579" s="51" t="s">
        <v>390</v>
      </c>
      <c r="K579" s="14" t="s">
        <v>399</v>
      </c>
      <c r="L579" s="14">
        <v>0.1875</v>
      </c>
      <c r="M579" s="14">
        <v>0.1875</v>
      </c>
      <c r="N579" s="14">
        <v>0.1875</v>
      </c>
    </row>
    <row r="580" spans="1:14" ht="13.8" x14ac:dyDescent="0.3">
      <c r="A580" s="44" t="s">
        <v>156</v>
      </c>
      <c r="B580" s="45" t="s">
        <v>180</v>
      </c>
      <c r="C580" s="13" t="s">
        <v>170</v>
      </c>
      <c r="D580" s="13" t="s">
        <v>173</v>
      </c>
      <c r="E580" s="13" t="s">
        <v>304</v>
      </c>
      <c r="F580" s="13" t="s">
        <v>313</v>
      </c>
      <c r="G580" s="14">
        <v>4</v>
      </c>
      <c r="H580" s="35">
        <v>40647</v>
      </c>
      <c r="I580" s="31">
        <v>7.166666666666667</v>
      </c>
      <c r="J580" s="51" t="s">
        <v>390</v>
      </c>
      <c r="K580" s="14" t="s">
        <v>400</v>
      </c>
      <c r="L580" s="14">
        <v>0.1875</v>
      </c>
      <c r="M580" s="14">
        <v>0.1875</v>
      </c>
      <c r="N580" s="14">
        <v>0.1875</v>
      </c>
    </row>
    <row r="581" spans="1:14" ht="13.8" x14ac:dyDescent="0.3">
      <c r="A581" s="44" t="s">
        <v>156</v>
      </c>
      <c r="B581" s="45" t="s">
        <v>180</v>
      </c>
      <c r="C581" s="13" t="s">
        <v>170</v>
      </c>
      <c r="D581" s="13" t="s">
        <v>173</v>
      </c>
      <c r="E581" s="13" t="s">
        <v>304</v>
      </c>
      <c r="F581" s="13" t="s">
        <v>313</v>
      </c>
      <c r="G581" s="14">
        <v>4</v>
      </c>
      <c r="H581" s="35">
        <v>40647</v>
      </c>
      <c r="I581" s="31">
        <v>7.166666666666667</v>
      </c>
      <c r="J581" s="51" t="s">
        <v>390</v>
      </c>
      <c r="K581" s="14" t="s">
        <v>401</v>
      </c>
      <c r="L581" s="14">
        <v>0.1875</v>
      </c>
      <c r="M581" s="14">
        <v>0.1875</v>
      </c>
      <c r="N581" s="14">
        <v>0.1875</v>
      </c>
    </row>
    <row r="582" spans="1:14" ht="13.8" x14ac:dyDescent="0.3">
      <c r="A582" s="44" t="s">
        <v>156</v>
      </c>
      <c r="B582" s="45" t="s">
        <v>180</v>
      </c>
      <c r="C582" s="13" t="s">
        <v>170</v>
      </c>
      <c r="D582" s="13" t="s">
        <v>173</v>
      </c>
      <c r="E582" s="13" t="s">
        <v>304</v>
      </c>
      <c r="F582" s="13" t="s">
        <v>313</v>
      </c>
      <c r="G582" s="14">
        <v>4</v>
      </c>
      <c r="H582" s="35">
        <v>40647</v>
      </c>
      <c r="I582" s="31">
        <v>7.166666666666667</v>
      </c>
      <c r="J582" s="51" t="s">
        <v>390</v>
      </c>
      <c r="K582" s="14" t="s">
        <v>402</v>
      </c>
      <c r="L582" s="14">
        <v>0.125</v>
      </c>
      <c r="M582" s="14">
        <v>0.125</v>
      </c>
      <c r="N582" s="14">
        <v>0.125</v>
      </c>
    </row>
    <row r="583" spans="1:14" ht="13.8" x14ac:dyDescent="0.3">
      <c r="A583" s="44" t="s">
        <v>156</v>
      </c>
      <c r="B583" s="45" t="s">
        <v>180</v>
      </c>
      <c r="C583" s="13" t="s">
        <v>170</v>
      </c>
      <c r="D583" s="13" t="s">
        <v>173</v>
      </c>
      <c r="E583" s="13" t="s">
        <v>304</v>
      </c>
      <c r="F583" s="13" t="s">
        <v>313</v>
      </c>
      <c r="G583" s="14">
        <v>4</v>
      </c>
      <c r="H583" s="35">
        <v>40647</v>
      </c>
      <c r="I583" s="31">
        <v>7.166666666666667</v>
      </c>
      <c r="J583" s="51" t="s">
        <v>390</v>
      </c>
      <c r="K583" s="14" t="s">
        <v>403</v>
      </c>
      <c r="L583" s="14">
        <v>0.125</v>
      </c>
      <c r="M583" s="14">
        <v>0.1875</v>
      </c>
      <c r="N583" s="14">
        <v>0.15625</v>
      </c>
    </row>
    <row r="584" spans="1:14" ht="13.8" x14ac:dyDescent="0.3">
      <c r="A584" s="44" t="s">
        <v>156</v>
      </c>
      <c r="B584" s="45" t="s">
        <v>180</v>
      </c>
      <c r="C584" s="13" t="s">
        <v>170</v>
      </c>
      <c r="D584" s="13" t="s">
        <v>173</v>
      </c>
      <c r="E584" s="13" t="s">
        <v>304</v>
      </c>
      <c r="F584" s="13" t="s">
        <v>313</v>
      </c>
      <c r="G584" s="14">
        <v>4</v>
      </c>
      <c r="H584" s="35">
        <v>40647</v>
      </c>
      <c r="I584" s="31">
        <v>7.166666666666667</v>
      </c>
      <c r="J584" s="51" t="s">
        <v>391</v>
      </c>
      <c r="K584" s="14" t="s">
        <v>419</v>
      </c>
      <c r="L584" s="14">
        <v>0.125</v>
      </c>
      <c r="M584" s="14">
        <v>0.1875</v>
      </c>
      <c r="N584" s="14">
        <v>0.15625</v>
      </c>
    </row>
    <row r="585" spans="1:14" ht="13.8" x14ac:dyDescent="0.3">
      <c r="A585" s="44" t="s">
        <v>156</v>
      </c>
      <c r="B585" s="45" t="s">
        <v>180</v>
      </c>
      <c r="C585" s="13" t="s">
        <v>170</v>
      </c>
      <c r="D585" s="13" t="s">
        <v>173</v>
      </c>
      <c r="E585" s="13" t="s">
        <v>304</v>
      </c>
      <c r="F585" s="13" t="s">
        <v>313</v>
      </c>
      <c r="G585" s="14">
        <v>4</v>
      </c>
      <c r="H585" s="35">
        <v>40647</v>
      </c>
      <c r="I585" s="31">
        <v>7.166666666666667</v>
      </c>
      <c r="J585" s="51" t="s">
        <v>391</v>
      </c>
      <c r="K585" s="14" t="s">
        <v>399</v>
      </c>
      <c r="L585" s="14">
        <v>0.1875</v>
      </c>
      <c r="M585" s="14">
        <v>0.1875</v>
      </c>
      <c r="N585" s="14">
        <v>0.1875</v>
      </c>
    </row>
    <row r="586" spans="1:14" ht="13.8" x14ac:dyDescent="0.3">
      <c r="A586" s="44" t="s">
        <v>156</v>
      </c>
      <c r="B586" s="45" t="s">
        <v>180</v>
      </c>
      <c r="C586" s="13" t="s">
        <v>170</v>
      </c>
      <c r="D586" s="13" t="s">
        <v>173</v>
      </c>
      <c r="E586" s="13" t="s">
        <v>304</v>
      </c>
      <c r="F586" s="13" t="s">
        <v>313</v>
      </c>
      <c r="G586" s="14">
        <v>4</v>
      </c>
      <c r="H586" s="35">
        <v>40647</v>
      </c>
      <c r="I586" s="31">
        <v>7.166666666666667</v>
      </c>
      <c r="J586" s="51" t="s">
        <v>391</v>
      </c>
      <c r="K586" s="14" t="s">
        <v>400</v>
      </c>
      <c r="L586" s="14">
        <v>0.125</v>
      </c>
      <c r="M586" s="14">
        <v>0.125</v>
      </c>
      <c r="N586" s="14">
        <v>0.125</v>
      </c>
    </row>
    <row r="587" spans="1:14" ht="13.8" x14ac:dyDescent="0.3">
      <c r="A587" s="44" t="s">
        <v>156</v>
      </c>
      <c r="B587" s="45" t="s">
        <v>180</v>
      </c>
      <c r="C587" s="13" t="s">
        <v>170</v>
      </c>
      <c r="D587" s="13" t="s">
        <v>173</v>
      </c>
      <c r="E587" s="13" t="s">
        <v>304</v>
      </c>
      <c r="F587" s="13" t="s">
        <v>313</v>
      </c>
      <c r="G587" s="14">
        <v>4</v>
      </c>
      <c r="H587" s="35">
        <v>40647</v>
      </c>
      <c r="I587" s="31">
        <v>7.166666666666667</v>
      </c>
      <c r="J587" s="51" t="s">
        <v>391</v>
      </c>
      <c r="K587" s="14" t="s">
        <v>401</v>
      </c>
      <c r="L587" s="14">
        <v>0.125</v>
      </c>
      <c r="M587" s="14">
        <v>0.125</v>
      </c>
      <c r="N587" s="14">
        <v>0.125</v>
      </c>
    </row>
    <row r="588" spans="1:14" ht="13.8" x14ac:dyDescent="0.3">
      <c r="A588" s="44" t="s">
        <v>156</v>
      </c>
      <c r="B588" s="45" t="s">
        <v>180</v>
      </c>
      <c r="C588" s="13" t="s">
        <v>170</v>
      </c>
      <c r="D588" s="13" t="s">
        <v>173</v>
      </c>
      <c r="E588" s="13" t="s">
        <v>304</v>
      </c>
      <c r="F588" s="13" t="s">
        <v>313</v>
      </c>
      <c r="G588" s="14">
        <v>4</v>
      </c>
      <c r="H588" s="35">
        <v>40647</v>
      </c>
      <c r="I588" s="31">
        <v>7.166666666666667</v>
      </c>
      <c r="J588" s="51" t="s">
        <v>391</v>
      </c>
      <c r="K588" s="14" t="s">
        <v>402</v>
      </c>
      <c r="L588" s="14">
        <v>0.125</v>
      </c>
      <c r="M588" s="14">
        <v>0.125</v>
      </c>
      <c r="N588" s="14">
        <v>0.125</v>
      </c>
    </row>
    <row r="589" spans="1:14" ht="13.8" x14ac:dyDescent="0.3">
      <c r="A589" s="44" t="s">
        <v>156</v>
      </c>
      <c r="B589" s="45" t="s">
        <v>180</v>
      </c>
      <c r="C589" s="13" t="s">
        <v>170</v>
      </c>
      <c r="D589" s="13" t="s">
        <v>173</v>
      </c>
      <c r="E589" s="13" t="s">
        <v>304</v>
      </c>
      <c r="F589" s="13" t="s">
        <v>313</v>
      </c>
      <c r="G589" s="14">
        <v>4</v>
      </c>
      <c r="H589" s="35">
        <v>40647</v>
      </c>
      <c r="I589" s="31">
        <v>7.166666666666667</v>
      </c>
      <c r="J589" s="51" t="s">
        <v>391</v>
      </c>
      <c r="K589" s="14" t="s">
        <v>403</v>
      </c>
      <c r="L589" s="14">
        <v>0.125</v>
      </c>
      <c r="M589" s="14">
        <v>0.125</v>
      </c>
      <c r="N589" s="14">
        <v>0.125</v>
      </c>
    </row>
    <row r="590" spans="1:14" ht="13.8" x14ac:dyDescent="0.3">
      <c r="A590" s="44" t="s">
        <v>156</v>
      </c>
      <c r="B590" s="45" t="s">
        <v>180</v>
      </c>
      <c r="C590" s="13" t="s">
        <v>170</v>
      </c>
      <c r="D590" s="13" t="s">
        <v>173</v>
      </c>
      <c r="E590" s="13" t="s">
        <v>304</v>
      </c>
      <c r="F590" s="13" t="s">
        <v>313</v>
      </c>
      <c r="G590" s="14">
        <v>4</v>
      </c>
      <c r="H590" s="35">
        <v>40647</v>
      </c>
      <c r="I590" s="31">
        <v>7.166666666666667</v>
      </c>
      <c r="J590" s="51" t="s">
        <v>392</v>
      </c>
      <c r="K590" s="14" t="s">
        <v>420</v>
      </c>
      <c r="L590" s="14">
        <v>0.125</v>
      </c>
      <c r="M590" s="14">
        <v>0.125</v>
      </c>
      <c r="N590" s="14">
        <v>0.125</v>
      </c>
    </row>
    <row r="591" spans="1:14" ht="13.8" x14ac:dyDescent="0.3">
      <c r="A591" s="44" t="s">
        <v>156</v>
      </c>
      <c r="B591" s="45" t="s">
        <v>180</v>
      </c>
      <c r="C591" s="13" t="s">
        <v>170</v>
      </c>
      <c r="D591" s="13" t="s">
        <v>173</v>
      </c>
      <c r="E591" s="13" t="s">
        <v>304</v>
      </c>
      <c r="F591" s="13" t="s">
        <v>313</v>
      </c>
      <c r="G591" s="14">
        <v>4</v>
      </c>
      <c r="H591" s="35">
        <v>40647</v>
      </c>
      <c r="I591" s="31">
        <v>7.166666666666667</v>
      </c>
      <c r="J591" s="51" t="s">
        <v>392</v>
      </c>
      <c r="K591" s="14" t="s">
        <v>399</v>
      </c>
      <c r="L591" s="14">
        <v>0.1875</v>
      </c>
      <c r="M591" s="14">
        <v>0.125</v>
      </c>
      <c r="N591" s="14">
        <v>0.15625</v>
      </c>
    </row>
    <row r="592" spans="1:14" ht="13.8" x14ac:dyDescent="0.3">
      <c r="A592" s="44" t="s">
        <v>156</v>
      </c>
      <c r="B592" s="45" t="s">
        <v>180</v>
      </c>
      <c r="C592" s="13" t="s">
        <v>170</v>
      </c>
      <c r="D592" s="13" t="s">
        <v>173</v>
      </c>
      <c r="E592" s="13" t="s">
        <v>304</v>
      </c>
      <c r="F592" s="13" t="s">
        <v>313</v>
      </c>
      <c r="G592" s="14">
        <v>4</v>
      </c>
      <c r="H592" s="35">
        <v>40647</v>
      </c>
      <c r="I592" s="31">
        <v>7.166666666666667</v>
      </c>
      <c r="J592" s="51" t="s">
        <v>392</v>
      </c>
      <c r="K592" s="14" t="s">
        <v>400</v>
      </c>
      <c r="L592" s="14">
        <v>0.1875</v>
      </c>
      <c r="M592" s="14">
        <v>0.125</v>
      </c>
      <c r="N592" s="14">
        <v>0.15625</v>
      </c>
    </row>
    <row r="593" spans="1:14" ht="13.8" x14ac:dyDescent="0.3">
      <c r="A593" s="44" t="s">
        <v>156</v>
      </c>
      <c r="B593" s="45" t="s">
        <v>180</v>
      </c>
      <c r="C593" s="13" t="s">
        <v>170</v>
      </c>
      <c r="D593" s="13" t="s">
        <v>173</v>
      </c>
      <c r="E593" s="13" t="s">
        <v>304</v>
      </c>
      <c r="F593" s="13" t="s">
        <v>313</v>
      </c>
      <c r="G593" s="14">
        <v>4</v>
      </c>
      <c r="H593" s="35">
        <v>40647</v>
      </c>
      <c r="I593" s="31">
        <v>7.166666666666667</v>
      </c>
      <c r="J593" s="51" t="s">
        <v>392</v>
      </c>
      <c r="K593" s="14" t="s">
        <v>401</v>
      </c>
      <c r="L593" s="14">
        <v>0.1875</v>
      </c>
      <c r="M593" s="14">
        <v>0.125</v>
      </c>
      <c r="N593" s="14">
        <v>0.15625</v>
      </c>
    </row>
    <row r="594" spans="1:14" ht="13.8" x14ac:dyDescent="0.3">
      <c r="A594" s="44" t="s">
        <v>156</v>
      </c>
      <c r="B594" s="45" t="s">
        <v>180</v>
      </c>
      <c r="C594" s="13" t="s">
        <v>170</v>
      </c>
      <c r="D594" s="13" t="s">
        <v>173</v>
      </c>
      <c r="E594" s="13" t="s">
        <v>304</v>
      </c>
      <c r="F594" s="13" t="s">
        <v>313</v>
      </c>
      <c r="G594" s="14">
        <v>4</v>
      </c>
      <c r="H594" s="35">
        <v>40647</v>
      </c>
      <c r="I594" s="31">
        <v>7.166666666666667</v>
      </c>
      <c r="J594" s="51" t="s">
        <v>392</v>
      </c>
      <c r="K594" s="14" t="s">
        <v>402</v>
      </c>
      <c r="L594" s="14">
        <v>0.1875</v>
      </c>
      <c r="M594" s="14">
        <v>0.1875</v>
      </c>
      <c r="N594" s="14">
        <v>0.1875</v>
      </c>
    </row>
    <row r="595" spans="1:14" ht="13.8" x14ac:dyDescent="0.3">
      <c r="A595" s="44" t="s">
        <v>156</v>
      </c>
      <c r="B595" s="45" t="s">
        <v>180</v>
      </c>
      <c r="C595" s="13" t="s">
        <v>170</v>
      </c>
      <c r="D595" s="13" t="s">
        <v>173</v>
      </c>
      <c r="E595" s="13" t="s">
        <v>304</v>
      </c>
      <c r="F595" s="13" t="s">
        <v>313</v>
      </c>
      <c r="G595" s="14">
        <v>4</v>
      </c>
      <c r="H595" s="35">
        <v>40647</v>
      </c>
      <c r="I595" s="31">
        <v>7.166666666666667</v>
      </c>
      <c r="J595" s="51" t="s">
        <v>392</v>
      </c>
      <c r="K595" s="14" t="s">
        <v>403</v>
      </c>
      <c r="L595" s="14">
        <v>0.1875</v>
      </c>
      <c r="M595" s="14">
        <v>0.1875</v>
      </c>
      <c r="N595" s="14">
        <v>0.1875</v>
      </c>
    </row>
    <row r="596" spans="1:14" ht="13.8" x14ac:dyDescent="0.3">
      <c r="A596" s="44" t="s">
        <v>156</v>
      </c>
      <c r="B596" s="45" t="s">
        <v>180</v>
      </c>
      <c r="C596" s="13" t="s">
        <v>170</v>
      </c>
      <c r="D596" s="13" t="s">
        <v>182</v>
      </c>
      <c r="E596" s="13" t="s">
        <v>304</v>
      </c>
      <c r="F596" s="13" t="s">
        <v>313</v>
      </c>
      <c r="G596" s="14">
        <v>4</v>
      </c>
      <c r="H596" s="35">
        <v>40647</v>
      </c>
      <c r="I596" s="31">
        <v>7.166666666666667</v>
      </c>
      <c r="J596" s="51" t="s">
        <v>390</v>
      </c>
      <c r="K596" s="14" t="s">
        <v>398</v>
      </c>
      <c r="L596" s="14">
        <v>0.06</v>
      </c>
      <c r="M596" s="14">
        <v>0.125</v>
      </c>
      <c r="N596" s="14">
        <v>9.2499999999999999E-2</v>
      </c>
    </row>
    <row r="597" spans="1:14" ht="13.8" x14ac:dyDescent="0.3">
      <c r="A597" s="44" t="s">
        <v>156</v>
      </c>
      <c r="B597" s="45" t="s">
        <v>180</v>
      </c>
      <c r="C597" s="13" t="s">
        <v>170</v>
      </c>
      <c r="D597" s="13" t="s">
        <v>182</v>
      </c>
      <c r="E597" s="13" t="s">
        <v>304</v>
      </c>
      <c r="F597" s="13" t="s">
        <v>313</v>
      </c>
      <c r="G597" s="14">
        <v>4</v>
      </c>
      <c r="H597" s="35">
        <v>40647</v>
      </c>
      <c r="I597" s="31">
        <v>7.166666666666667</v>
      </c>
      <c r="J597" s="51" t="s">
        <v>390</v>
      </c>
      <c r="K597" s="14" t="s">
        <v>399</v>
      </c>
      <c r="L597" s="14">
        <v>0.06</v>
      </c>
      <c r="M597" s="14">
        <v>0.125</v>
      </c>
      <c r="N597" s="14">
        <v>9.2499999999999999E-2</v>
      </c>
    </row>
    <row r="598" spans="1:14" ht="13.8" x14ac:dyDescent="0.3">
      <c r="A598" s="44" t="s">
        <v>156</v>
      </c>
      <c r="B598" s="45" t="s">
        <v>180</v>
      </c>
      <c r="C598" s="13" t="s">
        <v>170</v>
      </c>
      <c r="D598" s="13" t="s">
        <v>182</v>
      </c>
      <c r="E598" s="13" t="s">
        <v>304</v>
      </c>
      <c r="F598" s="13" t="s">
        <v>313</v>
      </c>
      <c r="G598" s="14">
        <v>4</v>
      </c>
      <c r="H598" s="35">
        <v>40647</v>
      </c>
      <c r="I598" s="31">
        <v>7.166666666666667</v>
      </c>
      <c r="J598" s="51" t="s">
        <v>390</v>
      </c>
      <c r="K598" s="14" t="s">
        <v>400</v>
      </c>
      <c r="L598" s="14">
        <v>0.1875</v>
      </c>
      <c r="M598" s="14">
        <v>0.06</v>
      </c>
      <c r="N598" s="14">
        <v>0.12375</v>
      </c>
    </row>
    <row r="599" spans="1:14" ht="13.8" x14ac:dyDescent="0.3">
      <c r="A599" s="44" t="s">
        <v>156</v>
      </c>
      <c r="B599" s="45" t="s">
        <v>180</v>
      </c>
      <c r="C599" s="13" t="s">
        <v>170</v>
      </c>
      <c r="D599" s="13" t="s">
        <v>182</v>
      </c>
      <c r="E599" s="13" t="s">
        <v>304</v>
      </c>
      <c r="F599" s="13" t="s">
        <v>313</v>
      </c>
      <c r="G599" s="14">
        <v>4</v>
      </c>
      <c r="H599" s="35">
        <v>40647</v>
      </c>
      <c r="I599" s="31">
        <v>7.166666666666667</v>
      </c>
      <c r="J599" s="51" t="s">
        <v>390</v>
      </c>
      <c r="K599" s="14" t="s">
        <v>401</v>
      </c>
      <c r="L599" s="14">
        <v>0.1875</v>
      </c>
      <c r="M599" s="14">
        <v>0.06</v>
      </c>
      <c r="N599" s="14">
        <v>0.12375</v>
      </c>
    </row>
    <row r="600" spans="1:14" ht="13.8" x14ac:dyDescent="0.3">
      <c r="A600" s="44" t="s">
        <v>156</v>
      </c>
      <c r="B600" s="45" t="s">
        <v>180</v>
      </c>
      <c r="C600" s="13" t="s">
        <v>170</v>
      </c>
      <c r="D600" s="13" t="s">
        <v>182</v>
      </c>
      <c r="E600" s="13" t="s">
        <v>304</v>
      </c>
      <c r="F600" s="13" t="s">
        <v>313</v>
      </c>
      <c r="G600" s="14">
        <v>4</v>
      </c>
      <c r="H600" s="35">
        <v>40647</v>
      </c>
      <c r="I600" s="31">
        <v>7.166666666666667</v>
      </c>
      <c r="J600" s="51" t="s">
        <v>390</v>
      </c>
      <c r="K600" s="14" t="s">
        <v>402</v>
      </c>
      <c r="L600" s="14">
        <v>0.125</v>
      </c>
      <c r="M600" s="14">
        <v>0.06</v>
      </c>
      <c r="N600" s="14">
        <v>9.2499999999999999E-2</v>
      </c>
    </row>
    <row r="601" spans="1:14" ht="13.8" x14ac:dyDescent="0.3">
      <c r="A601" s="44" t="s">
        <v>156</v>
      </c>
      <c r="B601" s="45" t="s">
        <v>180</v>
      </c>
      <c r="C601" s="13" t="s">
        <v>170</v>
      </c>
      <c r="D601" s="13" t="s">
        <v>182</v>
      </c>
      <c r="E601" s="13" t="s">
        <v>304</v>
      </c>
      <c r="F601" s="13" t="s">
        <v>313</v>
      </c>
      <c r="G601" s="14">
        <v>4</v>
      </c>
      <c r="H601" s="35">
        <v>40647</v>
      </c>
      <c r="I601" s="31">
        <v>7.166666666666667</v>
      </c>
      <c r="J601" s="51" t="s">
        <v>390</v>
      </c>
      <c r="K601" s="14" t="s">
        <v>403</v>
      </c>
      <c r="L601" s="14">
        <v>0.06</v>
      </c>
      <c r="M601" s="14">
        <v>0.06</v>
      </c>
      <c r="N601" s="14">
        <v>0.06</v>
      </c>
    </row>
    <row r="602" spans="1:14" ht="13.8" x14ac:dyDescent="0.3">
      <c r="A602" s="44" t="s">
        <v>156</v>
      </c>
      <c r="B602" s="45" t="s">
        <v>180</v>
      </c>
      <c r="C602" s="13" t="s">
        <v>170</v>
      </c>
      <c r="D602" s="13" t="s">
        <v>182</v>
      </c>
      <c r="E602" s="13" t="s">
        <v>304</v>
      </c>
      <c r="F602" s="13" t="s">
        <v>313</v>
      </c>
      <c r="G602" s="14">
        <v>4</v>
      </c>
      <c r="H602" s="35">
        <v>40647</v>
      </c>
      <c r="I602" s="31">
        <v>7.166666666666667</v>
      </c>
      <c r="J602" s="51" t="s">
        <v>391</v>
      </c>
      <c r="K602" s="14" t="s">
        <v>398</v>
      </c>
      <c r="L602" s="14">
        <v>0.06</v>
      </c>
      <c r="M602" s="14">
        <v>0.06</v>
      </c>
      <c r="N602" s="14">
        <v>0.06</v>
      </c>
    </row>
    <row r="603" spans="1:14" ht="13.8" x14ac:dyDescent="0.3">
      <c r="A603" s="44" t="s">
        <v>156</v>
      </c>
      <c r="B603" s="45" t="s">
        <v>180</v>
      </c>
      <c r="C603" s="13" t="s">
        <v>170</v>
      </c>
      <c r="D603" s="13" t="s">
        <v>182</v>
      </c>
      <c r="E603" s="13" t="s">
        <v>304</v>
      </c>
      <c r="F603" s="13" t="s">
        <v>313</v>
      </c>
      <c r="G603" s="14">
        <v>4</v>
      </c>
      <c r="H603" s="35">
        <v>40647</v>
      </c>
      <c r="I603" s="31">
        <v>7.166666666666667</v>
      </c>
      <c r="J603" s="51" t="s">
        <v>391</v>
      </c>
      <c r="K603" s="14" t="s">
        <v>399</v>
      </c>
      <c r="L603" s="14">
        <v>0.06</v>
      </c>
      <c r="M603" s="14">
        <v>0.125</v>
      </c>
      <c r="N603" s="14">
        <v>9.2499999999999999E-2</v>
      </c>
    </row>
    <row r="604" spans="1:14" ht="13.8" x14ac:dyDescent="0.3">
      <c r="A604" s="44" t="s">
        <v>156</v>
      </c>
      <c r="B604" s="45" t="s">
        <v>180</v>
      </c>
      <c r="C604" s="13" t="s">
        <v>170</v>
      </c>
      <c r="D604" s="13" t="s">
        <v>182</v>
      </c>
      <c r="E604" s="13" t="s">
        <v>304</v>
      </c>
      <c r="F604" s="13" t="s">
        <v>313</v>
      </c>
      <c r="G604" s="14">
        <v>4</v>
      </c>
      <c r="H604" s="35">
        <v>40647</v>
      </c>
      <c r="I604" s="31">
        <v>7.166666666666667</v>
      </c>
      <c r="J604" s="51" t="s">
        <v>391</v>
      </c>
      <c r="K604" s="14" t="s">
        <v>400</v>
      </c>
      <c r="L604" s="14">
        <v>0.125</v>
      </c>
      <c r="M604" s="14">
        <v>0.125</v>
      </c>
      <c r="N604" s="14">
        <v>0.125</v>
      </c>
    </row>
    <row r="605" spans="1:14" ht="13.8" x14ac:dyDescent="0.3">
      <c r="A605" s="44" t="s">
        <v>156</v>
      </c>
      <c r="B605" s="45" t="s">
        <v>180</v>
      </c>
      <c r="C605" s="13" t="s">
        <v>170</v>
      </c>
      <c r="D605" s="13" t="s">
        <v>182</v>
      </c>
      <c r="E605" s="13" t="s">
        <v>304</v>
      </c>
      <c r="F605" s="13" t="s">
        <v>313</v>
      </c>
      <c r="G605" s="14">
        <v>4</v>
      </c>
      <c r="H605" s="35">
        <v>40647</v>
      </c>
      <c r="I605" s="31">
        <v>7.166666666666667</v>
      </c>
      <c r="J605" s="51" t="s">
        <v>391</v>
      </c>
      <c r="K605" s="14" t="s">
        <v>401</v>
      </c>
      <c r="L605" s="14">
        <v>0.125</v>
      </c>
      <c r="M605" s="14">
        <v>0.125</v>
      </c>
      <c r="N605" s="14">
        <v>0.125</v>
      </c>
    </row>
    <row r="606" spans="1:14" ht="13.8" x14ac:dyDescent="0.3">
      <c r="A606" s="44" t="s">
        <v>156</v>
      </c>
      <c r="B606" s="45" t="s">
        <v>180</v>
      </c>
      <c r="C606" s="13" t="s">
        <v>170</v>
      </c>
      <c r="D606" s="13" t="s">
        <v>182</v>
      </c>
      <c r="E606" s="13" t="s">
        <v>304</v>
      </c>
      <c r="F606" s="13" t="s">
        <v>313</v>
      </c>
      <c r="G606" s="14">
        <v>4</v>
      </c>
      <c r="H606" s="35">
        <v>40647</v>
      </c>
      <c r="I606" s="31">
        <v>7.166666666666667</v>
      </c>
      <c r="J606" s="51" t="s">
        <v>391</v>
      </c>
      <c r="K606" s="14" t="s">
        <v>402</v>
      </c>
      <c r="L606" s="14">
        <v>0.125</v>
      </c>
      <c r="M606" s="14">
        <v>0.06</v>
      </c>
      <c r="N606" s="14">
        <v>9.2499999999999999E-2</v>
      </c>
    </row>
    <row r="607" spans="1:14" ht="13.8" x14ac:dyDescent="0.3">
      <c r="A607" s="44" t="s">
        <v>156</v>
      </c>
      <c r="B607" s="45" t="s">
        <v>180</v>
      </c>
      <c r="C607" s="13" t="s">
        <v>170</v>
      </c>
      <c r="D607" s="13" t="s">
        <v>182</v>
      </c>
      <c r="E607" s="13" t="s">
        <v>304</v>
      </c>
      <c r="F607" s="13" t="s">
        <v>313</v>
      </c>
      <c r="G607" s="14">
        <v>4</v>
      </c>
      <c r="H607" s="35">
        <v>40647</v>
      </c>
      <c r="I607" s="31">
        <v>7.166666666666667</v>
      </c>
      <c r="J607" s="51" t="s">
        <v>391</v>
      </c>
      <c r="K607" s="14" t="s">
        <v>403</v>
      </c>
      <c r="L607" s="14">
        <v>0.125</v>
      </c>
      <c r="M607" s="14">
        <v>0.06</v>
      </c>
      <c r="N607" s="14">
        <v>9.2499999999999999E-2</v>
      </c>
    </row>
    <row r="608" spans="1:14" ht="13.8" x14ac:dyDescent="0.3">
      <c r="A608" s="44" t="s">
        <v>156</v>
      </c>
      <c r="B608" s="45" t="s">
        <v>180</v>
      </c>
      <c r="C608" s="13" t="s">
        <v>170</v>
      </c>
      <c r="D608" s="13" t="s">
        <v>182</v>
      </c>
      <c r="E608" s="13" t="s">
        <v>304</v>
      </c>
      <c r="F608" s="13" t="s">
        <v>313</v>
      </c>
      <c r="G608" s="14">
        <v>4</v>
      </c>
      <c r="H608" s="35">
        <v>40647</v>
      </c>
      <c r="I608" s="31">
        <v>7.166666666666667</v>
      </c>
      <c r="J608" s="51" t="s">
        <v>392</v>
      </c>
      <c r="K608" s="14" t="s">
        <v>398</v>
      </c>
      <c r="L608" s="14">
        <v>0.125</v>
      </c>
      <c r="M608" s="14">
        <v>0.06</v>
      </c>
      <c r="N608" s="14">
        <v>9.2499999999999999E-2</v>
      </c>
    </row>
    <row r="609" spans="1:14" ht="13.8" x14ac:dyDescent="0.3">
      <c r="A609" s="44" t="s">
        <v>156</v>
      </c>
      <c r="B609" s="45" t="s">
        <v>180</v>
      </c>
      <c r="C609" s="13" t="s">
        <v>170</v>
      </c>
      <c r="D609" s="13" t="s">
        <v>182</v>
      </c>
      <c r="E609" s="13" t="s">
        <v>304</v>
      </c>
      <c r="F609" s="13" t="s">
        <v>313</v>
      </c>
      <c r="G609" s="14">
        <v>4</v>
      </c>
      <c r="H609" s="35">
        <v>40647</v>
      </c>
      <c r="I609" s="31">
        <v>7.166666666666667</v>
      </c>
      <c r="J609" s="51" t="s">
        <v>392</v>
      </c>
      <c r="K609" s="14" t="s">
        <v>399</v>
      </c>
      <c r="L609" s="14">
        <v>0.1875</v>
      </c>
      <c r="M609" s="14">
        <v>0.06</v>
      </c>
      <c r="N609" s="14">
        <v>0.12375</v>
      </c>
    </row>
    <row r="610" spans="1:14" ht="13.8" x14ac:dyDescent="0.3">
      <c r="A610" s="44" t="s">
        <v>156</v>
      </c>
      <c r="B610" s="45" t="s">
        <v>180</v>
      </c>
      <c r="C610" s="13" t="s">
        <v>170</v>
      </c>
      <c r="D610" s="13" t="s">
        <v>182</v>
      </c>
      <c r="E610" s="13" t="s">
        <v>304</v>
      </c>
      <c r="F610" s="13" t="s">
        <v>313</v>
      </c>
      <c r="G610" s="14">
        <v>4</v>
      </c>
      <c r="H610" s="35">
        <v>40647</v>
      </c>
      <c r="I610" s="31">
        <v>7.166666666666667</v>
      </c>
      <c r="J610" s="51" t="s">
        <v>392</v>
      </c>
      <c r="K610" s="14" t="s">
        <v>400</v>
      </c>
      <c r="L610" s="14">
        <v>0.1875</v>
      </c>
      <c r="M610" s="14">
        <v>0.06</v>
      </c>
      <c r="N610" s="14">
        <v>0.12375</v>
      </c>
    </row>
    <row r="611" spans="1:14" ht="13.8" x14ac:dyDescent="0.3">
      <c r="A611" s="44" t="s">
        <v>156</v>
      </c>
      <c r="B611" s="45" t="s">
        <v>180</v>
      </c>
      <c r="C611" s="13" t="s">
        <v>170</v>
      </c>
      <c r="D611" s="13" t="s">
        <v>182</v>
      </c>
      <c r="E611" s="13" t="s">
        <v>304</v>
      </c>
      <c r="F611" s="13" t="s">
        <v>313</v>
      </c>
      <c r="G611" s="14">
        <v>4</v>
      </c>
      <c r="H611" s="35">
        <v>40647</v>
      </c>
      <c r="I611" s="31">
        <v>7.166666666666667</v>
      </c>
      <c r="J611" s="51" t="s">
        <v>392</v>
      </c>
      <c r="K611" s="14" t="s">
        <v>401</v>
      </c>
      <c r="L611" s="14">
        <v>0.1875</v>
      </c>
      <c r="M611" s="14">
        <v>0.06</v>
      </c>
      <c r="N611" s="14">
        <v>0.12375</v>
      </c>
    </row>
    <row r="612" spans="1:14" ht="13.8" x14ac:dyDescent="0.3">
      <c r="A612" s="44" t="s">
        <v>156</v>
      </c>
      <c r="B612" s="45" t="s">
        <v>180</v>
      </c>
      <c r="C612" s="13" t="s">
        <v>170</v>
      </c>
      <c r="D612" s="13" t="s">
        <v>182</v>
      </c>
      <c r="E612" s="13" t="s">
        <v>304</v>
      </c>
      <c r="F612" s="13" t="s">
        <v>313</v>
      </c>
      <c r="G612" s="14">
        <v>4</v>
      </c>
      <c r="H612" s="35">
        <v>40647</v>
      </c>
      <c r="I612" s="31">
        <v>7.166666666666667</v>
      </c>
      <c r="J612" s="51" t="s">
        <v>392</v>
      </c>
      <c r="K612" s="14" t="s">
        <v>402</v>
      </c>
      <c r="L612" s="14">
        <v>0.125</v>
      </c>
      <c r="M612" s="14">
        <v>0.125</v>
      </c>
      <c r="N612" s="14">
        <v>0.125</v>
      </c>
    </row>
    <row r="613" spans="1:14" ht="13.8" x14ac:dyDescent="0.3">
      <c r="A613" s="44" t="s">
        <v>156</v>
      </c>
      <c r="B613" s="45" t="s">
        <v>180</v>
      </c>
      <c r="C613" s="13" t="s">
        <v>170</v>
      </c>
      <c r="D613" s="13" t="s">
        <v>182</v>
      </c>
      <c r="E613" s="13" t="s">
        <v>304</v>
      </c>
      <c r="F613" s="13" t="s">
        <v>313</v>
      </c>
      <c r="G613" s="14">
        <v>4</v>
      </c>
      <c r="H613" s="35">
        <v>40647</v>
      </c>
      <c r="I613" s="31">
        <v>7.166666666666667</v>
      </c>
      <c r="J613" s="51" t="s">
        <v>392</v>
      </c>
      <c r="K613" s="14" t="s">
        <v>403</v>
      </c>
      <c r="L613" s="14">
        <v>0.06</v>
      </c>
      <c r="M613" s="14">
        <v>0.125</v>
      </c>
      <c r="N613" s="14">
        <v>9.2499999999999999E-2</v>
      </c>
    </row>
    <row r="614" spans="1:14" ht="13.8" x14ac:dyDescent="0.3">
      <c r="A614" s="44" t="s">
        <v>156</v>
      </c>
      <c r="B614" s="45" t="s">
        <v>180</v>
      </c>
      <c r="C614" s="13" t="s">
        <v>170</v>
      </c>
      <c r="D614" s="13" t="s">
        <v>288</v>
      </c>
      <c r="E614" s="13" t="s">
        <v>304</v>
      </c>
      <c r="F614" s="13" t="s">
        <v>313</v>
      </c>
      <c r="G614" s="14">
        <v>4</v>
      </c>
      <c r="H614" s="35">
        <v>40647</v>
      </c>
      <c r="I614" s="31">
        <v>7.166666666666667</v>
      </c>
      <c r="J614" s="51" t="s">
        <v>390</v>
      </c>
      <c r="K614" s="14" t="s">
        <v>398</v>
      </c>
      <c r="L614" s="14">
        <v>0.125</v>
      </c>
      <c r="M614" s="14">
        <v>0.125</v>
      </c>
      <c r="N614" s="14">
        <v>0.125</v>
      </c>
    </row>
    <row r="615" spans="1:14" ht="13.8" x14ac:dyDescent="0.3">
      <c r="A615" s="44" t="s">
        <v>156</v>
      </c>
      <c r="B615" s="45" t="s">
        <v>180</v>
      </c>
      <c r="C615" s="13" t="s">
        <v>170</v>
      </c>
      <c r="D615" s="13" t="s">
        <v>288</v>
      </c>
      <c r="E615" s="13" t="s">
        <v>304</v>
      </c>
      <c r="F615" s="13" t="s">
        <v>313</v>
      </c>
      <c r="G615" s="14">
        <v>4</v>
      </c>
      <c r="H615" s="35">
        <v>40647</v>
      </c>
      <c r="I615" s="31">
        <v>7.166666666666667</v>
      </c>
      <c r="J615" s="51" t="s">
        <v>390</v>
      </c>
      <c r="K615" s="14" t="s">
        <v>399</v>
      </c>
      <c r="L615" s="14">
        <v>0.06</v>
      </c>
      <c r="M615" s="14">
        <v>0.125</v>
      </c>
      <c r="N615" s="14">
        <v>9.2499999999999999E-2</v>
      </c>
    </row>
    <row r="616" spans="1:14" ht="13.8" x14ac:dyDescent="0.3">
      <c r="A616" s="44" t="s">
        <v>156</v>
      </c>
      <c r="B616" s="45" t="s">
        <v>180</v>
      </c>
      <c r="C616" s="13" t="s">
        <v>170</v>
      </c>
      <c r="D616" s="13" t="s">
        <v>288</v>
      </c>
      <c r="E616" s="13" t="s">
        <v>304</v>
      </c>
      <c r="F616" s="13" t="s">
        <v>313</v>
      </c>
      <c r="G616" s="14">
        <v>4</v>
      </c>
      <c r="H616" s="35">
        <v>40647</v>
      </c>
      <c r="I616" s="31">
        <v>7.166666666666667</v>
      </c>
      <c r="J616" s="51" t="s">
        <v>390</v>
      </c>
      <c r="K616" s="14" t="s">
        <v>400</v>
      </c>
      <c r="L616" s="14">
        <v>0.06</v>
      </c>
      <c r="M616" s="14">
        <v>0.125</v>
      </c>
      <c r="N616" s="14">
        <v>9.2499999999999999E-2</v>
      </c>
    </row>
    <row r="617" spans="1:14" ht="13.8" x14ac:dyDescent="0.3">
      <c r="A617" s="44" t="s">
        <v>156</v>
      </c>
      <c r="B617" s="45" t="s">
        <v>180</v>
      </c>
      <c r="C617" s="13" t="s">
        <v>170</v>
      </c>
      <c r="D617" s="13" t="s">
        <v>288</v>
      </c>
      <c r="E617" s="13" t="s">
        <v>304</v>
      </c>
      <c r="F617" s="13" t="s">
        <v>313</v>
      </c>
      <c r="G617" s="14">
        <v>4</v>
      </c>
      <c r="H617" s="35">
        <v>40647</v>
      </c>
      <c r="I617" s="31">
        <v>7.166666666666667</v>
      </c>
      <c r="J617" s="51" t="s">
        <v>390</v>
      </c>
      <c r="K617" s="14" t="s">
        <v>401</v>
      </c>
      <c r="L617" s="14">
        <v>0.06</v>
      </c>
      <c r="M617" s="14">
        <v>0.06</v>
      </c>
      <c r="N617" s="14">
        <v>0.06</v>
      </c>
    </row>
    <row r="618" spans="1:14" ht="13.8" x14ac:dyDescent="0.3">
      <c r="A618" s="44" t="s">
        <v>156</v>
      </c>
      <c r="B618" s="45" t="s">
        <v>180</v>
      </c>
      <c r="C618" s="13" t="s">
        <v>170</v>
      </c>
      <c r="D618" s="13" t="s">
        <v>288</v>
      </c>
      <c r="E618" s="13" t="s">
        <v>304</v>
      </c>
      <c r="F618" s="13" t="s">
        <v>313</v>
      </c>
      <c r="G618" s="14">
        <v>4</v>
      </c>
      <c r="H618" s="35">
        <v>40647</v>
      </c>
      <c r="I618" s="31">
        <v>7.166666666666667</v>
      </c>
      <c r="J618" s="51" t="s">
        <v>390</v>
      </c>
      <c r="K618" s="14" t="s">
        <v>402</v>
      </c>
      <c r="L618" s="14">
        <v>0.125</v>
      </c>
      <c r="M618" s="14">
        <v>0.125</v>
      </c>
      <c r="N618" s="14">
        <v>0.125</v>
      </c>
    </row>
    <row r="619" spans="1:14" ht="13.8" x14ac:dyDescent="0.3">
      <c r="A619" s="44" t="s">
        <v>156</v>
      </c>
      <c r="B619" s="45" t="s">
        <v>180</v>
      </c>
      <c r="C619" s="13" t="s">
        <v>170</v>
      </c>
      <c r="D619" s="13" t="s">
        <v>288</v>
      </c>
      <c r="E619" s="13" t="s">
        <v>304</v>
      </c>
      <c r="F619" s="13" t="s">
        <v>313</v>
      </c>
      <c r="G619" s="14">
        <v>4</v>
      </c>
      <c r="H619" s="35">
        <v>40647</v>
      </c>
      <c r="I619" s="31">
        <v>7.166666666666667</v>
      </c>
      <c r="J619" s="51" t="s">
        <v>390</v>
      </c>
      <c r="K619" s="14" t="s">
        <v>403</v>
      </c>
      <c r="L619" s="14">
        <v>0.1875</v>
      </c>
      <c r="M619" s="14">
        <v>0.1875</v>
      </c>
      <c r="N619" s="14">
        <v>0.1875</v>
      </c>
    </row>
    <row r="620" spans="1:14" ht="13.8" x14ac:dyDescent="0.3">
      <c r="A620" s="44" t="s">
        <v>156</v>
      </c>
      <c r="B620" s="45" t="s">
        <v>180</v>
      </c>
      <c r="C620" s="13" t="s">
        <v>170</v>
      </c>
      <c r="D620" s="13" t="s">
        <v>288</v>
      </c>
      <c r="E620" s="13" t="s">
        <v>304</v>
      </c>
      <c r="F620" s="13" t="s">
        <v>313</v>
      </c>
      <c r="G620" s="14">
        <v>4</v>
      </c>
      <c r="H620" s="35">
        <v>40647</v>
      </c>
      <c r="I620" s="31">
        <v>7.166666666666667</v>
      </c>
      <c r="J620" s="51" t="s">
        <v>391</v>
      </c>
      <c r="K620" s="14" t="s">
        <v>398</v>
      </c>
      <c r="L620" s="14">
        <v>0.1875</v>
      </c>
      <c r="M620" s="14">
        <v>0.06</v>
      </c>
      <c r="N620" s="14">
        <v>0.12375</v>
      </c>
    </row>
    <row r="621" spans="1:14" ht="13.8" x14ac:dyDescent="0.3">
      <c r="A621" s="44" t="s">
        <v>156</v>
      </c>
      <c r="B621" s="45" t="s">
        <v>180</v>
      </c>
      <c r="C621" s="13" t="s">
        <v>170</v>
      </c>
      <c r="D621" s="13" t="s">
        <v>288</v>
      </c>
      <c r="E621" s="13" t="s">
        <v>304</v>
      </c>
      <c r="F621" s="13" t="s">
        <v>313</v>
      </c>
      <c r="G621" s="14">
        <v>4</v>
      </c>
      <c r="H621" s="35">
        <v>40647</v>
      </c>
      <c r="I621" s="31">
        <v>7.166666666666667</v>
      </c>
      <c r="J621" s="51" t="s">
        <v>391</v>
      </c>
      <c r="K621" s="14" t="s">
        <v>399</v>
      </c>
      <c r="L621" s="14">
        <v>0.1875</v>
      </c>
      <c r="M621" s="14">
        <v>0.125</v>
      </c>
      <c r="N621" s="14">
        <v>0.15625</v>
      </c>
    </row>
    <row r="622" spans="1:14" ht="13.8" x14ac:dyDescent="0.3">
      <c r="A622" s="44" t="s">
        <v>156</v>
      </c>
      <c r="B622" s="45" t="s">
        <v>180</v>
      </c>
      <c r="C622" s="13" t="s">
        <v>170</v>
      </c>
      <c r="D622" s="13" t="s">
        <v>288</v>
      </c>
      <c r="E622" s="13" t="s">
        <v>304</v>
      </c>
      <c r="F622" s="13" t="s">
        <v>313</v>
      </c>
      <c r="G622" s="14">
        <v>4</v>
      </c>
      <c r="H622" s="35">
        <v>40647</v>
      </c>
      <c r="I622" s="31">
        <v>7.166666666666667</v>
      </c>
      <c r="J622" s="51" t="s">
        <v>391</v>
      </c>
      <c r="K622" s="14" t="s">
        <v>400</v>
      </c>
      <c r="L622" s="14">
        <v>0.1875</v>
      </c>
      <c r="M622" s="14">
        <v>0.125</v>
      </c>
      <c r="N622" s="14">
        <v>0.15625</v>
      </c>
    </row>
    <row r="623" spans="1:14" ht="13.8" x14ac:dyDescent="0.3">
      <c r="A623" s="44" t="s">
        <v>156</v>
      </c>
      <c r="B623" s="45" t="s">
        <v>180</v>
      </c>
      <c r="C623" s="13" t="s">
        <v>170</v>
      </c>
      <c r="D623" s="13" t="s">
        <v>288</v>
      </c>
      <c r="E623" s="13" t="s">
        <v>304</v>
      </c>
      <c r="F623" s="13" t="s">
        <v>313</v>
      </c>
      <c r="G623" s="14">
        <v>4</v>
      </c>
      <c r="H623" s="35">
        <v>40647</v>
      </c>
      <c r="I623" s="31">
        <v>7.166666666666667</v>
      </c>
      <c r="J623" s="51" t="s">
        <v>391</v>
      </c>
      <c r="K623" s="14" t="s">
        <v>401</v>
      </c>
      <c r="L623" s="14">
        <v>0.1875</v>
      </c>
      <c r="M623" s="14">
        <v>0.125</v>
      </c>
      <c r="N623" s="14">
        <v>0.15625</v>
      </c>
    </row>
    <row r="624" spans="1:14" ht="13.8" x14ac:dyDescent="0.3">
      <c r="A624" s="44" t="s">
        <v>156</v>
      </c>
      <c r="B624" s="45" t="s">
        <v>180</v>
      </c>
      <c r="C624" s="13" t="s">
        <v>170</v>
      </c>
      <c r="D624" s="13" t="s">
        <v>288</v>
      </c>
      <c r="E624" s="13" t="s">
        <v>304</v>
      </c>
      <c r="F624" s="13" t="s">
        <v>313</v>
      </c>
      <c r="G624" s="14">
        <v>4</v>
      </c>
      <c r="H624" s="35">
        <v>40647</v>
      </c>
      <c r="I624" s="31">
        <v>7.166666666666667</v>
      </c>
      <c r="J624" s="51" t="s">
        <v>391</v>
      </c>
      <c r="K624" s="14" t="s">
        <v>402</v>
      </c>
      <c r="L624" s="14">
        <v>0.06</v>
      </c>
      <c r="M624" s="14">
        <v>0.06</v>
      </c>
      <c r="N624" s="14">
        <v>0.06</v>
      </c>
    </row>
    <row r="625" spans="1:14" ht="13.8" x14ac:dyDescent="0.3">
      <c r="A625" s="44" t="s">
        <v>156</v>
      </c>
      <c r="B625" s="45" t="s">
        <v>180</v>
      </c>
      <c r="C625" s="13" t="s">
        <v>170</v>
      </c>
      <c r="D625" s="13" t="s">
        <v>288</v>
      </c>
      <c r="E625" s="13" t="s">
        <v>304</v>
      </c>
      <c r="F625" s="13" t="s">
        <v>313</v>
      </c>
      <c r="G625" s="14">
        <v>4</v>
      </c>
      <c r="H625" s="35">
        <v>40647</v>
      </c>
      <c r="I625" s="31">
        <v>7.166666666666667</v>
      </c>
      <c r="J625" s="51" t="s">
        <v>391</v>
      </c>
      <c r="K625" s="14" t="s">
        <v>403</v>
      </c>
      <c r="L625" s="14">
        <v>0.06</v>
      </c>
      <c r="M625" s="14">
        <v>0.06</v>
      </c>
      <c r="N625" s="14">
        <v>0.06</v>
      </c>
    </row>
    <row r="626" spans="1:14" ht="13.8" x14ac:dyDescent="0.3">
      <c r="A626" s="44" t="s">
        <v>156</v>
      </c>
      <c r="B626" s="45" t="s">
        <v>180</v>
      </c>
      <c r="C626" s="13" t="s">
        <v>170</v>
      </c>
      <c r="D626" s="13" t="s">
        <v>288</v>
      </c>
      <c r="E626" s="13" t="s">
        <v>304</v>
      </c>
      <c r="F626" s="13" t="s">
        <v>313</v>
      </c>
      <c r="G626" s="14">
        <v>4</v>
      </c>
      <c r="H626" s="35">
        <v>40647</v>
      </c>
      <c r="I626" s="31">
        <v>7.166666666666667</v>
      </c>
      <c r="J626" s="51" t="s">
        <v>392</v>
      </c>
      <c r="K626" s="14" t="s">
        <v>398</v>
      </c>
      <c r="L626" s="14">
        <v>0.06</v>
      </c>
      <c r="M626" s="14">
        <v>0.06</v>
      </c>
      <c r="N626" s="14">
        <v>0.06</v>
      </c>
    </row>
    <row r="627" spans="1:14" ht="13.8" x14ac:dyDescent="0.3">
      <c r="A627" s="44" t="s">
        <v>156</v>
      </c>
      <c r="B627" s="45" t="s">
        <v>180</v>
      </c>
      <c r="C627" s="13" t="s">
        <v>170</v>
      </c>
      <c r="D627" s="13" t="s">
        <v>288</v>
      </c>
      <c r="E627" s="13" t="s">
        <v>304</v>
      </c>
      <c r="F627" s="13" t="s">
        <v>313</v>
      </c>
      <c r="G627" s="14">
        <v>4</v>
      </c>
      <c r="H627" s="35">
        <v>40647</v>
      </c>
      <c r="I627" s="31">
        <v>7.166666666666667</v>
      </c>
      <c r="J627" s="51" t="s">
        <v>392</v>
      </c>
      <c r="K627" s="14" t="s">
        <v>399</v>
      </c>
      <c r="L627" s="14">
        <v>0.125</v>
      </c>
      <c r="M627" s="14">
        <v>0.06</v>
      </c>
      <c r="N627" s="14">
        <v>9.2499999999999999E-2</v>
      </c>
    </row>
    <row r="628" spans="1:14" ht="13.8" x14ac:dyDescent="0.3">
      <c r="A628" s="44" t="s">
        <v>156</v>
      </c>
      <c r="B628" s="45" t="s">
        <v>180</v>
      </c>
      <c r="C628" s="13" t="s">
        <v>170</v>
      </c>
      <c r="D628" s="13" t="s">
        <v>288</v>
      </c>
      <c r="E628" s="13" t="s">
        <v>304</v>
      </c>
      <c r="F628" s="13" t="s">
        <v>313</v>
      </c>
      <c r="G628" s="14">
        <v>4</v>
      </c>
      <c r="H628" s="35">
        <v>40647</v>
      </c>
      <c r="I628" s="31">
        <v>7.166666666666667</v>
      </c>
      <c r="J628" s="51" t="s">
        <v>392</v>
      </c>
      <c r="K628" s="14" t="s">
        <v>400</v>
      </c>
      <c r="L628" s="14">
        <v>0.125</v>
      </c>
      <c r="M628" s="14">
        <v>0.06</v>
      </c>
      <c r="N628" s="14">
        <v>9.2499999999999999E-2</v>
      </c>
    </row>
    <row r="629" spans="1:14" ht="13.8" x14ac:dyDescent="0.3">
      <c r="A629" s="44" t="s">
        <v>156</v>
      </c>
      <c r="B629" s="45" t="s">
        <v>180</v>
      </c>
      <c r="C629" s="13" t="s">
        <v>170</v>
      </c>
      <c r="D629" s="13" t="s">
        <v>288</v>
      </c>
      <c r="E629" s="13" t="s">
        <v>304</v>
      </c>
      <c r="F629" s="13" t="s">
        <v>313</v>
      </c>
      <c r="G629" s="14">
        <v>4</v>
      </c>
      <c r="H629" s="35">
        <v>40647</v>
      </c>
      <c r="I629" s="31">
        <v>7.166666666666667</v>
      </c>
      <c r="J629" s="51" t="s">
        <v>392</v>
      </c>
      <c r="K629" s="14" t="s">
        <v>401</v>
      </c>
      <c r="L629" s="14">
        <v>0.125</v>
      </c>
      <c r="M629" s="14">
        <v>0.06</v>
      </c>
      <c r="N629" s="14">
        <v>9.2499999999999999E-2</v>
      </c>
    </row>
    <row r="630" spans="1:14" ht="13.8" x14ac:dyDescent="0.3">
      <c r="A630" s="44" t="s">
        <v>156</v>
      </c>
      <c r="B630" s="45" t="s">
        <v>180</v>
      </c>
      <c r="C630" s="13" t="s">
        <v>170</v>
      </c>
      <c r="D630" s="13" t="s">
        <v>288</v>
      </c>
      <c r="E630" s="13" t="s">
        <v>304</v>
      </c>
      <c r="F630" s="13" t="s">
        <v>313</v>
      </c>
      <c r="G630" s="14">
        <v>4</v>
      </c>
      <c r="H630" s="35">
        <v>40647</v>
      </c>
      <c r="I630" s="31">
        <v>7.166666666666667</v>
      </c>
      <c r="J630" s="51" t="s">
        <v>392</v>
      </c>
      <c r="K630" s="14" t="s">
        <v>402</v>
      </c>
      <c r="L630" s="14">
        <v>0.125</v>
      </c>
      <c r="M630" s="14">
        <v>0.125</v>
      </c>
      <c r="N630" s="14">
        <v>0.125</v>
      </c>
    </row>
    <row r="631" spans="1:14" ht="13.8" x14ac:dyDescent="0.3">
      <c r="A631" s="44" t="s">
        <v>156</v>
      </c>
      <c r="B631" s="45" t="s">
        <v>180</v>
      </c>
      <c r="C631" s="13" t="s">
        <v>170</v>
      </c>
      <c r="D631" s="13" t="s">
        <v>288</v>
      </c>
      <c r="E631" s="13" t="s">
        <v>304</v>
      </c>
      <c r="F631" s="13" t="s">
        <v>313</v>
      </c>
      <c r="G631" s="14">
        <v>4</v>
      </c>
      <c r="H631" s="35">
        <v>40647</v>
      </c>
      <c r="I631" s="31">
        <v>7.166666666666667</v>
      </c>
      <c r="J631" s="51" t="s">
        <v>392</v>
      </c>
      <c r="K631" s="14" t="s">
        <v>403</v>
      </c>
      <c r="L631" s="14">
        <v>0.1875</v>
      </c>
      <c r="M631" s="14">
        <v>0.125</v>
      </c>
      <c r="N631" s="14">
        <v>0.15625</v>
      </c>
    </row>
    <row r="632" spans="1:14" ht="13.8" x14ac:dyDescent="0.3">
      <c r="A632" s="44" t="s">
        <v>156</v>
      </c>
      <c r="B632" s="45" t="s">
        <v>180</v>
      </c>
      <c r="C632" s="13" t="s">
        <v>170</v>
      </c>
      <c r="D632" s="13" t="s">
        <v>204</v>
      </c>
      <c r="E632" s="13" t="s">
        <v>304</v>
      </c>
      <c r="F632" s="13" t="s">
        <v>313</v>
      </c>
      <c r="G632" s="14">
        <v>4</v>
      </c>
      <c r="H632" s="13" t="s">
        <v>272</v>
      </c>
      <c r="I632" s="31" t="s">
        <v>376</v>
      </c>
      <c r="J632" s="51" t="s">
        <v>272</v>
      </c>
      <c r="K632" s="51" t="s">
        <v>272</v>
      </c>
      <c r="L632" s="51" t="s">
        <v>272</v>
      </c>
      <c r="M632" s="51" t="s">
        <v>272</v>
      </c>
      <c r="N632" s="51" t="s">
        <v>272</v>
      </c>
    </row>
    <row r="633" spans="1:14" ht="13.8" x14ac:dyDescent="0.3">
      <c r="A633" s="44" t="s">
        <v>156</v>
      </c>
      <c r="B633" s="45" t="s">
        <v>180</v>
      </c>
      <c r="C633" s="13" t="s">
        <v>170</v>
      </c>
      <c r="D633" s="13" t="s">
        <v>197</v>
      </c>
      <c r="E633" s="13" t="s">
        <v>304</v>
      </c>
      <c r="F633" s="13" t="s">
        <v>313</v>
      </c>
      <c r="G633" s="14">
        <v>4</v>
      </c>
      <c r="H633" s="13" t="s">
        <v>272</v>
      </c>
      <c r="I633" s="31" t="s">
        <v>376</v>
      </c>
      <c r="J633" s="51" t="s">
        <v>272</v>
      </c>
      <c r="K633" s="51" t="s">
        <v>272</v>
      </c>
      <c r="L633" s="51" t="s">
        <v>272</v>
      </c>
      <c r="M633" s="51" t="s">
        <v>272</v>
      </c>
      <c r="N633" s="51" t="s">
        <v>272</v>
      </c>
    </row>
    <row r="634" spans="1:14" ht="13.8" x14ac:dyDescent="0.3">
      <c r="A634" s="44" t="s">
        <v>157</v>
      </c>
      <c r="B634" s="45" t="s">
        <v>180</v>
      </c>
      <c r="C634" s="13" t="s">
        <v>170</v>
      </c>
      <c r="D634" s="13" t="s">
        <v>173</v>
      </c>
      <c r="E634" s="13" t="s">
        <v>305</v>
      </c>
      <c r="F634" s="35">
        <v>39953</v>
      </c>
      <c r="G634" s="14">
        <f t="shared" ref="G634:G651" si="22">3+2/12</f>
        <v>3.1666666666666665</v>
      </c>
      <c r="H634" s="35">
        <v>40583</v>
      </c>
      <c r="I634" s="31">
        <v>4.9166666666666661</v>
      </c>
      <c r="J634" s="51" t="s">
        <v>390</v>
      </c>
      <c r="K634" s="14" t="s">
        <v>398</v>
      </c>
      <c r="L634" s="14">
        <v>0</v>
      </c>
      <c r="M634" s="14">
        <v>0</v>
      </c>
      <c r="N634" s="14">
        <v>0</v>
      </c>
    </row>
    <row r="635" spans="1:14" ht="13.8" x14ac:dyDescent="0.3">
      <c r="A635" s="44" t="s">
        <v>157</v>
      </c>
      <c r="B635" s="45" t="s">
        <v>180</v>
      </c>
      <c r="C635" s="13" t="s">
        <v>170</v>
      </c>
      <c r="D635" s="13" t="s">
        <v>173</v>
      </c>
      <c r="E635" s="13" t="s">
        <v>305</v>
      </c>
      <c r="F635" s="35">
        <v>39953</v>
      </c>
      <c r="G635" s="14">
        <f t="shared" si="22"/>
        <v>3.1666666666666665</v>
      </c>
      <c r="H635" s="35">
        <v>40583</v>
      </c>
      <c r="I635" s="31">
        <v>4.9166666666666661</v>
      </c>
      <c r="J635" s="51" t="s">
        <v>390</v>
      </c>
      <c r="K635" s="14" t="s">
        <v>399</v>
      </c>
      <c r="L635" s="14">
        <v>0</v>
      </c>
      <c r="M635" s="14">
        <v>0</v>
      </c>
      <c r="N635" s="14">
        <v>0</v>
      </c>
    </row>
    <row r="636" spans="1:14" ht="13.8" x14ac:dyDescent="0.3">
      <c r="A636" s="44" t="s">
        <v>157</v>
      </c>
      <c r="B636" s="45" t="s">
        <v>180</v>
      </c>
      <c r="C636" s="13" t="s">
        <v>170</v>
      </c>
      <c r="D636" s="13" t="s">
        <v>173</v>
      </c>
      <c r="E636" s="13" t="s">
        <v>305</v>
      </c>
      <c r="F636" s="35">
        <v>39953</v>
      </c>
      <c r="G636" s="14">
        <f t="shared" si="22"/>
        <v>3.1666666666666665</v>
      </c>
      <c r="H636" s="35">
        <v>40583</v>
      </c>
      <c r="I636" s="31">
        <v>4.9166666666666661</v>
      </c>
      <c r="J636" s="51" t="s">
        <v>390</v>
      </c>
      <c r="K636" s="14" t="s">
        <v>400</v>
      </c>
      <c r="L636" s="14">
        <v>0</v>
      </c>
      <c r="M636" s="14">
        <v>0</v>
      </c>
      <c r="N636" s="14">
        <v>0</v>
      </c>
    </row>
    <row r="637" spans="1:14" ht="13.8" x14ac:dyDescent="0.3">
      <c r="A637" s="44" t="s">
        <v>157</v>
      </c>
      <c r="B637" s="45" t="s">
        <v>180</v>
      </c>
      <c r="C637" s="13" t="s">
        <v>170</v>
      </c>
      <c r="D637" s="13" t="s">
        <v>173</v>
      </c>
      <c r="E637" s="13" t="s">
        <v>305</v>
      </c>
      <c r="F637" s="35">
        <v>39953</v>
      </c>
      <c r="G637" s="14">
        <f t="shared" si="22"/>
        <v>3.1666666666666665</v>
      </c>
      <c r="H637" s="35">
        <v>40583</v>
      </c>
      <c r="I637" s="31">
        <v>4.9166666666666661</v>
      </c>
      <c r="J637" s="51" t="s">
        <v>390</v>
      </c>
      <c r="K637" s="14" t="s">
        <v>401</v>
      </c>
      <c r="L637" s="14">
        <v>0</v>
      </c>
      <c r="M637" s="14">
        <v>0</v>
      </c>
      <c r="N637" s="14">
        <v>0</v>
      </c>
    </row>
    <row r="638" spans="1:14" ht="13.8" x14ac:dyDescent="0.3">
      <c r="A638" s="44" t="s">
        <v>157</v>
      </c>
      <c r="B638" s="45" t="s">
        <v>180</v>
      </c>
      <c r="C638" s="13" t="s">
        <v>170</v>
      </c>
      <c r="D638" s="13" t="s">
        <v>173</v>
      </c>
      <c r="E638" s="13" t="s">
        <v>305</v>
      </c>
      <c r="F638" s="35">
        <v>39953</v>
      </c>
      <c r="G638" s="14">
        <f t="shared" si="22"/>
        <v>3.1666666666666665</v>
      </c>
      <c r="H638" s="35">
        <v>40583</v>
      </c>
      <c r="I638" s="31">
        <v>4.9166666666666661</v>
      </c>
      <c r="J638" s="51" t="s">
        <v>390</v>
      </c>
      <c r="K638" s="14" t="s">
        <v>402</v>
      </c>
      <c r="L638" s="14">
        <v>0</v>
      </c>
      <c r="M638" s="14">
        <v>0</v>
      </c>
      <c r="N638" s="14">
        <v>0</v>
      </c>
    </row>
    <row r="639" spans="1:14" ht="13.8" x14ac:dyDescent="0.3">
      <c r="A639" s="44" t="s">
        <v>157</v>
      </c>
      <c r="B639" s="45" t="s">
        <v>180</v>
      </c>
      <c r="C639" s="13" t="s">
        <v>170</v>
      </c>
      <c r="D639" s="13" t="s">
        <v>173</v>
      </c>
      <c r="E639" s="13" t="s">
        <v>305</v>
      </c>
      <c r="F639" s="35">
        <v>39953</v>
      </c>
      <c r="G639" s="14">
        <f t="shared" si="22"/>
        <v>3.1666666666666665</v>
      </c>
      <c r="H639" s="35">
        <v>40583</v>
      </c>
      <c r="I639" s="31">
        <v>4.9166666666666661</v>
      </c>
      <c r="J639" s="51" t="s">
        <v>390</v>
      </c>
      <c r="K639" s="14" t="s">
        <v>403</v>
      </c>
      <c r="L639" s="14">
        <v>6.25E-2</v>
      </c>
      <c r="M639" s="14">
        <v>0</v>
      </c>
      <c r="N639" s="14">
        <v>3.125E-2</v>
      </c>
    </row>
    <row r="640" spans="1:14" ht="13.8" x14ac:dyDescent="0.3">
      <c r="A640" s="44" t="s">
        <v>157</v>
      </c>
      <c r="B640" s="45" t="s">
        <v>180</v>
      </c>
      <c r="C640" s="13" t="s">
        <v>170</v>
      </c>
      <c r="D640" s="13" t="s">
        <v>173</v>
      </c>
      <c r="E640" s="13" t="s">
        <v>305</v>
      </c>
      <c r="F640" s="35">
        <v>39953</v>
      </c>
      <c r="G640" s="14">
        <f t="shared" si="22"/>
        <v>3.1666666666666665</v>
      </c>
      <c r="H640" s="35">
        <v>40583</v>
      </c>
      <c r="I640" s="31">
        <v>4.9166666666666661</v>
      </c>
      <c r="J640" s="51" t="s">
        <v>391</v>
      </c>
      <c r="K640" s="14" t="s">
        <v>398</v>
      </c>
      <c r="L640" s="14">
        <v>6.25E-2</v>
      </c>
      <c r="M640" s="14">
        <v>0</v>
      </c>
      <c r="N640" s="14">
        <v>3.125E-2</v>
      </c>
    </row>
    <row r="641" spans="1:14" ht="13.8" x14ac:dyDescent="0.3">
      <c r="A641" s="44" t="s">
        <v>157</v>
      </c>
      <c r="B641" s="45" t="s">
        <v>180</v>
      </c>
      <c r="C641" s="13" t="s">
        <v>170</v>
      </c>
      <c r="D641" s="13" t="s">
        <v>173</v>
      </c>
      <c r="E641" s="13" t="s">
        <v>305</v>
      </c>
      <c r="F641" s="35">
        <v>39953</v>
      </c>
      <c r="G641" s="14">
        <f t="shared" si="22"/>
        <v>3.1666666666666665</v>
      </c>
      <c r="H641" s="35">
        <v>40583</v>
      </c>
      <c r="I641" s="31">
        <v>4.9166666666666661</v>
      </c>
      <c r="J641" s="51" t="s">
        <v>391</v>
      </c>
      <c r="K641" s="14" t="s">
        <v>399</v>
      </c>
      <c r="L641" s="14">
        <v>0</v>
      </c>
      <c r="M641" s="14">
        <v>0</v>
      </c>
      <c r="N641" s="14">
        <v>0</v>
      </c>
    </row>
    <row r="642" spans="1:14" ht="13.8" x14ac:dyDescent="0.3">
      <c r="A642" s="44" t="s">
        <v>157</v>
      </c>
      <c r="B642" s="45" t="s">
        <v>180</v>
      </c>
      <c r="C642" s="13" t="s">
        <v>170</v>
      </c>
      <c r="D642" s="13" t="s">
        <v>173</v>
      </c>
      <c r="E642" s="13" t="s">
        <v>305</v>
      </c>
      <c r="F642" s="35">
        <v>39953</v>
      </c>
      <c r="G642" s="14">
        <f t="shared" si="22"/>
        <v>3.1666666666666665</v>
      </c>
      <c r="H642" s="35">
        <v>40583</v>
      </c>
      <c r="I642" s="31">
        <v>4.9166666666666661</v>
      </c>
      <c r="J642" s="51" t="s">
        <v>391</v>
      </c>
      <c r="K642" s="14" t="s">
        <v>400</v>
      </c>
      <c r="L642" s="14">
        <v>0</v>
      </c>
      <c r="M642" s="14">
        <v>0</v>
      </c>
      <c r="N642" s="14">
        <v>0</v>
      </c>
    </row>
    <row r="643" spans="1:14" ht="13.8" x14ac:dyDescent="0.3">
      <c r="A643" s="44" t="s">
        <v>157</v>
      </c>
      <c r="B643" s="45" t="s">
        <v>180</v>
      </c>
      <c r="C643" s="13" t="s">
        <v>170</v>
      </c>
      <c r="D643" s="13" t="s">
        <v>173</v>
      </c>
      <c r="E643" s="13" t="s">
        <v>305</v>
      </c>
      <c r="F643" s="35">
        <v>39953</v>
      </c>
      <c r="G643" s="14">
        <f t="shared" si="22"/>
        <v>3.1666666666666665</v>
      </c>
      <c r="H643" s="35">
        <v>40583</v>
      </c>
      <c r="I643" s="31">
        <v>4.9166666666666661</v>
      </c>
      <c r="J643" s="51" t="s">
        <v>391</v>
      </c>
      <c r="K643" s="14" t="s">
        <v>401</v>
      </c>
      <c r="L643" s="14">
        <v>0</v>
      </c>
      <c r="M643" s="14">
        <v>0</v>
      </c>
      <c r="N643" s="14">
        <v>0</v>
      </c>
    </row>
    <row r="644" spans="1:14" ht="13.8" x14ac:dyDescent="0.3">
      <c r="A644" s="44" t="s">
        <v>157</v>
      </c>
      <c r="B644" s="45" t="s">
        <v>180</v>
      </c>
      <c r="C644" s="13" t="s">
        <v>170</v>
      </c>
      <c r="D644" s="13" t="s">
        <v>173</v>
      </c>
      <c r="E644" s="13" t="s">
        <v>305</v>
      </c>
      <c r="F644" s="35">
        <v>39953</v>
      </c>
      <c r="G644" s="14">
        <f t="shared" si="22"/>
        <v>3.1666666666666665</v>
      </c>
      <c r="H644" s="35">
        <v>40583</v>
      </c>
      <c r="I644" s="31">
        <v>4.9166666666666661</v>
      </c>
      <c r="J644" s="51" t="s">
        <v>391</v>
      </c>
      <c r="K644" s="14" t="s">
        <v>402</v>
      </c>
      <c r="L644" s="14">
        <v>0</v>
      </c>
      <c r="M644" s="14">
        <v>6.25E-2</v>
      </c>
      <c r="N644" s="14">
        <v>3.125E-2</v>
      </c>
    </row>
    <row r="645" spans="1:14" ht="13.8" x14ac:dyDescent="0.3">
      <c r="A645" s="44" t="s">
        <v>157</v>
      </c>
      <c r="B645" s="45" t="s">
        <v>180</v>
      </c>
      <c r="C645" s="13" t="s">
        <v>170</v>
      </c>
      <c r="D645" s="13" t="s">
        <v>173</v>
      </c>
      <c r="E645" s="13" t="s">
        <v>305</v>
      </c>
      <c r="F645" s="35">
        <v>39953</v>
      </c>
      <c r="G645" s="14">
        <f t="shared" si="22"/>
        <v>3.1666666666666665</v>
      </c>
      <c r="H645" s="35">
        <v>40583</v>
      </c>
      <c r="I645" s="31">
        <v>4.9166666666666661</v>
      </c>
      <c r="J645" s="51" t="s">
        <v>391</v>
      </c>
      <c r="K645" s="14" t="s">
        <v>403</v>
      </c>
      <c r="L645" s="14">
        <v>0</v>
      </c>
      <c r="M645" s="14">
        <v>6.25E-2</v>
      </c>
      <c r="N645" s="14">
        <v>3.125E-2</v>
      </c>
    </row>
    <row r="646" spans="1:14" ht="13.8" x14ac:dyDescent="0.3">
      <c r="A646" s="44" t="s">
        <v>157</v>
      </c>
      <c r="B646" s="45" t="s">
        <v>180</v>
      </c>
      <c r="C646" s="13" t="s">
        <v>170</v>
      </c>
      <c r="D646" s="13" t="s">
        <v>173</v>
      </c>
      <c r="E646" s="13" t="s">
        <v>305</v>
      </c>
      <c r="F646" s="35">
        <v>39953</v>
      </c>
      <c r="G646" s="14">
        <f t="shared" si="22"/>
        <v>3.1666666666666665</v>
      </c>
      <c r="H646" s="35">
        <v>40583</v>
      </c>
      <c r="I646" s="31">
        <v>4.9166666666666661</v>
      </c>
      <c r="J646" s="51" t="s">
        <v>392</v>
      </c>
      <c r="K646" s="14" t="s">
        <v>398</v>
      </c>
      <c r="L646" s="14">
        <v>0</v>
      </c>
      <c r="M646" s="14">
        <v>6.25E-2</v>
      </c>
      <c r="N646" s="14">
        <v>3.125E-2</v>
      </c>
    </row>
    <row r="647" spans="1:14" ht="13.8" x14ac:dyDescent="0.3">
      <c r="A647" s="44" t="s">
        <v>157</v>
      </c>
      <c r="B647" s="45" t="s">
        <v>180</v>
      </c>
      <c r="C647" s="13" t="s">
        <v>170</v>
      </c>
      <c r="D647" s="13" t="s">
        <v>173</v>
      </c>
      <c r="E647" s="13" t="s">
        <v>305</v>
      </c>
      <c r="F647" s="35">
        <v>39953</v>
      </c>
      <c r="G647" s="14">
        <f t="shared" si="22"/>
        <v>3.1666666666666665</v>
      </c>
      <c r="H647" s="35">
        <v>40583</v>
      </c>
      <c r="I647" s="31">
        <v>4.9166666666666661</v>
      </c>
      <c r="J647" s="51" t="s">
        <v>392</v>
      </c>
      <c r="K647" s="14" t="s">
        <v>399</v>
      </c>
      <c r="L647" s="14">
        <v>0</v>
      </c>
      <c r="M647" s="14">
        <v>6.25E-2</v>
      </c>
      <c r="N647" s="14">
        <v>3.125E-2</v>
      </c>
    </row>
    <row r="648" spans="1:14" ht="13.8" x14ac:dyDescent="0.3">
      <c r="A648" s="44" t="s">
        <v>157</v>
      </c>
      <c r="B648" s="45" t="s">
        <v>180</v>
      </c>
      <c r="C648" s="13" t="s">
        <v>170</v>
      </c>
      <c r="D648" s="13" t="s">
        <v>173</v>
      </c>
      <c r="E648" s="13" t="s">
        <v>305</v>
      </c>
      <c r="F648" s="35">
        <v>39953</v>
      </c>
      <c r="G648" s="14">
        <f t="shared" si="22"/>
        <v>3.1666666666666665</v>
      </c>
      <c r="H648" s="35">
        <v>40583</v>
      </c>
      <c r="I648" s="31">
        <v>4.9166666666666661</v>
      </c>
      <c r="J648" s="51" t="s">
        <v>392</v>
      </c>
      <c r="K648" s="14" t="s">
        <v>400</v>
      </c>
      <c r="L648" s="14">
        <v>6.25E-2</v>
      </c>
      <c r="M648" s="14">
        <v>0</v>
      </c>
      <c r="N648" s="14">
        <v>3.125E-2</v>
      </c>
    </row>
    <row r="649" spans="1:14" ht="13.8" x14ac:dyDescent="0.3">
      <c r="A649" s="44" t="s">
        <v>157</v>
      </c>
      <c r="B649" s="45" t="s">
        <v>180</v>
      </c>
      <c r="C649" s="13" t="s">
        <v>170</v>
      </c>
      <c r="D649" s="13" t="s">
        <v>173</v>
      </c>
      <c r="E649" s="13" t="s">
        <v>305</v>
      </c>
      <c r="F649" s="35">
        <v>39953</v>
      </c>
      <c r="G649" s="14">
        <f t="shared" si="22"/>
        <v>3.1666666666666665</v>
      </c>
      <c r="H649" s="35">
        <v>40583</v>
      </c>
      <c r="I649" s="31">
        <v>4.9166666666666661</v>
      </c>
      <c r="J649" s="51" t="s">
        <v>392</v>
      </c>
      <c r="K649" s="14" t="s">
        <v>401</v>
      </c>
      <c r="L649" s="14">
        <v>6.25E-2</v>
      </c>
      <c r="M649" s="14">
        <v>0</v>
      </c>
      <c r="N649" s="14">
        <v>3.125E-2</v>
      </c>
    </row>
    <row r="650" spans="1:14" ht="13.8" x14ac:dyDescent="0.3">
      <c r="A650" s="44" t="s">
        <v>157</v>
      </c>
      <c r="B650" s="45" t="s">
        <v>180</v>
      </c>
      <c r="C650" s="13" t="s">
        <v>170</v>
      </c>
      <c r="D650" s="13" t="s">
        <v>173</v>
      </c>
      <c r="E650" s="13" t="s">
        <v>305</v>
      </c>
      <c r="F650" s="35">
        <v>39953</v>
      </c>
      <c r="G650" s="14">
        <f t="shared" si="22"/>
        <v>3.1666666666666665</v>
      </c>
      <c r="H650" s="35">
        <v>40583</v>
      </c>
      <c r="I650" s="31">
        <v>4.9166666666666661</v>
      </c>
      <c r="J650" s="51" t="s">
        <v>392</v>
      </c>
      <c r="K650" s="14" t="s">
        <v>402</v>
      </c>
      <c r="L650" s="14">
        <v>6.25E-2</v>
      </c>
      <c r="M650" s="14">
        <v>6.25E-2</v>
      </c>
      <c r="N650" s="14">
        <v>6.25E-2</v>
      </c>
    </row>
    <row r="651" spans="1:14" ht="13.8" x14ac:dyDescent="0.3">
      <c r="A651" s="44" t="s">
        <v>157</v>
      </c>
      <c r="B651" s="45" t="s">
        <v>180</v>
      </c>
      <c r="C651" s="13" t="s">
        <v>170</v>
      </c>
      <c r="D651" s="13" t="s">
        <v>173</v>
      </c>
      <c r="E651" s="13" t="s">
        <v>305</v>
      </c>
      <c r="F651" s="35">
        <v>39953</v>
      </c>
      <c r="G651" s="14">
        <f t="shared" si="22"/>
        <v>3.1666666666666665</v>
      </c>
      <c r="H651" s="35">
        <v>40583</v>
      </c>
      <c r="I651" s="31">
        <v>4.9166666666666661</v>
      </c>
      <c r="J651" s="51" t="s">
        <v>392</v>
      </c>
      <c r="K651" s="14" t="s">
        <v>403</v>
      </c>
      <c r="L651" s="14">
        <v>0</v>
      </c>
      <c r="M651" s="14">
        <v>0</v>
      </c>
      <c r="N651" s="14">
        <v>0</v>
      </c>
    </row>
    <row r="652" spans="1:14" ht="13.8" x14ac:dyDescent="0.3">
      <c r="A652" s="44" t="s">
        <v>157</v>
      </c>
      <c r="B652" s="45" t="s">
        <v>180</v>
      </c>
      <c r="C652" s="13" t="s">
        <v>170</v>
      </c>
      <c r="D652" s="13" t="s">
        <v>207</v>
      </c>
      <c r="E652" s="13" t="s">
        <v>305</v>
      </c>
      <c r="F652" s="35">
        <v>39953</v>
      </c>
      <c r="G652" s="14">
        <f t="shared" ref="G652" si="23">3+2/12</f>
        <v>3.1666666666666665</v>
      </c>
      <c r="H652" s="35">
        <v>40583</v>
      </c>
      <c r="I652" s="31">
        <v>4.9166666666666661</v>
      </c>
      <c r="J652" s="51" t="s">
        <v>390</v>
      </c>
      <c r="K652" s="14" t="s">
        <v>398</v>
      </c>
      <c r="L652" s="14">
        <v>0</v>
      </c>
      <c r="M652" s="14">
        <v>0</v>
      </c>
      <c r="N652" s="14">
        <v>0</v>
      </c>
    </row>
    <row r="653" spans="1:14" ht="13.8" x14ac:dyDescent="0.3">
      <c r="A653" s="44" t="s">
        <v>157</v>
      </c>
      <c r="B653" s="45" t="s">
        <v>180</v>
      </c>
      <c r="C653" s="13" t="s">
        <v>170</v>
      </c>
      <c r="D653" s="13" t="s">
        <v>207</v>
      </c>
      <c r="E653" s="13" t="s">
        <v>305</v>
      </c>
      <c r="F653" s="35">
        <v>39953</v>
      </c>
      <c r="G653" s="14">
        <f t="shared" ref="G653:G669" si="24">3+2/12</f>
        <v>3.1666666666666665</v>
      </c>
      <c r="H653" s="35">
        <v>40583</v>
      </c>
      <c r="I653" s="31">
        <v>4.9166666666666661</v>
      </c>
      <c r="J653" s="51" t="s">
        <v>390</v>
      </c>
      <c r="K653" s="14" t="s">
        <v>399</v>
      </c>
      <c r="L653" s="14">
        <v>0</v>
      </c>
      <c r="M653" s="14">
        <v>0</v>
      </c>
      <c r="N653" s="14">
        <v>0</v>
      </c>
    </row>
    <row r="654" spans="1:14" ht="13.8" x14ac:dyDescent="0.3">
      <c r="A654" s="44" t="s">
        <v>157</v>
      </c>
      <c r="B654" s="45" t="s">
        <v>180</v>
      </c>
      <c r="C654" s="13" t="s">
        <v>170</v>
      </c>
      <c r="D654" s="13" t="s">
        <v>207</v>
      </c>
      <c r="E654" s="13" t="s">
        <v>305</v>
      </c>
      <c r="F654" s="35">
        <v>39953</v>
      </c>
      <c r="G654" s="14">
        <f t="shared" si="24"/>
        <v>3.1666666666666665</v>
      </c>
      <c r="H654" s="35">
        <v>40583</v>
      </c>
      <c r="I654" s="31">
        <v>4.9166666666666661</v>
      </c>
      <c r="J654" s="51" t="s">
        <v>390</v>
      </c>
      <c r="K654" s="14" t="s">
        <v>400</v>
      </c>
      <c r="L654" s="14">
        <v>0</v>
      </c>
      <c r="M654" s="14">
        <v>6.25E-2</v>
      </c>
      <c r="N654" s="14">
        <v>3.125E-2</v>
      </c>
    </row>
    <row r="655" spans="1:14" ht="13.8" x14ac:dyDescent="0.3">
      <c r="A655" s="44" t="s">
        <v>157</v>
      </c>
      <c r="B655" s="45" t="s">
        <v>180</v>
      </c>
      <c r="C655" s="13" t="s">
        <v>170</v>
      </c>
      <c r="D655" s="13" t="s">
        <v>207</v>
      </c>
      <c r="E655" s="13" t="s">
        <v>305</v>
      </c>
      <c r="F655" s="35">
        <v>39953</v>
      </c>
      <c r="G655" s="14">
        <f t="shared" si="24"/>
        <v>3.1666666666666665</v>
      </c>
      <c r="H655" s="35">
        <v>40583</v>
      </c>
      <c r="I655" s="31">
        <v>4.9166666666666661</v>
      </c>
      <c r="J655" s="51" t="s">
        <v>390</v>
      </c>
      <c r="K655" s="14" t="s">
        <v>401</v>
      </c>
      <c r="L655" s="14">
        <v>0</v>
      </c>
      <c r="M655" s="14">
        <v>6.25E-2</v>
      </c>
      <c r="N655" s="14">
        <v>3.125E-2</v>
      </c>
    </row>
    <row r="656" spans="1:14" ht="13.8" x14ac:dyDescent="0.3">
      <c r="A656" s="44" t="s">
        <v>157</v>
      </c>
      <c r="B656" s="45" t="s">
        <v>180</v>
      </c>
      <c r="C656" s="13" t="s">
        <v>170</v>
      </c>
      <c r="D656" s="13" t="s">
        <v>207</v>
      </c>
      <c r="E656" s="13" t="s">
        <v>305</v>
      </c>
      <c r="F656" s="35">
        <v>39953</v>
      </c>
      <c r="G656" s="14">
        <f t="shared" si="24"/>
        <v>3.1666666666666665</v>
      </c>
      <c r="H656" s="35">
        <v>40583</v>
      </c>
      <c r="I656" s="31">
        <v>4.9166666666666661</v>
      </c>
      <c r="J656" s="51" t="s">
        <v>390</v>
      </c>
      <c r="K656" s="14" t="s">
        <v>402</v>
      </c>
      <c r="L656" s="14">
        <v>0</v>
      </c>
      <c r="M656" s="14">
        <v>0</v>
      </c>
      <c r="N656" s="14">
        <v>0</v>
      </c>
    </row>
    <row r="657" spans="1:14" ht="13.8" x14ac:dyDescent="0.3">
      <c r="A657" s="44" t="s">
        <v>157</v>
      </c>
      <c r="B657" s="45" t="s">
        <v>180</v>
      </c>
      <c r="C657" s="13" t="s">
        <v>170</v>
      </c>
      <c r="D657" s="13" t="s">
        <v>207</v>
      </c>
      <c r="E657" s="13" t="s">
        <v>305</v>
      </c>
      <c r="F657" s="35">
        <v>39953</v>
      </c>
      <c r="G657" s="14">
        <f t="shared" si="24"/>
        <v>3.1666666666666665</v>
      </c>
      <c r="H657" s="35">
        <v>40583</v>
      </c>
      <c r="I657" s="31">
        <v>4.9166666666666661</v>
      </c>
      <c r="J657" s="51" t="s">
        <v>390</v>
      </c>
      <c r="K657" s="14" t="s">
        <v>403</v>
      </c>
      <c r="L657" s="14">
        <v>0</v>
      </c>
      <c r="M657" s="14">
        <v>0</v>
      </c>
      <c r="N657" s="14">
        <v>0</v>
      </c>
    </row>
    <row r="658" spans="1:14" ht="13.8" x14ac:dyDescent="0.3">
      <c r="A658" s="44" t="s">
        <v>157</v>
      </c>
      <c r="B658" s="45" t="s">
        <v>180</v>
      </c>
      <c r="C658" s="13" t="s">
        <v>170</v>
      </c>
      <c r="D658" s="13" t="s">
        <v>207</v>
      </c>
      <c r="E658" s="13" t="s">
        <v>305</v>
      </c>
      <c r="F658" s="35">
        <v>39953</v>
      </c>
      <c r="G658" s="14">
        <f t="shared" si="24"/>
        <v>3.1666666666666665</v>
      </c>
      <c r="H658" s="35">
        <v>40583</v>
      </c>
      <c r="I658" s="31">
        <v>4.9166666666666661</v>
      </c>
      <c r="J658" s="51" t="s">
        <v>391</v>
      </c>
      <c r="K658" s="14" t="s">
        <v>398</v>
      </c>
      <c r="L658" s="14">
        <v>0</v>
      </c>
      <c r="M658" s="14">
        <v>0</v>
      </c>
      <c r="N658" s="14">
        <v>0</v>
      </c>
    </row>
    <row r="659" spans="1:14" ht="13.8" x14ac:dyDescent="0.3">
      <c r="A659" s="44" t="s">
        <v>157</v>
      </c>
      <c r="B659" s="45" t="s">
        <v>180</v>
      </c>
      <c r="C659" s="13" t="s">
        <v>170</v>
      </c>
      <c r="D659" s="13" t="s">
        <v>207</v>
      </c>
      <c r="E659" s="13" t="s">
        <v>305</v>
      </c>
      <c r="F659" s="35">
        <v>39953</v>
      </c>
      <c r="G659" s="14">
        <f t="shared" si="24"/>
        <v>3.1666666666666665</v>
      </c>
      <c r="H659" s="35">
        <v>40583</v>
      </c>
      <c r="I659" s="31">
        <v>4.9166666666666661</v>
      </c>
      <c r="J659" s="51" t="s">
        <v>391</v>
      </c>
      <c r="K659" s="14" t="s">
        <v>399</v>
      </c>
      <c r="L659" s="14">
        <v>0</v>
      </c>
      <c r="M659" s="14">
        <v>0</v>
      </c>
      <c r="N659" s="14">
        <v>0</v>
      </c>
    </row>
    <row r="660" spans="1:14" ht="13.8" x14ac:dyDescent="0.3">
      <c r="A660" s="44" t="s">
        <v>157</v>
      </c>
      <c r="B660" s="45" t="s">
        <v>180</v>
      </c>
      <c r="C660" s="13" t="s">
        <v>170</v>
      </c>
      <c r="D660" s="13" t="s">
        <v>207</v>
      </c>
      <c r="E660" s="13" t="s">
        <v>305</v>
      </c>
      <c r="F660" s="35">
        <v>39953</v>
      </c>
      <c r="G660" s="14">
        <f t="shared" si="24"/>
        <v>3.1666666666666665</v>
      </c>
      <c r="H660" s="35">
        <v>40583</v>
      </c>
      <c r="I660" s="31">
        <v>4.9166666666666661</v>
      </c>
      <c r="J660" s="51" t="s">
        <v>391</v>
      </c>
      <c r="K660" s="14" t="s">
        <v>400</v>
      </c>
      <c r="L660" s="14">
        <v>0</v>
      </c>
      <c r="M660" s="14">
        <v>6.25E-2</v>
      </c>
      <c r="N660" s="14">
        <v>3.125E-2</v>
      </c>
    </row>
    <row r="661" spans="1:14" ht="13.8" x14ac:dyDescent="0.3">
      <c r="A661" s="44" t="s">
        <v>157</v>
      </c>
      <c r="B661" s="45" t="s">
        <v>180</v>
      </c>
      <c r="C661" s="13" t="s">
        <v>170</v>
      </c>
      <c r="D661" s="13" t="s">
        <v>207</v>
      </c>
      <c r="E661" s="13" t="s">
        <v>305</v>
      </c>
      <c r="F661" s="35">
        <v>39953</v>
      </c>
      <c r="G661" s="14">
        <f t="shared" si="24"/>
        <v>3.1666666666666665</v>
      </c>
      <c r="H661" s="35">
        <v>40583</v>
      </c>
      <c r="I661" s="31">
        <v>4.9166666666666661</v>
      </c>
      <c r="J661" s="51" t="s">
        <v>391</v>
      </c>
      <c r="K661" s="14" t="s">
        <v>401</v>
      </c>
      <c r="L661" s="14">
        <v>0</v>
      </c>
      <c r="M661" s="14">
        <v>6.25E-2</v>
      </c>
      <c r="N661" s="14">
        <v>3.125E-2</v>
      </c>
    </row>
    <row r="662" spans="1:14" ht="13.8" x14ac:dyDescent="0.3">
      <c r="A662" s="44" t="s">
        <v>157</v>
      </c>
      <c r="B662" s="45" t="s">
        <v>180</v>
      </c>
      <c r="C662" s="13" t="s">
        <v>170</v>
      </c>
      <c r="D662" s="13" t="s">
        <v>207</v>
      </c>
      <c r="E662" s="13" t="s">
        <v>305</v>
      </c>
      <c r="F662" s="35">
        <v>39953</v>
      </c>
      <c r="G662" s="14">
        <f t="shared" si="24"/>
        <v>3.1666666666666665</v>
      </c>
      <c r="H662" s="35">
        <v>40583</v>
      </c>
      <c r="I662" s="31">
        <v>4.9166666666666661</v>
      </c>
      <c r="J662" s="51" t="s">
        <v>391</v>
      </c>
      <c r="K662" s="14" t="s">
        <v>402</v>
      </c>
      <c r="L662" s="14">
        <v>0</v>
      </c>
      <c r="M662" s="14">
        <v>6.25E-2</v>
      </c>
      <c r="N662" s="14">
        <v>3.125E-2</v>
      </c>
    </row>
    <row r="663" spans="1:14" ht="13.8" x14ac:dyDescent="0.3">
      <c r="A663" s="44" t="s">
        <v>157</v>
      </c>
      <c r="B663" s="45" t="s">
        <v>180</v>
      </c>
      <c r="C663" s="13" t="s">
        <v>170</v>
      </c>
      <c r="D663" s="13" t="s">
        <v>207</v>
      </c>
      <c r="E663" s="13" t="s">
        <v>305</v>
      </c>
      <c r="F663" s="35">
        <v>39953</v>
      </c>
      <c r="G663" s="14">
        <f t="shared" si="24"/>
        <v>3.1666666666666665</v>
      </c>
      <c r="H663" s="35">
        <v>40583</v>
      </c>
      <c r="I663" s="31">
        <v>4.9166666666666661</v>
      </c>
      <c r="J663" s="51" t="s">
        <v>391</v>
      </c>
      <c r="K663" s="14" t="s">
        <v>403</v>
      </c>
      <c r="L663" s="14">
        <v>0</v>
      </c>
      <c r="M663" s="14">
        <v>0</v>
      </c>
      <c r="N663" s="14">
        <v>0</v>
      </c>
    </row>
    <row r="664" spans="1:14" ht="13.8" x14ac:dyDescent="0.3">
      <c r="A664" s="44" t="s">
        <v>157</v>
      </c>
      <c r="B664" s="45" t="s">
        <v>180</v>
      </c>
      <c r="C664" s="13" t="s">
        <v>170</v>
      </c>
      <c r="D664" s="13" t="s">
        <v>207</v>
      </c>
      <c r="E664" s="13" t="s">
        <v>305</v>
      </c>
      <c r="F664" s="35">
        <v>39953</v>
      </c>
      <c r="G664" s="14">
        <f t="shared" si="24"/>
        <v>3.1666666666666665</v>
      </c>
      <c r="H664" s="35">
        <v>40583</v>
      </c>
      <c r="I664" s="31">
        <v>4.9166666666666661</v>
      </c>
      <c r="J664" s="51" t="s">
        <v>392</v>
      </c>
      <c r="K664" s="14" t="s">
        <v>398</v>
      </c>
      <c r="L664" s="14">
        <v>0</v>
      </c>
      <c r="M664" s="14">
        <v>6.25E-2</v>
      </c>
      <c r="N664" s="14">
        <v>3.125E-2</v>
      </c>
    </row>
    <row r="665" spans="1:14" ht="13.8" x14ac:dyDescent="0.3">
      <c r="A665" s="44" t="s">
        <v>157</v>
      </c>
      <c r="B665" s="45" t="s">
        <v>180</v>
      </c>
      <c r="C665" s="13" t="s">
        <v>170</v>
      </c>
      <c r="D665" s="13" t="s">
        <v>207</v>
      </c>
      <c r="E665" s="13" t="s">
        <v>305</v>
      </c>
      <c r="F665" s="35">
        <v>39953</v>
      </c>
      <c r="G665" s="14">
        <f t="shared" si="24"/>
        <v>3.1666666666666665</v>
      </c>
      <c r="H665" s="35">
        <v>40583</v>
      </c>
      <c r="I665" s="31">
        <v>4.9166666666666661</v>
      </c>
      <c r="J665" s="51" t="s">
        <v>392</v>
      </c>
      <c r="K665" s="14" t="s">
        <v>399</v>
      </c>
      <c r="L665" s="14">
        <v>0</v>
      </c>
      <c r="M665" s="14">
        <v>0</v>
      </c>
      <c r="N665" s="14">
        <v>0</v>
      </c>
    </row>
    <row r="666" spans="1:14" ht="13.8" x14ac:dyDescent="0.3">
      <c r="A666" s="44" t="s">
        <v>157</v>
      </c>
      <c r="B666" s="45" t="s">
        <v>180</v>
      </c>
      <c r="C666" s="13" t="s">
        <v>170</v>
      </c>
      <c r="D666" s="13" t="s">
        <v>207</v>
      </c>
      <c r="E666" s="13" t="s">
        <v>305</v>
      </c>
      <c r="F666" s="35">
        <v>39953</v>
      </c>
      <c r="G666" s="14">
        <f t="shared" si="24"/>
        <v>3.1666666666666665</v>
      </c>
      <c r="H666" s="35">
        <v>40583</v>
      </c>
      <c r="I666" s="31">
        <v>4.9166666666666661</v>
      </c>
      <c r="J666" s="51" t="s">
        <v>392</v>
      </c>
      <c r="K666" s="14" t="s">
        <v>400</v>
      </c>
      <c r="L666" s="14">
        <v>0</v>
      </c>
      <c r="M666" s="14">
        <v>6.25E-2</v>
      </c>
      <c r="N666" s="14">
        <v>3.125E-2</v>
      </c>
    </row>
    <row r="667" spans="1:14" ht="13.8" x14ac:dyDescent="0.3">
      <c r="A667" s="44" t="s">
        <v>157</v>
      </c>
      <c r="B667" s="45" t="s">
        <v>180</v>
      </c>
      <c r="C667" s="13" t="s">
        <v>170</v>
      </c>
      <c r="D667" s="13" t="s">
        <v>207</v>
      </c>
      <c r="E667" s="13" t="s">
        <v>305</v>
      </c>
      <c r="F667" s="35">
        <v>39953</v>
      </c>
      <c r="G667" s="14">
        <f t="shared" si="24"/>
        <v>3.1666666666666665</v>
      </c>
      <c r="H667" s="35">
        <v>40583</v>
      </c>
      <c r="I667" s="31">
        <v>4.9166666666666661</v>
      </c>
      <c r="J667" s="51" t="s">
        <v>392</v>
      </c>
      <c r="K667" s="14" t="s">
        <v>401</v>
      </c>
      <c r="L667" s="14">
        <v>0</v>
      </c>
      <c r="M667" s="14">
        <v>6.25E-2</v>
      </c>
      <c r="N667" s="14">
        <v>3.125E-2</v>
      </c>
    </row>
    <row r="668" spans="1:14" ht="13.8" x14ac:dyDescent="0.3">
      <c r="A668" s="44" t="s">
        <v>157</v>
      </c>
      <c r="B668" s="45" t="s">
        <v>180</v>
      </c>
      <c r="C668" s="13" t="s">
        <v>170</v>
      </c>
      <c r="D668" s="13" t="s">
        <v>207</v>
      </c>
      <c r="E668" s="13" t="s">
        <v>305</v>
      </c>
      <c r="F668" s="35">
        <v>39953</v>
      </c>
      <c r="G668" s="14">
        <f t="shared" si="24"/>
        <v>3.1666666666666665</v>
      </c>
      <c r="H668" s="35">
        <v>40583</v>
      </c>
      <c r="I668" s="31">
        <v>4.9166666666666661</v>
      </c>
      <c r="J668" s="51" t="s">
        <v>392</v>
      </c>
      <c r="K668" s="14" t="s">
        <v>402</v>
      </c>
      <c r="L668" s="14">
        <v>0</v>
      </c>
      <c r="M668" s="14">
        <v>6.25E-2</v>
      </c>
      <c r="N668" s="14">
        <v>3.125E-2</v>
      </c>
    </row>
    <row r="669" spans="1:14" ht="13.8" x14ac:dyDescent="0.3">
      <c r="A669" s="44" t="s">
        <v>157</v>
      </c>
      <c r="B669" s="45" t="s">
        <v>180</v>
      </c>
      <c r="C669" s="13" t="s">
        <v>170</v>
      </c>
      <c r="D669" s="13" t="s">
        <v>207</v>
      </c>
      <c r="E669" s="13" t="s">
        <v>305</v>
      </c>
      <c r="F669" s="35">
        <v>39953</v>
      </c>
      <c r="G669" s="14">
        <f t="shared" si="24"/>
        <v>3.1666666666666665</v>
      </c>
      <c r="H669" s="35">
        <v>40583</v>
      </c>
      <c r="I669" s="31">
        <v>4.9166666666666661</v>
      </c>
      <c r="J669" s="51" t="s">
        <v>392</v>
      </c>
      <c r="K669" s="14" t="s">
        <v>403</v>
      </c>
      <c r="L669" s="14">
        <v>0</v>
      </c>
      <c r="M669" s="14">
        <v>0</v>
      </c>
      <c r="N669" s="14">
        <v>0</v>
      </c>
    </row>
    <row r="670" spans="1:14" ht="13.8" x14ac:dyDescent="0.3">
      <c r="A670" s="44" t="s">
        <v>158</v>
      </c>
      <c r="B670" s="45" t="s">
        <v>180</v>
      </c>
      <c r="C670" s="13" t="s">
        <v>170</v>
      </c>
      <c r="D670" s="13" t="s">
        <v>173</v>
      </c>
      <c r="E670" s="13" t="s">
        <v>306</v>
      </c>
      <c r="F670" s="35">
        <v>39953</v>
      </c>
      <c r="G670" s="14">
        <f t="shared" ref="G670:G705" si="25">5-5/12</f>
        <v>4.583333333333333</v>
      </c>
      <c r="H670" s="35">
        <v>40583</v>
      </c>
      <c r="I670" s="31">
        <v>6.333333333333333</v>
      </c>
      <c r="J670" s="51" t="s">
        <v>390</v>
      </c>
      <c r="K670" s="14" t="s">
        <v>398</v>
      </c>
      <c r="L670" s="14">
        <v>0</v>
      </c>
      <c r="M670" s="14">
        <v>0.125</v>
      </c>
      <c r="N670" s="14">
        <v>6.25E-2</v>
      </c>
    </row>
    <row r="671" spans="1:14" ht="13.8" x14ac:dyDescent="0.3">
      <c r="A671" s="44" t="s">
        <v>158</v>
      </c>
      <c r="B671" s="45" t="s">
        <v>180</v>
      </c>
      <c r="C671" s="13" t="s">
        <v>170</v>
      </c>
      <c r="D671" s="13" t="s">
        <v>173</v>
      </c>
      <c r="E671" s="13" t="s">
        <v>306</v>
      </c>
      <c r="F671" s="35">
        <v>39953</v>
      </c>
      <c r="G671" s="14">
        <f t="shared" si="25"/>
        <v>4.583333333333333</v>
      </c>
      <c r="H671" s="35">
        <v>40583</v>
      </c>
      <c r="I671" s="31">
        <v>6.333333333333333</v>
      </c>
      <c r="J671" s="51" t="s">
        <v>390</v>
      </c>
      <c r="K671" s="14" t="s">
        <v>399</v>
      </c>
      <c r="L671" s="14">
        <v>0</v>
      </c>
      <c r="M671" s="14">
        <v>0.125</v>
      </c>
      <c r="N671" s="14">
        <v>6.25E-2</v>
      </c>
    </row>
    <row r="672" spans="1:14" ht="13.8" x14ac:dyDescent="0.3">
      <c r="A672" s="44" t="s">
        <v>158</v>
      </c>
      <c r="B672" s="45" t="s">
        <v>180</v>
      </c>
      <c r="C672" s="13" t="s">
        <v>170</v>
      </c>
      <c r="D672" s="13" t="s">
        <v>173</v>
      </c>
      <c r="E672" s="13" t="s">
        <v>306</v>
      </c>
      <c r="F672" s="35">
        <v>39953</v>
      </c>
      <c r="G672" s="14">
        <f t="shared" si="25"/>
        <v>4.583333333333333</v>
      </c>
      <c r="H672" s="35">
        <v>40583</v>
      </c>
      <c r="I672" s="31">
        <v>6.333333333333333</v>
      </c>
      <c r="J672" s="51" t="s">
        <v>390</v>
      </c>
      <c r="K672" s="14" t="s">
        <v>400</v>
      </c>
      <c r="L672" s="14">
        <v>6.25E-2</v>
      </c>
      <c r="M672" s="14">
        <v>0.125</v>
      </c>
      <c r="N672" s="14">
        <v>9.375E-2</v>
      </c>
    </row>
    <row r="673" spans="1:14" ht="13.8" x14ac:dyDescent="0.3">
      <c r="A673" s="44" t="s">
        <v>158</v>
      </c>
      <c r="B673" s="45" t="s">
        <v>180</v>
      </c>
      <c r="C673" s="13" t="s">
        <v>170</v>
      </c>
      <c r="D673" s="13" t="s">
        <v>173</v>
      </c>
      <c r="E673" s="13" t="s">
        <v>306</v>
      </c>
      <c r="F673" s="35">
        <v>39953</v>
      </c>
      <c r="G673" s="14">
        <f t="shared" si="25"/>
        <v>4.583333333333333</v>
      </c>
      <c r="H673" s="35">
        <v>40583</v>
      </c>
      <c r="I673" s="31">
        <v>6.333333333333333</v>
      </c>
      <c r="J673" s="51" t="s">
        <v>390</v>
      </c>
      <c r="K673" s="14" t="s">
        <v>401</v>
      </c>
      <c r="L673" s="14">
        <v>6.25E-2</v>
      </c>
      <c r="M673" s="14">
        <v>0.125</v>
      </c>
      <c r="N673" s="14">
        <v>9.375E-2</v>
      </c>
    </row>
    <row r="674" spans="1:14" ht="13.8" x14ac:dyDescent="0.3">
      <c r="A674" s="44" t="s">
        <v>158</v>
      </c>
      <c r="B674" s="45" t="s">
        <v>180</v>
      </c>
      <c r="C674" s="13" t="s">
        <v>170</v>
      </c>
      <c r="D674" s="13" t="s">
        <v>173</v>
      </c>
      <c r="E674" s="13" t="s">
        <v>306</v>
      </c>
      <c r="F674" s="35">
        <v>39953</v>
      </c>
      <c r="G674" s="14">
        <f t="shared" si="25"/>
        <v>4.583333333333333</v>
      </c>
      <c r="H674" s="35">
        <v>40583</v>
      </c>
      <c r="I674" s="31">
        <v>6.333333333333333</v>
      </c>
      <c r="J674" s="51" t="s">
        <v>390</v>
      </c>
      <c r="K674" s="14" t="s">
        <v>402</v>
      </c>
      <c r="L674" s="14">
        <v>0</v>
      </c>
      <c r="M674" s="14">
        <v>0.25</v>
      </c>
      <c r="N674" s="14">
        <v>0.125</v>
      </c>
    </row>
    <row r="675" spans="1:14" ht="13.8" x14ac:dyDescent="0.3">
      <c r="A675" s="44" t="s">
        <v>158</v>
      </c>
      <c r="B675" s="45" t="s">
        <v>180</v>
      </c>
      <c r="C675" s="13" t="s">
        <v>170</v>
      </c>
      <c r="D675" s="13" t="s">
        <v>173</v>
      </c>
      <c r="E675" s="13" t="s">
        <v>306</v>
      </c>
      <c r="F675" s="35">
        <v>39953</v>
      </c>
      <c r="G675" s="14">
        <f t="shared" si="25"/>
        <v>4.583333333333333</v>
      </c>
      <c r="H675" s="35">
        <v>40583</v>
      </c>
      <c r="I675" s="31">
        <v>6.333333333333333</v>
      </c>
      <c r="J675" s="51" t="s">
        <v>390</v>
      </c>
      <c r="K675" s="14" t="s">
        <v>403</v>
      </c>
      <c r="L675" s="14">
        <v>0</v>
      </c>
      <c r="M675" s="14">
        <v>0.125</v>
      </c>
      <c r="N675" s="14">
        <v>6.25E-2</v>
      </c>
    </row>
    <row r="676" spans="1:14" ht="13.8" x14ac:dyDescent="0.3">
      <c r="A676" s="44" t="s">
        <v>158</v>
      </c>
      <c r="B676" s="45" t="s">
        <v>180</v>
      </c>
      <c r="C676" s="13" t="s">
        <v>170</v>
      </c>
      <c r="D676" s="13" t="s">
        <v>173</v>
      </c>
      <c r="E676" s="13" t="s">
        <v>306</v>
      </c>
      <c r="F676" s="35">
        <v>39953</v>
      </c>
      <c r="G676" s="14">
        <f t="shared" si="25"/>
        <v>4.583333333333333</v>
      </c>
      <c r="H676" s="35">
        <v>40583</v>
      </c>
      <c r="I676" s="31">
        <v>6.333333333333333</v>
      </c>
      <c r="J676" s="51" t="s">
        <v>391</v>
      </c>
      <c r="K676" s="14" t="s">
        <v>398</v>
      </c>
      <c r="L676" s="14">
        <v>0</v>
      </c>
      <c r="M676" s="14">
        <v>0.1875</v>
      </c>
      <c r="N676" s="14">
        <v>9.375E-2</v>
      </c>
    </row>
    <row r="677" spans="1:14" ht="13.8" x14ac:dyDescent="0.3">
      <c r="A677" s="44" t="s">
        <v>158</v>
      </c>
      <c r="B677" s="45" t="s">
        <v>180</v>
      </c>
      <c r="C677" s="13" t="s">
        <v>170</v>
      </c>
      <c r="D677" s="13" t="s">
        <v>173</v>
      </c>
      <c r="E677" s="13" t="s">
        <v>306</v>
      </c>
      <c r="F677" s="35">
        <v>39953</v>
      </c>
      <c r="G677" s="14">
        <f t="shared" si="25"/>
        <v>4.583333333333333</v>
      </c>
      <c r="H677" s="35">
        <v>40583</v>
      </c>
      <c r="I677" s="31">
        <v>6.333333333333333</v>
      </c>
      <c r="J677" s="51" t="s">
        <v>391</v>
      </c>
      <c r="K677" s="14" t="s">
        <v>399</v>
      </c>
      <c r="L677" s="14">
        <v>0</v>
      </c>
      <c r="M677" s="14">
        <v>0.125</v>
      </c>
      <c r="N677" s="14">
        <v>6.25E-2</v>
      </c>
    </row>
    <row r="678" spans="1:14" ht="13.8" x14ac:dyDescent="0.3">
      <c r="A678" s="44" t="s">
        <v>158</v>
      </c>
      <c r="B678" s="45" t="s">
        <v>180</v>
      </c>
      <c r="C678" s="13" t="s">
        <v>170</v>
      </c>
      <c r="D678" s="13" t="s">
        <v>173</v>
      </c>
      <c r="E678" s="13" t="s">
        <v>306</v>
      </c>
      <c r="F678" s="35">
        <v>39953</v>
      </c>
      <c r="G678" s="14">
        <f t="shared" si="25"/>
        <v>4.583333333333333</v>
      </c>
      <c r="H678" s="35">
        <v>40583</v>
      </c>
      <c r="I678" s="31">
        <v>6.333333333333333</v>
      </c>
      <c r="J678" s="51" t="s">
        <v>391</v>
      </c>
      <c r="K678" s="14" t="s">
        <v>400</v>
      </c>
      <c r="L678" s="14">
        <v>0</v>
      </c>
      <c r="M678" s="14">
        <v>0.1875</v>
      </c>
      <c r="N678" s="14">
        <v>9.375E-2</v>
      </c>
    </row>
    <row r="679" spans="1:14" ht="13.8" x14ac:dyDescent="0.3">
      <c r="A679" s="44" t="s">
        <v>158</v>
      </c>
      <c r="B679" s="45" t="s">
        <v>180</v>
      </c>
      <c r="C679" s="13" t="s">
        <v>170</v>
      </c>
      <c r="D679" s="13" t="s">
        <v>173</v>
      </c>
      <c r="E679" s="13" t="s">
        <v>306</v>
      </c>
      <c r="F679" s="35">
        <v>39953</v>
      </c>
      <c r="G679" s="14">
        <f t="shared" si="25"/>
        <v>4.583333333333333</v>
      </c>
      <c r="H679" s="35">
        <v>40583</v>
      </c>
      <c r="I679" s="31">
        <v>6.333333333333333</v>
      </c>
      <c r="J679" s="51" t="s">
        <v>391</v>
      </c>
      <c r="K679" s="14" t="s">
        <v>401</v>
      </c>
      <c r="L679" s="14">
        <v>0</v>
      </c>
      <c r="M679" s="14">
        <v>0.1875</v>
      </c>
      <c r="N679" s="14">
        <v>9.375E-2</v>
      </c>
    </row>
    <row r="680" spans="1:14" ht="13.8" x14ac:dyDescent="0.3">
      <c r="A680" s="44" t="s">
        <v>158</v>
      </c>
      <c r="B680" s="45" t="s">
        <v>180</v>
      </c>
      <c r="C680" s="13" t="s">
        <v>170</v>
      </c>
      <c r="D680" s="13" t="s">
        <v>173</v>
      </c>
      <c r="E680" s="13" t="s">
        <v>306</v>
      </c>
      <c r="F680" s="35">
        <v>39953</v>
      </c>
      <c r="G680" s="14">
        <f t="shared" si="25"/>
        <v>4.583333333333333</v>
      </c>
      <c r="H680" s="35">
        <v>40583</v>
      </c>
      <c r="I680" s="31">
        <v>6.333333333333333</v>
      </c>
      <c r="J680" s="51" t="s">
        <v>391</v>
      </c>
      <c r="K680" s="14" t="s">
        <v>402</v>
      </c>
      <c r="L680" s="14">
        <v>6.25E-2</v>
      </c>
      <c r="M680" s="14">
        <v>6.25E-2</v>
      </c>
      <c r="N680" s="14">
        <v>6.25E-2</v>
      </c>
    </row>
    <row r="681" spans="1:14" ht="13.8" x14ac:dyDescent="0.3">
      <c r="A681" s="44" t="s">
        <v>158</v>
      </c>
      <c r="B681" s="45" t="s">
        <v>180</v>
      </c>
      <c r="C681" s="13" t="s">
        <v>170</v>
      </c>
      <c r="D681" s="13" t="s">
        <v>173</v>
      </c>
      <c r="E681" s="13" t="s">
        <v>306</v>
      </c>
      <c r="F681" s="35">
        <v>39953</v>
      </c>
      <c r="G681" s="14">
        <f t="shared" si="25"/>
        <v>4.583333333333333</v>
      </c>
      <c r="H681" s="35">
        <v>40583</v>
      </c>
      <c r="I681" s="31">
        <v>6.333333333333333</v>
      </c>
      <c r="J681" s="51" t="s">
        <v>391</v>
      </c>
      <c r="K681" s="14" t="s">
        <v>403</v>
      </c>
      <c r="L681" s="14">
        <v>0</v>
      </c>
      <c r="M681" s="14">
        <v>0.125</v>
      </c>
      <c r="N681" s="14">
        <v>6.25E-2</v>
      </c>
    </row>
    <row r="682" spans="1:14" ht="13.8" x14ac:dyDescent="0.3">
      <c r="A682" s="44" t="s">
        <v>158</v>
      </c>
      <c r="B682" s="45" t="s">
        <v>180</v>
      </c>
      <c r="C682" s="13" t="s">
        <v>170</v>
      </c>
      <c r="D682" s="13" t="s">
        <v>173</v>
      </c>
      <c r="E682" s="13" t="s">
        <v>306</v>
      </c>
      <c r="F682" s="35">
        <v>39953</v>
      </c>
      <c r="G682" s="14">
        <f t="shared" si="25"/>
        <v>4.583333333333333</v>
      </c>
      <c r="H682" s="35">
        <v>40583</v>
      </c>
      <c r="I682" s="31">
        <v>6.333333333333333</v>
      </c>
      <c r="J682" s="51" t="s">
        <v>392</v>
      </c>
      <c r="K682" s="14" t="s">
        <v>398</v>
      </c>
      <c r="L682" s="14">
        <v>0</v>
      </c>
      <c r="M682" s="14">
        <v>6.25E-2</v>
      </c>
      <c r="N682" s="14">
        <v>3.125E-2</v>
      </c>
    </row>
    <row r="683" spans="1:14" ht="13.8" x14ac:dyDescent="0.3">
      <c r="A683" s="44" t="s">
        <v>158</v>
      </c>
      <c r="B683" s="45" t="s">
        <v>180</v>
      </c>
      <c r="C683" s="13" t="s">
        <v>170</v>
      </c>
      <c r="D683" s="13" t="s">
        <v>173</v>
      </c>
      <c r="E683" s="13" t="s">
        <v>306</v>
      </c>
      <c r="F683" s="35">
        <v>39953</v>
      </c>
      <c r="G683" s="14">
        <f t="shared" si="25"/>
        <v>4.583333333333333</v>
      </c>
      <c r="H683" s="35">
        <v>40583</v>
      </c>
      <c r="I683" s="31">
        <v>6.333333333333333</v>
      </c>
      <c r="J683" s="51" t="s">
        <v>392</v>
      </c>
      <c r="K683" s="14" t="s">
        <v>399</v>
      </c>
      <c r="L683" s="14">
        <v>0</v>
      </c>
      <c r="M683" s="14">
        <v>6.25E-2</v>
      </c>
      <c r="N683" s="14">
        <v>3.125E-2</v>
      </c>
    </row>
    <row r="684" spans="1:14" ht="13.8" x14ac:dyDescent="0.3">
      <c r="A684" s="44" t="s">
        <v>158</v>
      </c>
      <c r="B684" s="45" t="s">
        <v>180</v>
      </c>
      <c r="C684" s="13" t="s">
        <v>170</v>
      </c>
      <c r="D684" s="13" t="s">
        <v>173</v>
      </c>
      <c r="E684" s="13" t="s">
        <v>306</v>
      </c>
      <c r="F684" s="35">
        <v>39953</v>
      </c>
      <c r="G684" s="14">
        <f t="shared" si="25"/>
        <v>4.583333333333333</v>
      </c>
      <c r="H684" s="35">
        <v>40583</v>
      </c>
      <c r="I684" s="31">
        <v>6.333333333333333</v>
      </c>
      <c r="J684" s="51" t="s">
        <v>392</v>
      </c>
      <c r="K684" s="14" t="s">
        <v>400</v>
      </c>
      <c r="L684" s="14">
        <v>0</v>
      </c>
      <c r="M684" s="14">
        <v>6.25E-2</v>
      </c>
      <c r="N684" s="14">
        <v>3.125E-2</v>
      </c>
    </row>
    <row r="685" spans="1:14" ht="13.8" x14ac:dyDescent="0.3">
      <c r="A685" s="44" t="s">
        <v>158</v>
      </c>
      <c r="B685" s="45" t="s">
        <v>180</v>
      </c>
      <c r="C685" s="13" t="s">
        <v>170</v>
      </c>
      <c r="D685" s="13" t="s">
        <v>173</v>
      </c>
      <c r="E685" s="13" t="s">
        <v>306</v>
      </c>
      <c r="F685" s="35">
        <v>39953</v>
      </c>
      <c r="G685" s="14">
        <f t="shared" si="25"/>
        <v>4.583333333333333</v>
      </c>
      <c r="H685" s="35">
        <v>40583</v>
      </c>
      <c r="I685" s="31">
        <v>6.333333333333333</v>
      </c>
      <c r="J685" s="51" t="s">
        <v>392</v>
      </c>
      <c r="K685" s="14" t="s">
        <v>401</v>
      </c>
      <c r="L685" s="14">
        <v>0</v>
      </c>
      <c r="M685" s="14">
        <v>6.25E-2</v>
      </c>
      <c r="N685" s="14">
        <v>3.125E-2</v>
      </c>
    </row>
    <row r="686" spans="1:14" ht="13.8" x14ac:dyDescent="0.3">
      <c r="A686" s="44" t="s">
        <v>158</v>
      </c>
      <c r="B686" s="45" t="s">
        <v>180</v>
      </c>
      <c r="C686" s="13" t="s">
        <v>170</v>
      </c>
      <c r="D686" s="13" t="s">
        <v>173</v>
      </c>
      <c r="E686" s="13" t="s">
        <v>306</v>
      </c>
      <c r="F686" s="35">
        <v>39953</v>
      </c>
      <c r="G686" s="14">
        <f t="shared" si="25"/>
        <v>4.583333333333333</v>
      </c>
      <c r="H686" s="35">
        <v>40583</v>
      </c>
      <c r="I686" s="31">
        <v>6.333333333333333</v>
      </c>
      <c r="J686" s="51" t="s">
        <v>392</v>
      </c>
      <c r="K686" s="14" t="s">
        <v>402</v>
      </c>
      <c r="L686" s="14">
        <v>0</v>
      </c>
      <c r="M686" s="14">
        <v>0.3125</v>
      </c>
      <c r="N686" s="14">
        <v>0.15625</v>
      </c>
    </row>
    <row r="687" spans="1:14" ht="13.8" x14ac:dyDescent="0.3">
      <c r="A687" s="44" t="s">
        <v>158</v>
      </c>
      <c r="B687" s="45" t="s">
        <v>180</v>
      </c>
      <c r="C687" s="13" t="s">
        <v>170</v>
      </c>
      <c r="D687" s="13" t="s">
        <v>173</v>
      </c>
      <c r="E687" s="13" t="s">
        <v>306</v>
      </c>
      <c r="F687" s="35">
        <v>39953</v>
      </c>
      <c r="G687" s="14">
        <f t="shared" si="25"/>
        <v>4.583333333333333</v>
      </c>
      <c r="H687" s="35">
        <v>40583</v>
      </c>
      <c r="I687" s="31">
        <v>6.333333333333333</v>
      </c>
      <c r="J687" s="51" t="s">
        <v>392</v>
      </c>
      <c r="K687" s="14" t="s">
        <v>403</v>
      </c>
      <c r="L687" s="14">
        <v>0</v>
      </c>
      <c r="M687" s="14">
        <v>0.1875</v>
      </c>
      <c r="N687" s="14">
        <v>9.375E-2</v>
      </c>
    </row>
    <row r="688" spans="1:14" ht="13.8" x14ac:dyDescent="0.3">
      <c r="A688" s="44" t="s">
        <v>158</v>
      </c>
      <c r="B688" s="45" t="s">
        <v>180</v>
      </c>
      <c r="C688" s="13" t="s">
        <v>170</v>
      </c>
      <c r="D688" s="13" t="s">
        <v>207</v>
      </c>
      <c r="E688" s="13" t="s">
        <v>306</v>
      </c>
      <c r="F688" s="35">
        <v>39953</v>
      </c>
      <c r="G688" s="14">
        <f t="shared" si="25"/>
        <v>4.583333333333333</v>
      </c>
      <c r="H688" s="35">
        <v>40583</v>
      </c>
      <c r="I688" s="31">
        <v>6.333333333333333</v>
      </c>
      <c r="J688" s="51" t="s">
        <v>390</v>
      </c>
      <c r="K688" s="14" t="s">
        <v>398</v>
      </c>
      <c r="L688" s="14">
        <v>0</v>
      </c>
      <c r="M688" s="14">
        <v>6.25E-2</v>
      </c>
      <c r="N688" s="14">
        <v>3.125E-2</v>
      </c>
    </row>
    <row r="689" spans="1:14" ht="13.8" x14ac:dyDescent="0.3">
      <c r="A689" s="44" t="s">
        <v>158</v>
      </c>
      <c r="B689" s="45" t="s">
        <v>180</v>
      </c>
      <c r="C689" s="13" t="s">
        <v>170</v>
      </c>
      <c r="D689" s="13" t="s">
        <v>207</v>
      </c>
      <c r="E689" s="13" t="s">
        <v>306</v>
      </c>
      <c r="F689" s="35">
        <v>39953</v>
      </c>
      <c r="G689" s="14">
        <f t="shared" si="25"/>
        <v>4.583333333333333</v>
      </c>
      <c r="H689" s="35">
        <v>40583</v>
      </c>
      <c r="I689" s="31">
        <v>6.333333333333333</v>
      </c>
      <c r="J689" s="51" t="s">
        <v>390</v>
      </c>
      <c r="K689" s="14" t="s">
        <v>399</v>
      </c>
      <c r="L689" s="14">
        <v>6.25E-2</v>
      </c>
      <c r="M689" s="14">
        <v>6.25E-2</v>
      </c>
      <c r="N689" s="14">
        <v>6.25E-2</v>
      </c>
    </row>
    <row r="690" spans="1:14" ht="13.8" x14ac:dyDescent="0.3">
      <c r="A690" s="44" t="s">
        <v>158</v>
      </c>
      <c r="B690" s="45" t="s">
        <v>180</v>
      </c>
      <c r="C690" s="13" t="s">
        <v>170</v>
      </c>
      <c r="D690" s="13" t="s">
        <v>207</v>
      </c>
      <c r="E690" s="13" t="s">
        <v>306</v>
      </c>
      <c r="F690" s="35">
        <v>39953</v>
      </c>
      <c r="G690" s="14">
        <f t="shared" si="25"/>
        <v>4.583333333333333</v>
      </c>
      <c r="H690" s="35">
        <v>40583</v>
      </c>
      <c r="I690" s="31">
        <v>6.333333333333333</v>
      </c>
      <c r="J690" s="51" t="s">
        <v>390</v>
      </c>
      <c r="K690" s="14" t="s">
        <v>400</v>
      </c>
      <c r="L690" s="14">
        <v>6.25E-2</v>
      </c>
      <c r="M690" s="14">
        <v>0.125</v>
      </c>
      <c r="N690" s="14">
        <v>9.375E-2</v>
      </c>
    </row>
    <row r="691" spans="1:14" ht="13.8" x14ac:dyDescent="0.3">
      <c r="A691" s="44" t="s">
        <v>158</v>
      </c>
      <c r="B691" s="45" t="s">
        <v>180</v>
      </c>
      <c r="C691" s="13" t="s">
        <v>170</v>
      </c>
      <c r="D691" s="13" t="s">
        <v>207</v>
      </c>
      <c r="E691" s="13" t="s">
        <v>306</v>
      </c>
      <c r="F691" s="35">
        <v>39953</v>
      </c>
      <c r="G691" s="14">
        <f t="shared" si="25"/>
        <v>4.583333333333333</v>
      </c>
      <c r="H691" s="35">
        <v>40583</v>
      </c>
      <c r="I691" s="31">
        <v>6.333333333333333</v>
      </c>
      <c r="J691" s="51" t="s">
        <v>390</v>
      </c>
      <c r="K691" s="14" t="s">
        <v>401</v>
      </c>
      <c r="L691" s="14">
        <v>6.25E-2</v>
      </c>
      <c r="M691" s="14">
        <v>0.125</v>
      </c>
      <c r="N691" s="14">
        <v>9.375E-2</v>
      </c>
    </row>
    <row r="692" spans="1:14" ht="13.8" x14ac:dyDescent="0.3">
      <c r="A692" s="44" t="s">
        <v>158</v>
      </c>
      <c r="B692" s="45" t="s">
        <v>180</v>
      </c>
      <c r="C692" s="13" t="s">
        <v>170</v>
      </c>
      <c r="D692" s="13" t="s">
        <v>207</v>
      </c>
      <c r="E692" s="13" t="s">
        <v>306</v>
      </c>
      <c r="F692" s="35">
        <v>39953</v>
      </c>
      <c r="G692" s="14">
        <f t="shared" si="25"/>
        <v>4.583333333333333</v>
      </c>
      <c r="H692" s="35">
        <v>40583</v>
      </c>
      <c r="I692" s="31">
        <v>6.333333333333333</v>
      </c>
      <c r="J692" s="51" t="s">
        <v>390</v>
      </c>
      <c r="K692" s="14" t="s">
        <v>402</v>
      </c>
      <c r="L692" s="14">
        <v>0</v>
      </c>
      <c r="M692" s="14">
        <v>0.125</v>
      </c>
      <c r="N692" s="14">
        <v>6.25E-2</v>
      </c>
    </row>
    <row r="693" spans="1:14" ht="13.8" x14ac:dyDescent="0.3">
      <c r="A693" s="44" t="s">
        <v>158</v>
      </c>
      <c r="B693" s="45" t="s">
        <v>180</v>
      </c>
      <c r="C693" s="13" t="s">
        <v>170</v>
      </c>
      <c r="D693" s="13" t="s">
        <v>207</v>
      </c>
      <c r="E693" s="13" t="s">
        <v>306</v>
      </c>
      <c r="F693" s="35">
        <v>39953</v>
      </c>
      <c r="G693" s="14">
        <f t="shared" si="25"/>
        <v>4.583333333333333</v>
      </c>
      <c r="H693" s="35">
        <v>40583</v>
      </c>
      <c r="I693" s="31">
        <v>6.333333333333333</v>
      </c>
      <c r="J693" s="51" t="s">
        <v>390</v>
      </c>
      <c r="K693" s="14" t="s">
        <v>403</v>
      </c>
      <c r="L693" s="14">
        <v>0</v>
      </c>
      <c r="M693" s="14">
        <v>6.25E-2</v>
      </c>
      <c r="N693" s="14">
        <v>3.125E-2</v>
      </c>
    </row>
    <row r="694" spans="1:14" ht="13.8" x14ac:dyDescent="0.3">
      <c r="A694" s="44" t="s">
        <v>158</v>
      </c>
      <c r="B694" s="45" t="s">
        <v>180</v>
      </c>
      <c r="C694" s="13" t="s">
        <v>170</v>
      </c>
      <c r="D694" s="13" t="s">
        <v>207</v>
      </c>
      <c r="E694" s="13" t="s">
        <v>306</v>
      </c>
      <c r="F694" s="35">
        <v>39953</v>
      </c>
      <c r="G694" s="14">
        <f t="shared" si="25"/>
        <v>4.583333333333333</v>
      </c>
      <c r="H694" s="35">
        <v>40583</v>
      </c>
      <c r="I694" s="31">
        <v>6.333333333333333</v>
      </c>
      <c r="J694" s="51" t="s">
        <v>391</v>
      </c>
      <c r="K694" s="14" t="s">
        <v>398</v>
      </c>
      <c r="L694" s="14">
        <v>6.25E-2</v>
      </c>
      <c r="M694" s="14">
        <v>6.25E-2</v>
      </c>
      <c r="N694" s="14">
        <v>6.25E-2</v>
      </c>
    </row>
    <row r="695" spans="1:14" ht="13.8" x14ac:dyDescent="0.3">
      <c r="A695" s="44" t="s">
        <v>158</v>
      </c>
      <c r="B695" s="45" t="s">
        <v>180</v>
      </c>
      <c r="C695" s="13" t="s">
        <v>170</v>
      </c>
      <c r="D695" s="13" t="s">
        <v>207</v>
      </c>
      <c r="E695" s="13" t="s">
        <v>306</v>
      </c>
      <c r="F695" s="35">
        <v>39953</v>
      </c>
      <c r="G695" s="14">
        <f t="shared" si="25"/>
        <v>4.583333333333333</v>
      </c>
      <c r="H695" s="35">
        <v>40583</v>
      </c>
      <c r="I695" s="31">
        <v>6.333333333333333</v>
      </c>
      <c r="J695" s="51" t="s">
        <v>391</v>
      </c>
      <c r="K695" s="14" t="s">
        <v>399</v>
      </c>
      <c r="L695" s="14">
        <v>6.25E-2</v>
      </c>
      <c r="M695" s="14">
        <v>6.25E-2</v>
      </c>
      <c r="N695" s="14">
        <v>6.25E-2</v>
      </c>
    </row>
    <row r="696" spans="1:14" ht="13.8" x14ac:dyDescent="0.3">
      <c r="A696" s="44" t="s">
        <v>158</v>
      </c>
      <c r="B696" s="45" t="s">
        <v>180</v>
      </c>
      <c r="C696" s="13" t="s">
        <v>170</v>
      </c>
      <c r="D696" s="13" t="s">
        <v>207</v>
      </c>
      <c r="E696" s="13" t="s">
        <v>306</v>
      </c>
      <c r="F696" s="35">
        <v>39953</v>
      </c>
      <c r="G696" s="14">
        <f t="shared" si="25"/>
        <v>4.583333333333333</v>
      </c>
      <c r="H696" s="35">
        <v>40583</v>
      </c>
      <c r="I696" s="31">
        <v>6.333333333333333</v>
      </c>
      <c r="J696" s="51" t="s">
        <v>391</v>
      </c>
      <c r="K696" s="14" t="s">
        <v>400</v>
      </c>
      <c r="L696" s="14">
        <v>6.25E-2</v>
      </c>
      <c r="M696" s="14">
        <v>0</v>
      </c>
      <c r="N696" s="14">
        <v>3.125E-2</v>
      </c>
    </row>
    <row r="697" spans="1:14" ht="13.8" x14ac:dyDescent="0.3">
      <c r="A697" s="44" t="s">
        <v>158</v>
      </c>
      <c r="B697" s="45" t="s">
        <v>180</v>
      </c>
      <c r="C697" s="13" t="s">
        <v>170</v>
      </c>
      <c r="D697" s="13" t="s">
        <v>207</v>
      </c>
      <c r="E697" s="13" t="s">
        <v>306</v>
      </c>
      <c r="F697" s="35">
        <v>39953</v>
      </c>
      <c r="G697" s="14">
        <f t="shared" si="25"/>
        <v>4.583333333333333</v>
      </c>
      <c r="H697" s="35">
        <v>40583</v>
      </c>
      <c r="I697" s="31">
        <v>6.333333333333333</v>
      </c>
      <c r="J697" s="51" t="s">
        <v>391</v>
      </c>
      <c r="K697" s="14" t="s">
        <v>401</v>
      </c>
      <c r="L697" s="14">
        <v>6.25E-2</v>
      </c>
      <c r="M697" s="14">
        <v>0</v>
      </c>
      <c r="N697" s="14">
        <v>3.125E-2</v>
      </c>
    </row>
    <row r="698" spans="1:14" ht="13.8" x14ac:dyDescent="0.3">
      <c r="A698" s="44" t="s">
        <v>158</v>
      </c>
      <c r="B698" s="45" t="s">
        <v>180</v>
      </c>
      <c r="C698" s="13" t="s">
        <v>170</v>
      </c>
      <c r="D698" s="13" t="s">
        <v>207</v>
      </c>
      <c r="E698" s="13" t="s">
        <v>306</v>
      </c>
      <c r="F698" s="35">
        <v>39953</v>
      </c>
      <c r="G698" s="14">
        <f t="shared" si="25"/>
        <v>4.583333333333333</v>
      </c>
      <c r="H698" s="35">
        <v>40583</v>
      </c>
      <c r="I698" s="31">
        <v>6.333333333333333</v>
      </c>
      <c r="J698" s="51" t="s">
        <v>391</v>
      </c>
      <c r="K698" s="14" t="s">
        <v>402</v>
      </c>
      <c r="L698" s="14">
        <v>0</v>
      </c>
      <c r="M698" s="14">
        <v>6.25E-2</v>
      </c>
      <c r="N698" s="14">
        <v>3.125E-2</v>
      </c>
    </row>
    <row r="699" spans="1:14" ht="13.8" x14ac:dyDescent="0.3">
      <c r="A699" s="44" t="s">
        <v>158</v>
      </c>
      <c r="B699" s="45" t="s">
        <v>180</v>
      </c>
      <c r="C699" s="13" t="s">
        <v>170</v>
      </c>
      <c r="D699" s="13" t="s">
        <v>207</v>
      </c>
      <c r="E699" s="13" t="s">
        <v>306</v>
      </c>
      <c r="F699" s="35">
        <v>39953</v>
      </c>
      <c r="G699" s="14">
        <f t="shared" si="25"/>
        <v>4.583333333333333</v>
      </c>
      <c r="H699" s="35">
        <v>40583</v>
      </c>
      <c r="I699" s="31">
        <v>6.333333333333333</v>
      </c>
      <c r="J699" s="51" t="s">
        <v>391</v>
      </c>
      <c r="K699" s="14" t="s">
        <v>403</v>
      </c>
      <c r="L699" s="14">
        <v>6.25E-2</v>
      </c>
      <c r="M699" s="14">
        <v>0.125</v>
      </c>
      <c r="N699" s="14">
        <v>9.375E-2</v>
      </c>
    </row>
    <row r="700" spans="1:14" ht="13.8" x14ac:dyDescent="0.3">
      <c r="A700" s="44" t="s">
        <v>158</v>
      </c>
      <c r="B700" s="45" t="s">
        <v>180</v>
      </c>
      <c r="C700" s="13" t="s">
        <v>170</v>
      </c>
      <c r="D700" s="13" t="s">
        <v>207</v>
      </c>
      <c r="E700" s="13" t="s">
        <v>306</v>
      </c>
      <c r="F700" s="35">
        <v>39953</v>
      </c>
      <c r="G700" s="14">
        <f t="shared" si="25"/>
        <v>4.583333333333333</v>
      </c>
      <c r="H700" s="35">
        <v>40583</v>
      </c>
      <c r="I700" s="31">
        <v>6.333333333333333</v>
      </c>
      <c r="J700" s="51" t="s">
        <v>392</v>
      </c>
      <c r="K700" s="14" t="s">
        <v>398</v>
      </c>
      <c r="L700" s="14">
        <v>0</v>
      </c>
      <c r="M700" s="14">
        <v>6.25E-2</v>
      </c>
      <c r="N700" s="14">
        <v>3.125E-2</v>
      </c>
    </row>
    <row r="701" spans="1:14" ht="13.8" x14ac:dyDescent="0.3">
      <c r="A701" s="44" t="s">
        <v>158</v>
      </c>
      <c r="B701" s="45" t="s">
        <v>180</v>
      </c>
      <c r="C701" s="13" t="s">
        <v>170</v>
      </c>
      <c r="D701" s="13" t="s">
        <v>207</v>
      </c>
      <c r="E701" s="13" t="s">
        <v>306</v>
      </c>
      <c r="F701" s="35">
        <v>39953</v>
      </c>
      <c r="G701" s="14">
        <f t="shared" si="25"/>
        <v>4.583333333333333</v>
      </c>
      <c r="H701" s="35">
        <v>40583</v>
      </c>
      <c r="I701" s="31">
        <v>6.333333333333333</v>
      </c>
      <c r="J701" s="51" t="s">
        <v>392</v>
      </c>
      <c r="K701" s="14" t="s">
        <v>399</v>
      </c>
      <c r="L701" s="14">
        <v>0</v>
      </c>
      <c r="M701" s="14">
        <v>6.25E-2</v>
      </c>
      <c r="N701" s="14">
        <v>3.125E-2</v>
      </c>
    </row>
    <row r="702" spans="1:14" ht="13.8" x14ac:dyDescent="0.3">
      <c r="A702" s="44" t="s">
        <v>158</v>
      </c>
      <c r="B702" s="45" t="s">
        <v>180</v>
      </c>
      <c r="C702" s="13" t="s">
        <v>170</v>
      </c>
      <c r="D702" s="13" t="s">
        <v>207</v>
      </c>
      <c r="E702" s="13" t="s">
        <v>306</v>
      </c>
      <c r="F702" s="35">
        <v>39953</v>
      </c>
      <c r="G702" s="14">
        <f t="shared" si="25"/>
        <v>4.583333333333333</v>
      </c>
      <c r="H702" s="35">
        <v>40583</v>
      </c>
      <c r="I702" s="31">
        <v>6.333333333333333</v>
      </c>
      <c r="J702" s="51" t="s">
        <v>392</v>
      </c>
      <c r="K702" s="14" t="s">
        <v>400</v>
      </c>
      <c r="L702" s="14">
        <v>0</v>
      </c>
      <c r="M702" s="14">
        <v>0</v>
      </c>
      <c r="N702" s="14">
        <v>0</v>
      </c>
    </row>
    <row r="703" spans="1:14" ht="13.8" x14ac:dyDescent="0.3">
      <c r="A703" s="44" t="s">
        <v>158</v>
      </c>
      <c r="B703" s="45" t="s">
        <v>180</v>
      </c>
      <c r="C703" s="13" t="s">
        <v>170</v>
      </c>
      <c r="D703" s="13" t="s">
        <v>207</v>
      </c>
      <c r="E703" s="13" t="s">
        <v>306</v>
      </c>
      <c r="F703" s="35">
        <v>39953</v>
      </c>
      <c r="G703" s="14">
        <f t="shared" si="25"/>
        <v>4.583333333333333</v>
      </c>
      <c r="H703" s="35">
        <v>40583</v>
      </c>
      <c r="I703" s="31">
        <v>6.333333333333333</v>
      </c>
      <c r="J703" s="51" t="s">
        <v>392</v>
      </c>
      <c r="K703" s="14" t="s">
        <v>401</v>
      </c>
      <c r="L703" s="14">
        <v>0</v>
      </c>
      <c r="M703" s="14">
        <v>0</v>
      </c>
      <c r="N703" s="14">
        <v>0</v>
      </c>
    </row>
    <row r="704" spans="1:14" ht="13.8" x14ac:dyDescent="0.3">
      <c r="A704" s="44" t="s">
        <v>158</v>
      </c>
      <c r="B704" s="45" t="s">
        <v>180</v>
      </c>
      <c r="C704" s="13" t="s">
        <v>170</v>
      </c>
      <c r="D704" s="13" t="s">
        <v>207</v>
      </c>
      <c r="E704" s="13" t="s">
        <v>306</v>
      </c>
      <c r="F704" s="35">
        <v>39953</v>
      </c>
      <c r="G704" s="14">
        <f t="shared" si="25"/>
        <v>4.583333333333333</v>
      </c>
      <c r="H704" s="35">
        <v>40583</v>
      </c>
      <c r="I704" s="31">
        <v>6.333333333333333</v>
      </c>
      <c r="J704" s="51" t="s">
        <v>392</v>
      </c>
      <c r="K704" s="14" t="s">
        <v>402</v>
      </c>
      <c r="L704" s="14">
        <v>0</v>
      </c>
      <c r="M704" s="14">
        <v>0</v>
      </c>
      <c r="N704" s="14">
        <v>0</v>
      </c>
    </row>
    <row r="705" spans="1:14" ht="13.8" x14ac:dyDescent="0.3">
      <c r="A705" s="44" t="s">
        <v>158</v>
      </c>
      <c r="B705" s="45" t="s">
        <v>180</v>
      </c>
      <c r="C705" s="13" t="s">
        <v>170</v>
      </c>
      <c r="D705" s="13" t="s">
        <v>207</v>
      </c>
      <c r="E705" s="13" t="s">
        <v>306</v>
      </c>
      <c r="F705" s="35">
        <v>39953</v>
      </c>
      <c r="G705" s="14">
        <f t="shared" si="25"/>
        <v>4.583333333333333</v>
      </c>
      <c r="H705" s="35">
        <v>40583</v>
      </c>
      <c r="I705" s="31">
        <v>6.333333333333333</v>
      </c>
      <c r="J705" s="51" t="s">
        <v>392</v>
      </c>
      <c r="K705" s="14" t="s">
        <v>403</v>
      </c>
      <c r="L705" s="14">
        <v>0</v>
      </c>
      <c r="M705" s="14">
        <v>6.25E-2</v>
      </c>
      <c r="N705" s="14">
        <v>3.125E-2</v>
      </c>
    </row>
    <row r="706" spans="1:14" ht="13.8" x14ac:dyDescent="0.3">
      <c r="A706" s="44" t="s">
        <v>159</v>
      </c>
      <c r="B706" s="45" t="s">
        <v>180</v>
      </c>
      <c r="C706" s="13" t="s">
        <v>170</v>
      </c>
      <c r="D706" s="13" t="s">
        <v>173</v>
      </c>
      <c r="E706" s="13" t="s">
        <v>307</v>
      </c>
      <c r="F706" s="35">
        <v>39952</v>
      </c>
      <c r="G706" s="14">
        <f t="shared" ref="G706:G723" si="26">4+2/12</f>
        <v>4.166666666666667</v>
      </c>
      <c r="H706" s="35">
        <v>40582</v>
      </c>
      <c r="I706" s="31">
        <v>5.916666666666667</v>
      </c>
      <c r="J706" s="51" t="s">
        <v>390</v>
      </c>
      <c r="K706" s="14" t="s">
        <v>398</v>
      </c>
      <c r="L706" s="14">
        <v>6.25E-2</v>
      </c>
      <c r="M706" s="14">
        <v>0</v>
      </c>
      <c r="N706" s="14">
        <v>3.125E-2</v>
      </c>
    </row>
    <row r="707" spans="1:14" ht="13.8" x14ac:dyDescent="0.3">
      <c r="A707" s="44" t="s">
        <v>159</v>
      </c>
      <c r="B707" s="45" t="s">
        <v>180</v>
      </c>
      <c r="C707" s="13" t="s">
        <v>170</v>
      </c>
      <c r="D707" s="13" t="s">
        <v>173</v>
      </c>
      <c r="E707" s="13" t="s">
        <v>307</v>
      </c>
      <c r="F707" s="35">
        <v>39952</v>
      </c>
      <c r="G707" s="14">
        <f t="shared" si="26"/>
        <v>4.166666666666667</v>
      </c>
      <c r="H707" s="35">
        <v>40582</v>
      </c>
      <c r="I707" s="31">
        <v>5.916666666666667</v>
      </c>
      <c r="J707" s="51" t="s">
        <v>390</v>
      </c>
      <c r="K707" s="14" t="s">
        <v>399</v>
      </c>
      <c r="L707" s="14">
        <v>6.25E-2</v>
      </c>
      <c r="M707" s="14">
        <v>0</v>
      </c>
      <c r="N707" s="14">
        <v>3.125E-2</v>
      </c>
    </row>
    <row r="708" spans="1:14" ht="13.8" x14ac:dyDescent="0.3">
      <c r="A708" s="44" t="s">
        <v>159</v>
      </c>
      <c r="B708" s="45" t="s">
        <v>180</v>
      </c>
      <c r="C708" s="13" t="s">
        <v>170</v>
      </c>
      <c r="D708" s="13" t="s">
        <v>173</v>
      </c>
      <c r="E708" s="13" t="s">
        <v>307</v>
      </c>
      <c r="F708" s="35">
        <v>39952</v>
      </c>
      <c r="G708" s="14">
        <f t="shared" si="26"/>
        <v>4.166666666666667</v>
      </c>
      <c r="H708" s="35">
        <v>40582</v>
      </c>
      <c r="I708" s="31">
        <v>5.916666666666667</v>
      </c>
      <c r="J708" s="51" t="s">
        <v>390</v>
      </c>
      <c r="K708" s="14" t="s">
        <v>400</v>
      </c>
      <c r="L708" s="14">
        <v>6.25E-2</v>
      </c>
      <c r="M708" s="14">
        <v>6.25E-2</v>
      </c>
      <c r="N708" s="14">
        <v>6.25E-2</v>
      </c>
    </row>
    <row r="709" spans="1:14" ht="13.8" x14ac:dyDescent="0.3">
      <c r="A709" s="44" t="s">
        <v>159</v>
      </c>
      <c r="B709" s="45" t="s">
        <v>180</v>
      </c>
      <c r="C709" s="13" t="s">
        <v>170</v>
      </c>
      <c r="D709" s="13" t="s">
        <v>173</v>
      </c>
      <c r="E709" s="13" t="s">
        <v>307</v>
      </c>
      <c r="F709" s="35">
        <v>39952</v>
      </c>
      <c r="G709" s="14">
        <f t="shared" si="26"/>
        <v>4.166666666666667</v>
      </c>
      <c r="H709" s="35">
        <v>40582</v>
      </c>
      <c r="I709" s="31">
        <v>5.916666666666667</v>
      </c>
      <c r="J709" s="51" t="s">
        <v>390</v>
      </c>
      <c r="K709" s="14" t="s">
        <v>401</v>
      </c>
      <c r="L709" s="14">
        <v>6.25E-2</v>
      </c>
      <c r="M709" s="14">
        <v>6.25E-2</v>
      </c>
      <c r="N709" s="14">
        <v>6.25E-2</v>
      </c>
    </row>
    <row r="710" spans="1:14" ht="13.8" x14ac:dyDescent="0.3">
      <c r="A710" s="44" t="s">
        <v>159</v>
      </c>
      <c r="B710" s="45" t="s">
        <v>180</v>
      </c>
      <c r="C710" s="13" t="s">
        <v>170</v>
      </c>
      <c r="D710" s="13" t="s">
        <v>173</v>
      </c>
      <c r="E710" s="13" t="s">
        <v>307</v>
      </c>
      <c r="F710" s="35">
        <v>39952</v>
      </c>
      <c r="G710" s="14">
        <f t="shared" si="26"/>
        <v>4.166666666666667</v>
      </c>
      <c r="H710" s="35">
        <v>40582</v>
      </c>
      <c r="I710" s="31">
        <v>5.916666666666667</v>
      </c>
      <c r="J710" s="51" t="s">
        <v>390</v>
      </c>
      <c r="K710" s="14" t="s">
        <v>402</v>
      </c>
      <c r="L710" s="14">
        <v>0</v>
      </c>
      <c r="M710" s="14">
        <v>0</v>
      </c>
      <c r="N710" s="14">
        <v>0</v>
      </c>
    </row>
    <row r="711" spans="1:14" ht="13.8" x14ac:dyDescent="0.3">
      <c r="A711" s="44" t="s">
        <v>159</v>
      </c>
      <c r="B711" s="45" t="s">
        <v>180</v>
      </c>
      <c r="C711" s="13" t="s">
        <v>170</v>
      </c>
      <c r="D711" s="13" t="s">
        <v>173</v>
      </c>
      <c r="E711" s="13" t="s">
        <v>307</v>
      </c>
      <c r="F711" s="35">
        <v>39952</v>
      </c>
      <c r="G711" s="14">
        <f t="shared" si="26"/>
        <v>4.166666666666667</v>
      </c>
      <c r="H711" s="35">
        <v>40582</v>
      </c>
      <c r="I711" s="31">
        <v>5.916666666666667</v>
      </c>
      <c r="J711" s="51" t="s">
        <v>390</v>
      </c>
      <c r="K711" s="14" t="s">
        <v>403</v>
      </c>
      <c r="L711" s="14">
        <v>0</v>
      </c>
      <c r="M711" s="14">
        <v>0</v>
      </c>
      <c r="N711" s="14">
        <v>0</v>
      </c>
    </row>
    <row r="712" spans="1:14" ht="13.8" x14ac:dyDescent="0.3">
      <c r="A712" s="44" t="s">
        <v>159</v>
      </c>
      <c r="B712" s="45" t="s">
        <v>180</v>
      </c>
      <c r="C712" s="13" t="s">
        <v>170</v>
      </c>
      <c r="D712" s="13" t="s">
        <v>173</v>
      </c>
      <c r="E712" s="13" t="s">
        <v>307</v>
      </c>
      <c r="F712" s="35">
        <v>39952</v>
      </c>
      <c r="G712" s="14">
        <f t="shared" si="26"/>
        <v>4.166666666666667</v>
      </c>
      <c r="H712" s="35">
        <v>40582</v>
      </c>
      <c r="I712" s="31">
        <v>5.916666666666667</v>
      </c>
      <c r="J712" s="51" t="s">
        <v>391</v>
      </c>
      <c r="K712" s="14" t="s">
        <v>398</v>
      </c>
      <c r="L712" s="14">
        <v>0</v>
      </c>
      <c r="M712" s="14">
        <v>0</v>
      </c>
      <c r="N712" s="14">
        <v>0</v>
      </c>
    </row>
    <row r="713" spans="1:14" ht="13.8" x14ac:dyDescent="0.3">
      <c r="A713" s="44" t="s">
        <v>159</v>
      </c>
      <c r="B713" s="45" t="s">
        <v>180</v>
      </c>
      <c r="C713" s="13" t="s">
        <v>170</v>
      </c>
      <c r="D713" s="13" t="s">
        <v>173</v>
      </c>
      <c r="E713" s="13" t="s">
        <v>307</v>
      </c>
      <c r="F713" s="35">
        <v>39952</v>
      </c>
      <c r="G713" s="14">
        <f t="shared" si="26"/>
        <v>4.166666666666667</v>
      </c>
      <c r="H713" s="35">
        <v>40582</v>
      </c>
      <c r="I713" s="31">
        <v>5.916666666666667</v>
      </c>
      <c r="J713" s="51" t="s">
        <v>391</v>
      </c>
      <c r="K713" s="14" t="s">
        <v>399</v>
      </c>
      <c r="L713" s="14">
        <v>0</v>
      </c>
      <c r="M713" s="14">
        <v>0</v>
      </c>
      <c r="N713" s="14">
        <v>0</v>
      </c>
    </row>
    <row r="714" spans="1:14" ht="13.8" x14ac:dyDescent="0.3">
      <c r="A714" s="44" t="s">
        <v>159</v>
      </c>
      <c r="B714" s="45" t="s">
        <v>180</v>
      </c>
      <c r="C714" s="13" t="s">
        <v>170</v>
      </c>
      <c r="D714" s="13" t="s">
        <v>173</v>
      </c>
      <c r="E714" s="13" t="s">
        <v>307</v>
      </c>
      <c r="F714" s="35">
        <v>39952</v>
      </c>
      <c r="G714" s="14">
        <f t="shared" si="26"/>
        <v>4.166666666666667</v>
      </c>
      <c r="H714" s="35">
        <v>40582</v>
      </c>
      <c r="I714" s="31">
        <v>5.916666666666667</v>
      </c>
      <c r="J714" s="51" t="s">
        <v>391</v>
      </c>
      <c r="K714" s="14" t="s">
        <v>400</v>
      </c>
      <c r="L714" s="14">
        <v>0</v>
      </c>
      <c r="M714" s="14">
        <v>0</v>
      </c>
      <c r="N714" s="14">
        <v>0</v>
      </c>
    </row>
    <row r="715" spans="1:14" ht="13.8" x14ac:dyDescent="0.3">
      <c r="A715" s="44" t="s">
        <v>159</v>
      </c>
      <c r="B715" s="45" t="s">
        <v>180</v>
      </c>
      <c r="C715" s="13" t="s">
        <v>170</v>
      </c>
      <c r="D715" s="13" t="s">
        <v>173</v>
      </c>
      <c r="E715" s="13" t="s">
        <v>307</v>
      </c>
      <c r="F715" s="35">
        <v>39952</v>
      </c>
      <c r="G715" s="14">
        <f t="shared" si="26"/>
        <v>4.166666666666667</v>
      </c>
      <c r="H715" s="35">
        <v>40582</v>
      </c>
      <c r="I715" s="31">
        <v>5.916666666666667</v>
      </c>
      <c r="J715" s="51" t="s">
        <v>391</v>
      </c>
      <c r="K715" s="14" t="s">
        <v>401</v>
      </c>
      <c r="L715" s="14">
        <v>0</v>
      </c>
      <c r="M715" s="14">
        <v>0</v>
      </c>
      <c r="N715" s="14">
        <v>0</v>
      </c>
    </row>
    <row r="716" spans="1:14" ht="13.8" x14ac:dyDescent="0.3">
      <c r="A716" s="44" t="s">
        <v>159</v>
      </c>
      <c r="B716" s="45" t="s">
        <v>180</v>
      </c>
      <c r="C716" s="13" t="s">
        <v>170</v>
      </c>
      <c r="D716" s="13" t="s">
        <v>173</v>
      </c>
      <c r="E716" s="13" t="s">
        <v>307</v>
      </c>
      <c r="F716" s="35">
        <v>39952</v>
      </c>
      <c r="G716" s="14">
        <f t="shared" si="26"/>
        <v>4.166666666666667</v>
      </c>
      <c r="H716" s="35">
        <v>40582</v>
      </c>
      <c r="I716" s="31">
        <v>5.916666666666667</v>
      </c>
      <c r="J716" s="51" t="s">
        <v>391</v>
      </c>
      <c r="K716" s="14" t="s">
        <v>402</v>
      </c>
      <c r="L716" s="14">
        <v>0</v>
      </c>
      <c r="M716" s="14">
        <v>0</v>
      </c>
      <c r="N716" s="14">
        <v>0</v>
      </c>
    </row>
    <row r="717" spans="1:14" ht="13.8" x14ac:dyDescent="0.3">
      <c r="A717" s="44" t="s">
        <v>159</v>
      </c>
      <c r="B717" s="45" t="s">
        <v>180</v>
      </c>
      <c r="C717" s="13" t="s">
        <v>170</v>
      </c>
      <c r="D717" s="13" t="s">
        <v>173</v>
      </c>
      <c r="E717" s="13" t="s">
        <v>307</v>
      </c>
      <c r="F717" s="35">
        <v>39952</v>
      </c>
      <c r="G717" s="14">
        <f t="shared" si="26"/>
        <v>4.166666666666667</v>
      </c>
      <c r="H717" s="35">
        <v>40582</v>
      </c>
      <c r="I717" s="31">
        <v>5.916666666666667</v>
      </c>
      <c r="J717" s="51" t="s">
        <v>391</v>
      </c>
      <c r="K717" s="14" t="s">
        <v>403</v>
      </c>
      <c r="L717" s="14">
        <v>0</v>
      </c>
      <c r="M717" s="14">
        <v>0</v>
      </c>
      <c r="N717" s="14">
        <v>0</v>
      </c>
    </row>
    <row r="718" spans="1:14" ht="13.8" x14ac:dyDescent="0.3">
      <c r="A718" s="44" t="s">
        <v>159</v>
      </c>
      <c r="B718" s="45" t="s">
        <v>180</v>
      </c>
      <c r="C718" s="13" t="s">
        <v>170</v>
      </c>
      <c r="D718" s="13" t="s">
        <v>173</v>
      </c>
      <c r="E718" s="13" t="s">
        <v>307</v>
      </c>
      <c r="F718" s="35">
        <v>39952</v>
      </c>
      <c r="G718" s="14">
        <f t="shared" si="26"/>
        <v>4.166666666666667</v>
      </c>
      <c r="H718" s="35">
        <v>40582</v>
      </c>
      <c r="I718" s="31">
        <v>5.916666666666667</v>
      </c>
      <c r="J718" s="51" t="s">
        <v>392</v>
      </c>
      <c r="K718" s="14" t="s">
        <v>398</v>
      </c>
      <c r="L718" s="14">
        <v>0</v>
      </c>
      <c r="M718" s="14">
        <v>0</v>
      </c>
      <c r="N718" s="14">
        <v>0</v>
      </c>
    </row>
    <row r="719" spans="1:14" ht="13.8" x14ac:dyDescent="0.3">
      <c r="A719" s="44" t="s">
        <v>159</v>
      </c>
      <c r="B719" s="45" t="s">
        <v>180</v>
      </c>
      <c r="C719" s="13" t="s">
        <v>170</v>
      </c>
      <c r="D719" s="13" t="s">
        <v>173</v>
      </c>
      <c r="E719" s="13" t="s">
        <v>307</v>
      </c>
      <c r="F719" s="35">
        <v>39952</v>
      </c>
      <c r="G719" s="14">
        <f t="shared" si="26"/>
        <v>4.166666666666667</v>
      </c>
      <c r="H719" s="35">
        <v>40582</v>
      </c>
      <c r="I719" s="31">
        <v>5.916666666666667</v>
      </c>
      <c r="J719" s="51" t="s">
        <v>392</v>
      </c>
      <c r="K719" s="14" t="s">
        <v>399</v>
      </c>
      <c r="L719" s="14">
        <v>0</v>
      </c>
      <c r="M719" s="14">
        <v>0</v>
      </c>
      <c r="N719" s="14">
        <v>0</v>
      </c>
    </row>
    <row r="720" spans="1:14" ht="13.8" x14ac:dyDescent="0.3">
      <c r="A720" s="44" t="s">
        <v>159</v>
      </c>
      <c r="B720" s="45" t="s">
        <v>180</v>
      </c>
      <c r="C720" s="13" t="s">
        <v>170</v>
      </c>
      <c r="D720" s="13" t="s">
        <v>173</v>
      </c>
      <c r="E720" s="13" t="s">
        <v>307</v>
      </c>
      <c r="F720" s="35">
        <v>39952</v>
      </c>
      <c r="G720" s="14">
        <f t="shared" si="26"/>
        <v>4.166666666666667</v>
      </c>
      <c r="H720" s="35">
        <v>40582</v>
      </c>
      <c r="I720" s="31">
        <v>5.916666666666667</v>
      </c>
      <c r="J720" s="51" t="s">
        <v>392</v>
      </c>
      <c r="K720" s="14" t="s">
        <v>400</v>
      </c>
      <c r="L720" s="14">
        <v>0</v>
      </c>
      <c r="M720" s="14">
        <v>0</v>
      </c>
      <c r="N720" s="14">
        <v>0</v>
      </c>
    </row>
    <row r="721" spans="1:14" ht="13.8" x14ac:dyDescent="0.3">
      <c r="A721" s="44" t="s">
        <v>159</v>
      </c>
      <c r="B721" s="45" t="s">
        <v>180</v>
      </c>
      <c r="C721" s="13" t="s">
        <v>170</v>
      </c>
      <c r="D721" s="13" t="s">
        <v>173</v>
      </c>
      <c r="E721" s="13" t="s">
        <v>307</v>
      </c>
      <c r="F721" s="35">
        <v>39952</v>
      </c>
      <c r="G721" s="14">
        <f t="shared" si="26"/>
        <v>4.166666666666667</v>
      </c>
      <c r="H721" s="35">
        <v>40582</v>
      </c>
      <c r="I721" s="31">
        <v>5.916666666666667</v>
      </c>
      <c r="J721" s="51" t="s">
        <v>392</v>
      </c>
      <c r="K721" s="14" t="s">
        <v>401</v>
      </c>
      <c r="L721" s="14">
        <v>0</v>
      </c>
      <c r="M721" s="14">
        <v>0</v>
      </c>
      <c r="N721" s="14">
        <v>0</v>
      </c>
    </row>
    <row r="722" spans="1:14" ht="13.8" x14ac:dyDescent="0.3">
      <c r="A722" s="44" t="s">
        <v>159</v>
      </c>
      <c r="B722" s="45" t="s">
        <v>180</v>
      </c>
      <c r="C722" s="13" t="s">
        <v>170</v>
      </c>
      <c r="D722" s="13" t="s">
        <v>173</v>
      </c>
      <c r="E722" s="13" t="s">
        <v>307</v>
      </c>
      <c r="F722" s="35">
        <v>39952</v>
      </c>
      <c r="G722" s="14">
        <f t="shared" si="26"/>
        <v>4.166666666666667</v>
      </c>
      <c r="H722" s="35">
        <v>40582</v>
      </c>
      <c r="I722" s="31">
        <v>5.916666666666667</v>
      </c>
      <c r="J722" s="51" t="s">
        <v>392</v>
      </c>
      <c r="K722" s="14" t="s">
        <v>402</v>
      </c>
      <c r="L722" s="14">
        <v>0</v>
      </c>
      <c r="M722" s="14">
        <v>0</v>
      </c>
      <c r="N722" s="14">
        <v>0</v>
      </c>
    </row>
    <row r="723" spans="1:14" ht="13.8" x14ac:dyDescent="0.3">
      <c r="A723" s="44" t="s">
        <v>159</v>
      </c>
      <c r="B723" s="45" t="s">
        <v>180</v>
      </c>
      <c r="C723" s="13" t="s">
        <v>170</v>
      </c>
      <c r="D723" s="13" t="s">
        <v>173</v>
      </c>
      <c r="E723" s="13" t="s">
        <v>307</v>
      </c>
      <c r="F723" s="35">
        <v>39952</v>
      </c>
      <c r="G723" s="14">
        <f t="shared" si="26"/>
        <v>4.166666666666667</v>
      </c>
      <c r="H723" s="35">
        <v>40582</v>
      </c>
      <c r="I723" s="31">
        <v>5.916666666666667</v>
      </c>
      <c r="J723" s="51" t="s">
        <v>392</v>
      </c>
      <c r="K723" s="14" t="s">
        <v>403</v>
      </c>
      <c r="L723" s="14">
        <v>0</v>
      </c>
      <c r="M723" s="14">
        <v>0</v>
      </c>
      <c r="N723" s="14">
        <v>0</v>
      </c>
    </row>
    <row r="724" spans="1:14" ht="13.8" x14ac:dyDescent="0.3">
      <c r="A724" s="44" t="s">
        <v>159</v>
      </c>
      <c r="B724" s="45" t="s">
        <v>180</v>
      </c>
      <c r="C724" s="13" t="s">
        <v>170</v>
      </c>
      <c r="D724" s="13" t="s">
        <v>519</v>
      </c>
      <c r="E724" s="13" t="s">
        <v>307</v>
      </c>
      <c r="F724" s="35">
        <v>39952</v>
      </c>
      <c r="G724" s="14">
        <f t="shared" ref="G724:G742" si="27">4+2/12</f>
        <v>4.166666666666667</v>
      </c>
      <c r="H724" s="35">
        <v>40582</v>
      </c>
      <c r="I724" s="31">
        <v>5.916666666666667</v>
      </c>
      <c r="J724" s="51" t="s">
        <v>390</v>
      </c>
      <c r="K724" s="14" t="s">
        <v>398</v>
      </c>
      <c r="L724" s="14">
        <v>0</v>
      </c>
      <c r="M724" s="14">
        <v>0</v>
      </c>
      <c r="N724" s="14">
        <v>0</v>
      </c>
    </row>
    <row r="725" spans="1:14" ht="13.8" x14ac:dyDescent="0.3">
      <c r="A725" s="44" t="s">
        <v>159</v>
      </c>
      <c r="B725" s="45" t="s">
        <v>180</v>
      </c>
      <c r="C725" s="13" t="s">
        <v>170</v>
      </c>
      <c r="D725" s="13" t="s">
        <v>519</v>
      </c>
      <c r="E725" s="13" t="s">
        <v>307</v>
      </c>
      <c r="F725" s="35">
        <v>39952</v>
      </c>
      <c r="G725" s="14">
        <f t="shared" ref="G725:G741" si="28">4+2/12</f>
        <v>4.166666666666667</v>
      </c>
      <c r="H725" s="35">
        <v>40582</v>
      </c>
      <c r="I725" s="31">
        <v>5.916666666666667</v>
      </c>
      <c r="J725" s="51" t="s">
        <v>390</v>
      </c>
      <c r="K725" s="14" t="s">
        <v>399</v>
      </c>
      <c r="L725" s="14">
        <v>0</v>
      </c>
      <c r="M725" s="14">
        <v>0</v>
      </c>
      <c r="N725" s="14">
        <v>0</v>
      </c>
    </row>
    <row r="726" spans="1:14" ht="13.8" x14ac:dyDescent="0.3">
      <c r="A726" s="44" t="s">
        <v>159</v>
      </c>
      <c r="B726" s="45" t="s">
        <v>180</v>
      </c>
      <c r="C726" s="13" t="s">
        <v>170</v>
      </c>
      <c r="D726" s="13" t="s">
        <v>519</v>
      </c>
      <c r="E726" s="13" t="s">
        <v>307</v>
      </c>
      <c r="F726" s="35">
        <v>39952</v>
      </c>
      <c r="G726" s="14">
        <f t="shared" si="28"/>
        <v>4.166666666666667</v>
      </c>
      <c r="H726" s="35">
        <v>40582</v>
      </c>
      <c r="I726" s="31">
        <v>5.916666666666667</v>
      </c>
      <c r="J726" s="51" t="s">
        <v>390</v>
      </c>
      <c r="K726" s="14" t="s">
        <v>400</v>
      </c>
      <c r="L726" s="14">
        <v>0</v>
      </c>
      <c r="M726" s="14">
        <v>0</v>
      </c>
      <c r="N726" s="14">
        <v>0</v>
      </c>
    </row>
    <row r="727" spans="1:14" ht="13.8" x14ac:dyDescent="0.3">
      <c r="A727" s="44" t="s">
        <v>159</v>
      </c>
      <c r="B727" s="45" t="s">
        <v>180</v>
      </c>
      <c r="C727" s="13" t="s">
        <v>170</v>
      </c>
      <c r="D727" s="13" t="s">
        <v>519</v>
      </c>
      <c r="E727" s="13" t="s">
        <v>307</v>
      </c>
      <c r="F727" s="35">
        <v>39952</v>
      </c>
      <c r="G727" s="14">
        <f t="shared" si="28"/>
        <v>4.166666666666667</v>
      </c>
      <c r="H727" s="35">
        <v>40582</v>
      </c>
      <c r="I727" s="31">
        <v>5.916666666666667</v>
      </c>
      <c r="J727" s="51" t="s">
        <v>390</v>
      </c>
      <c r="K727" s="14" t="s">
        <v>401</v>
      </c>
      <c r="L727" s="14">
        <v>0</v>
      </c>
      <c r="M727" s="14">
        <v>0</v>
      </c>
      <c r="N727" s="14">
        <v>0</v>
      </c>
    </row>
    <row r="728" spans="1:14" ht="13.8" x14ac:dyDescent="0.3">
      <c r="A728" s="44" t="s">
        <v>159</v>
      </c>
      <c r="B728" s="45" t="s">
        <v>180</v>
      </c>
      <c r="C728" s="13" t="s">
        <v>170</v>
      </c>
      <c r="D728" s="13" t="s">
        <v>519</v>
      </c>
      <c r="E728" s="13" t="s">
        <v>307</v>
      </c>
      <c r="F728" s="35">
        <v>39952</v>
      </c>
      <c r="G728" s="14">
        <f t="shared" si="28"/>
        <v>4.166666666666667</v>
      </c>
      <c r="H728" s="35">
        <v>40582</v>
      </c>
      <c r="I728" s="31">
        <v>5.916666666666667</v>
      </c>
      <c r="J728" s="51" t="s">
        <v>390</v>
      </c>
      <c r="K728" s="14" t="s">
        <v>402</v>
      </c>
      <c r="L728" s="14">
        <v>0</v>
      </c>
      <c r="M728" s="14">
        <v>0</v>
      </c>
      <c r="N728" s="14">
        <v>0</v>
      </c>
    </row>
    <row r="729" spans="1:14" ht="13.8" x14ac:dyDescent="0.3">
      <c r="A729" s="44" t="s">
        <v>159</v>
      </c>
      <c r="B729" s="45" t="s">
        <v>180</v>
      </c>
      <c r="C729" s="13" t="s">
        <v>170</v>
      </c>
      <c r="D729" s="13" t="s">
        <v>519</v>
      </c>
      <c r="E729" s="13" t="s">
        <v>307</v>
      </c>
      <c r="F729" s="35">
        <v>39952</v>
      </c>
      <c r="G729" s="14">
        <f t="shared" si="28"/>
        <v>4.166666666666667</v>
      </c>
      <c r="H729" s="35">
        <v>40582</v>
      </c>
      <c r="I729" s="31">
        <v>5.916666666666667</v>
      </c>
      <c r="J729" s="51" t="s">
        <v>390</v>
      </c>
      <c r="K729" s="14" t="s">
        <v>403</v>
      </c>
      <c r="L729" s="14">
        <v>0</v>
      </c>
      <c r="M729" s="14">
        <v>0</v>
      </c>
      <c r="N729" s="14">
        <v>0</v>
      </c>
    </row>
    <row r="730" spans="1:14" ht="13.8" x14ac:dyDescent="0.3">
      <c r="A730" s="44" t="s">
        <v>159</v>
      </c>
      <c r="B730" s="45" t="s">
        <v>180</v>
      </c>
      <c r="C730" s="13" t="s">
        <v>170</v>
      </c>
      <c r="D730" s="13" t="s">
        <v>519</v>
      </c>
      <c r="E730" s="13" t="s">
        <v>307</v>
      </c>
      <c r="F730" s="35">
        <v>39952</v>
      </c>
      <c r="G730" s="14">
        <f t="shared" si="28"/>
        <v>4.166666666666667</v>
      </c>
      <c r="H730" s="35">
        <v>40582</v>
      </c>
      <c r="I730" s="31">
        <v>5.916666666666667</v>
      </c>
      <c r="J730" s="51" t="s">
        <v>391</v>
      </c>
      <c r="K730" s="14" t="s">
        <v>398</v>
      </c>
      <c r="L730" s="14">
        <v>0</v>
      </c>
      <c r="M730" s="14">
        <v>0</v>
      </c>
      <c r="N730" s="14">
        <v>0</v>
      </c>
    </row>
    <row r="731" spans="1:14" ht="13.8" x14ac:dyDescent="0.3">
      <c r="A731" s="44" t="s">
        <v>159</v>
      </c>
      <c r="B731" s="45" t="s">
        <v>180</v>
      </c>
      <c r="C731" s="13" t="s">
        <v>170</v>
      </c>
      <c r="D731" s="13" t="s">
        <v>519</v>
      </c>
      <c r="E731" s="13" t="s">
        <v>307</v>
      </c>
      <c r="F731" s="35">
        <v>39952</v>
      </c>
      <c r="G731" s="14">
        <f t="shared" si="28"/>
        <v>4.166666666666667</v>
      </c>
      <c r="H731" s="35">
        <v>40582</v>
      </c>
      <c r="I731" s="31">
        <v>5.916666666666667</v>
      </c>
      <c r="J731" s="51" t="s">
        <v>391</v>
      </c>
      <c r="K731" s="14" t="s">
        <v>399</v>
      </c>
      <c r="L731" s="14">
        <v>0</v>
      </c>
      <c r="M731" s="14">
        <v>0</v>
      </c>
      <c r="N731" s="14">
        <v>0</v>
      </c>
    </row>
    <row r="732" spans="1:14" ht="13.8" x14ac:dyDescent="0.3">
      <c r="A732" s="44" t="s">
        <v>159</v>
      </c>
      <c r="B732" s="45" t="s">
        <v>180</v>
      </c>
      <c r="C732" s="13" t="s">
        <v>170</v>
      </c>
      <c r="D732" s="13" t="s">
        <v>519</v>
      </c>
      <c r="E732" s="13" t="s">
        <v>307</v>
      </c>
      <c r="F732" s="35">
        <v>39952</v>
      </c>
      <c r="G732" s="14">
        <f t="shared" si="28"/>
        <v>4.166666666666667</v>
      </c>
      <c r="H732" s="35">
        <v>40582</v>
      </c>
      <c r="I732" s="31">
        <v>5.916666666666667</v>
      </c>
      <c r="J732" s="51" t="s">
        <v>391</v>
      </c>
      <c r="K732" s="14" t="s">
        <v>400</v>
      </c>
      <c r="L732" s="14">
        <v>0</v>
      </c>
      <c r="M732" s="14">
        <v>0</v>
      </c>
      <c r="N732" s="14">
        <v>0</v>
      </c>
    </row>
    <row r="733" spans="1:14" ht="13.8" x14ac:dyDescent="0.3">
      <c r="A733" s="44" t="s">
        <v>159</v>
      </c>
      <c r="B733" s="45" t="s">
        <v>180</v>
      </c>
      <c r="C733" s="13" t="s">
        <v>170</v>
      </c>
      <c r="D733" s="13" t="s">
        <v>519</v>
      </c>
      <c r="E733" s="13" t="s">
        <v>307</v>
      </c>
      <c r="F733" s="35">
        <v>39952</v>
      </c>
      <c r="G733" s="14">
        <f t="shared" si="28"/>
        <v>4.166666666666667</v>
      </c>
      <c r="H733" s="35">
        <v>40582</v>
      </c>
      <c r="I733" s="31">
        <v>5.916666666666667</v>
      </c>
      <c r="J733" s="51" t="s">
        <v>391</v>
      </c>
      <c r="K733" s="14" t="s">
        <v>401</v>
      </c>
      <c r="L733" s="14">
        <v>0</v>
      </c>
      <c r="M733" s="14">
        <v>0</v>
      </c>
      <c r="N733" s="14">
        <v>0</v>
      </c>
    </row>
    <row r="734" spans="1:14" ht="13.8" x14ac:dyDescent="0.3">
      <c r="A734" s="44" t="s">
        <v>159</v>
      </c>
      <c r="B734" s="45" t="s">
        <v>180</v>
      </c>
      <c r="C734" s="13" t="s">
        <v>170</v>
      </c>
      <c r="D734" s="13" t="s">
        <v>519</v>
      </c>
      <c r="E734" s="13" t="s">
        <v>307</v>
      </c>
      <c r="F734" s="35">
        <v>39952</v>
      </c>
      <c r="G734" s="14">
        <f t="shared" si="28"/>
        <v>4.166666666666667</v>
      </c>
      <c r="H734" s="35">
        <v>40582</v>
      </c>
      <c r="I734" s="31">
        <v>5.916666666666667</v>
      </c>
      <c r="J734" s="51" t="s">
        <v>391</v>
      </c>
      <c r="K734" s="14" t="s">
        <v>402</v>
      </c>
      <c r="L734" s="14">
        <v>0</v>
      </c>
      <c r="M734" s="14">
        <v>6.25E-2</v>
      </c>
      <c r="N734" s="14">
        <v>3.125E-2</v>
      </c>
    </row>
    <row r="735" spans="1:14" ht="13.8" x14ac:dyDescent="0.3">
      <c r="A735" s="44" t="s">
        <v>159</v>
      </c>
      <c r="B735" s="45" t="s">
        <v>180</v>
      </c>
      <c r="C735" s="13" t="s">
        <v>170</v>
      </c>
      <c r="D735" s="13" t="s">
        <v>519</v>
      </c>
      <c r="E735" s="13" t="s">
        <v>307</v>
      </c>
      <c r="F735" s="35">
        <v>39952</v>
      </c>
      <c r="G735" s="14">
        <f t="shared" si="28"/>
        <v>4.166666666666667</v>
      </c>
      <c r="H735" s="35">
        <v>40582</v>
      </c>
      <c r="I735" s="31">
        <v>5.916666666666667</v>
      </c>
      <c r="J735" s="51" t="s">
        <v>391</v>
      </c>
      <c r="K735" s="14" t="s">
        <v>403</v>
      </c>
      <c r="L735" s="14">
        <v>0</v>
      </c>
      <c r="M735" s="14">
        <v>0</v>
      </c>
      <c r="N735" s="14">
        <v>0</v>
      </c>
    </row>
    <row r="736" spans="1:14" ht="13.8" x14ac:dyDescent="0.3">
      <c r="A736" s="44" t="s">
        <v>159</v>
      </c>
      <c r="B736" s="45" t="s">
        <v>180</v>
      </c>
      <c r="C736" s="13" t="s">
        <v>170</v>
      </c>
      <c r="D736" s="13" t="s">
        <v>519</v>
      </c>
      <c r="E736" s="13" t="s">
        <v>307</v>
      </c>
      <c r="F736" s="35">
        <v>39952</v>
      </c>
      <c r="G736" s="14">
        <f t="shared" si="28"/>
        <v>4.166666666666667</v>
      </c>
      <c r="H736" s="35">
        <v>40582</v>
      </c>
      <c r="I736" s="31">
        <v>5.916666666666667</v>
      </c>
      <c r="J736" s="51" t="s">
        <v>392</v>
      </c>
      <c r="K736" s="14" t="s">
        <v>398</v>
      </c>
      <c r="L736" s="14">
        <v>0</v>
      </c>
      <c r="M736" s="14">
        <v>0</v>
      </c>
      <c r="N736" s="14">
        <v>0</v>
      </c>
    </row>
    <row r="737" spans="1:14" ht="13.8" x14ac:dyDescent="0.3">
      <c r="A737" s="44" t="s">
        <v>159</v>
      </c>
      <c r="B737" s="45" t="s">
        <v>180</v>
      </c>
      <c r="C737" s="13" t="s">
        <v>170</v>
      </c>
      <c r="D737" s="13" t="s">
        <v>519</v>
      </c>
      <c r="E737" s="13" t="s">
        <v>307</v>
      </c>
      <c r="F737" s="35">
        <v>39952</v>
      </c>
      <c r="G737" s="14">
        <f t="shared" si="28"/>
        <v>4.166666666666667</v>
      </c>
      <c r="H737" s="35">
        <v>40582</v>
      </c>
      <c r="I737" s="31">
        <v>5.916666666666667</v>
      </c>
      <c r="J737" s="51" t="s">
        <v>392</v>
      </c>
      <c r="K737" s="14" t="s">
        <v>399</v>
      </c>
      <c r="L737" s="14">
        <v>0</v>
      </c>
      <c r="M737" s="14">
        <v>6.25E-2</v>
      </c>
      <c r="N737" s="14">
        <v>3.125E-2</v>
      </c>
    </row>
    <row r="738" spans="1:14" ht="13.8" x14ac:dyDescent="0.3">
      <c r="A738" s="44" t="s">
        <v>159</v>
      </c>
      <c r="B738" s="45" t="s">
        <v>180</v>
      </c>
      <c r="C738" s="13" t="s">
        <v>170</v>
      </c>
      <c r="D738" s="13" t="s">
        <v>519</v>
      </c>
      <c r="E738" s="13" t="s">
        <v>307</v>
      </c>
      <c r="F738" s="35">
        <v>39952</v>
      </c>
      <c r="G738" s="14">
        <f t="shared" si="28"/>
        <v>4.166666666666667</v>
      </c>
      <c r="H738" s="35">
        <v>40582</v>
      </c>
      <c r="I738" s="31">
        <v>5.916666666666667</v>
      </c>
      <c r="J738" s="51" t="s">
        <v>392</v>
      </c>
      <c r="K738" s="14" t="s">
        <v>400</v>
      </c>
      <c r="L738" s="14">
        <v>0</v>
      </c>
      <c r="M738" s="14">
        <v>6.25E-2</v>
      </c>
      <c r="N738" s="14">
        <v>3.125E-2</v>
      </c>
    </row>
    <row r="739" spans="1:14" ht="13.8" x14ac:dyDescent="0.3">
      <c r="A739" s="44" t="s">
        <v>159</v>
      </c>
      <c r="B739" s="45" t="s">
        <v>180</v>
      </c>
      <c r="C739" s="13" t="s">
        <v>170</v>
      </c>
      <c r="D739" s="13" t="s">
        <v>519</v>
      </c>
      <c r="E739" s="13" t="s">
        <v>307</v>
      </c>
      <c r="F739" s="35">
        <v>39952</v>
      </c>
      <c r="G739" s="14">
        <f t="shared" si="28"/>
        <v>4.166666666666667</v>
      </c>
      <c r="H739" s="35">
        <v>40582</v>
      </c>
      <c r="I739" s="31">
        <v>5.916666666666667</v>
      </c>
      <c r="J739" s="51" t="s">
        <v>392</v>
      </c>
      <c r="K739" s="14" t="s">
        <v>401</v>
      </c>
      <c r="L739" s="14">
        <v>0</v>
      </c>
      <c r="M739" s="14">
        <v>6.25E-2</v>
      </c>
      <c r="N739" s="14">
        <v>3.125E-2</v>
      </c>
    </row>
    <row r="740" spans="1:14" ht="13.8" x14ac:dyDescent="0.3">
      <c r="A740" s="44" t="s">
        <v>159</v>
      </c>
      <c r="B740" s="45" t="s">
        <v>180</v>
      </c>
      <c r="C740" s="13" t="s">
        <v>170</v>
      </c>
      <c r="D740" s="13" t="s">
        <v>519</v>
      </c>
      <c r="E740" s="13" t="s">
        <v>307</v>
      </c>
      <c r="F740" s="35">
        <v>39952</v>
      </c>
      <c r="G740" s="14">
        <f t="shared" si="28"/>
        <v>4.166666666666667</v>
      </c>
      <c r="H740" s="35">
        <v>40582</v>
      </c>
      <c r="I740" s="31">
        <v>5.916666666666667</v>
      </c>
      <c r="J740" s="51" t="s">
        <v>392</v>
      </c>
      <c r="K740" s="14" t="s">
        <v>402</v>
      </c>
      <c r="L740" s="14">
        <v>0</v>
      </c>
      <c r="M740" s="14">
        <v>0</v>
      </c>
      <c r="N740" s="14">
        <v>0</v>
      </c>
    </row>
    <row r="741" spans="1:14" ht="13.8" x14ac:dyDescent="0.3">
      <c r="A741" s="44" t="s">
        <v>159</v>
      </c>
      <c r="B741" s="45" t="s">
        <v>180</v>
      </c>
      <c r="C741" s="13" t="s">
        <v>170</v>
      </c>
      <c r="D741" s="13" t="s">
        <v>519</v>
      </c>
      <c r="E741" s="13" t="s">
        <v>307</v>
      </c>
      <c r="F741" s="35">
        <v>39952</v>
      </c>
      <c r="G741" s="14">
        <f t="shared" si="28"/>
        <v>4.166666666666667</v>
      </c>
      <c r="H741" s="35">
        <v>40582</v>
      </c>
      <c r="I741" s="31">
        <v>5.916666666666667</v>
      </c>
      <c r="J741" s="51" t="s">
        <v>392</v>
      </c>
      <c r="K741" s="14" t="s">
        <v>403</v>
      </c>
      <c r="L741" s="14">
        <v>0</v>
      </c>
      <c r="M741" s="14">
        <v>0</v>
      </c>
      <c r="N741" s="14">
        <v>0</v>
      </c>
    </row>
    <row r="742" spans="1:14" ht="13.8" x14ac:dyDescent="0.3">
      <c r="A742" s="44" t="s">
        <v>159</v>
      </c>
      <c r="B742" s="45" t="s">
        <v>180</v>
      </c>
      <c r="C742" s="13" t="s">
        <v>170</v>
      </c>
      <c r="D742" s="13" t="s">
        <v>520</v>
      </c>
      <c r="E742" s="13" t="s">
        <v>307</v>
      </c>
      <c r="F742" s="35">
        <v>39952</v>
      </c>
      <c r="G742" s="14">
        <f t="shared" si="27"/>
        <v>4.166666666666667</v>
      </c>
      <c r="H742" s="35">
        <v>40582</v>
      </c>
      <c r="I742" s="31">
        <v>5.916666666666667</v>
      </c>
      <c r="J742" s="51" t="s">
        <v>390</v>
      </c>
      <c r="K742" s="14" t="s">
        <v>398</v>
      </c>
      <c r="L742" s="14">
        <v>0</v>
      </c>
      <c r="M742" s="14">
        <v>0</v>
      </c>
      <c r="N742" s="14">
        <v>0</v>
      </c>
    </row>
    <row r="743" spans="1:14" ht="13.8" x14ac:dyDescent="0.3">
      <c r="A743" s="44" t="s">
        <v>159</v>
      </c>
      <c r="B743" s="45" t="s">
        <v>180</v>
      </c>
      <c r="C743" s="13" t="s">
        <v>170</v>
      </c>
      <c r="D743" s="13" t="s">
        <v>520</v>
      </c>
      <c r="E743" s="13" t="s">
        <v>307</v>
      </c>
      <c r="F743" s="35">
        <v>39952</v>
      </c>
      <c r="G743" s="14">
        <f t="shared" ref="G743:G759" si="29">4+2/12</f>
        <v>4.166666666666667</v>
      </c>
      <c r="H743" s="35">
        <v>40582</v>
      </c>
      <c r="I743" s="31">
        <v>5.916666666666667</v>
      </c>
      <c r="J743" s="51" t="s">
        <v>390</v>
      </c>
      <c r="K743" s="14" t="s">
        <v>399</v>
      </c>
      <c r="L743" s="14">
        <v>0</v>
      </c>
      <c r="M743" s="14">
        <v>0</v>
      </c>
      <c r="N743" s="14">
        <v>0</v>
      </c>
    </row>
    <row r="744" spans="1:14" ht="13.8" x14ac:dyDescent="0.3">
      <c r="A744" s="44" t="s">
        <v>159</v>
      </c>
      <c r="B744" s="45" t="s">
        <v>180</v>
      </c>
      <c r="C744" s="13" t="s">
        <v>170</v>
      </c>
      <c r="D744" s="13" t="s">
        <v>520</v>
      </c>
      <c r="E744" s="13" t="s">
        <v>307</v>
      </c>
      <c r="F744" s="35">
        <v>39952</v>
      </c>
      <c r="G744" s="14">
        <f t="shared" si="29"/>
        <v>4.166666666666667</v>
      </c>
      <c r="H744" s="35">
        <v>40582</v>
      </c>
      <c r="I744" s="31">
        <v>5.916666666666667</v>
      </c>
      <c r="J744" s="51" t="s">
        <v>390</v>
      </c>
      <c r="K744" s="14" t="s">
        <v>400</v>
      </c>
      <c r="L744" s="14">
        <v>0</v>
      </c>
      <c r="M744" s="14">
        <v>0</v>
      </c>
      <c r="N744" s="14">
        <v>0</v>
      </c>
    </row>
    <row r="745" spans="1:14" ht="13.8" x14ac:dyDescent="0.3">
      <c r="A745" s="44" t="s">
        <v>159</v>
      </c>
      <c r="B745" s="45" t="s">
        <v>180</v>
      </c>
      <c r="C745" s="13" t="s">
        <v>170</v>
      </c>
      <c r="D745" s="13" t="s">
        <v>520</v>
      </c>
      <c r="E745" s="13" t="s">
        <v>307</v>
      </c>
      <c r="F745" s="35">
        <v>39952</v>
      </c>
      <c r="G745" s="14">
        <f t="shared" si="29"/>
        <v>4.166666666666667</v>
      </c>
      <c r="H745" s="35">
        <v>40582</v>
      </c>
      <c r="I745" s="31">
        <v>5.916666666666667</v>
      </c>
      <c r="J745" s="51" t="s">
        <v>390</v>
      </c>
      <c r="K745" s="14" t="s">
        <v>401</v>
      </c>
      <c r="L745" s="14">
        <v>0</v>
      </c>
      <c r="M745" s="14">
        <v>0</v>
      </c>
      <c r="N745" s="14">
        <v>0</v>
      </c>
    </row>
    <row r="746" spans="1:14" ht="13.8" x14ac:dyDescent="0.3">
      <c r="A746" s="44" t="s">
        <v>159</v>
      </c>
      <c r="B746" s="45" t="s">
        <v>180</v>
      </c>
      <c r="C746" s="13" t="s">
        <v>170</v>
      </c>
      <c r="D746" s="13" t="s">
        <v>520</v>
      </c>
      <c r="E746" s="13" t="s">
        <v>307</v>
      </c>
      <c r="F746" s="35">
        <v>39952</v>
      </c>
      <c r="G746" s="14">
        <f t="shared" si="29"/>
        <v>4.166666666666667</v>
      </c>
      <c r="H746" s="35">
        <v>40582</v>
      </c>
      <c r="I746" s="31">
        <v>5.916666666666667</v>
      </c>
      <c r="J746" s="51" t="s">
        <v>390</v>
      </c>
      <c r="K746" s="14" t="s">
        <v>402</v>
      </c>
      <c r="L746" s="14">
        <v>0</v>
      </c>
      <c r="M746" s="14">
        <v>0</v>
      </c>
      <c r="N746" s="14">
        <v>0</v>
      </c>
    </row>
    <row r="747" spans="1:14" ht="13.8" x14ac:dyDescent="0.3">
      <c r="A747" s="44" t="s">
        <v>159</v>
      </c>
      <c r="B747" s="45" t="s">
        <v>180</v>
      </c>
      <c r="C747" s="13" t="s">
        <v>170</v>
      </c>
      <c r="D747" s="13" t="s">
        <v>520</v>
      </c>
      <c r="E747" s="13" t="s">
        <v>307</v>
      </c>
      <c r="F747" s="35">
        <v>39952</v>
      </c>
      <c r="G747" s="14">
        <f t="shared" si="29"/>
        <v>4.166666666666667</v>
      </c>
      <c r="H747" s="35">
        <v>40582</v>
      </c>
      <c r="I747" s="31">
        <v>5.916666666666667</v>
      </c>
      <c r="J747" s="51" t="s">
        <v>390</v>
      </c>
      <c r="K747" s="14" t="s">
        <v>403</v>
      </c>
      <c r="L747" s="14">
        <v>0</v>
      </c>
      <c r="M747" s="14">
        <v>0</v>
      </c>
      <c r="N747" s="14">
        <v>0</v>
      </c>
    </row>
    <row r="748" spans="1:14" ht="13.8" x14ac:dyDescent="0.3">
      <c r="A748" s="44" t="s">
        <v>159</v>
      </c>
      <c r="B748" s="45" t="s">
        <v>180</v>
      </c>
      <c r="C748" s="13" t="s">
        <v>170</v>
      </c>
      <c r="D748" s="13" t="s">
        <v>520</v>
      </c>
      <c r="E748" s="13" t="s">
        <v>307</v>
      </c>
      <c r="F748" s="35">
        <v>39952</v>
      </c>
      <c r="G748" s="14">
        <f t="shared" si="29"/>
        <v>4.166666666666667</v>
      </c>
      <c r="H748" s="35">
        <v>40582</v>
      </c>
      <c r="I748" s="31">
        <v>5.916666666666667</v>
      </c>
      <c r="J748" s="51" t="s">
        <v>391</v>
      </c>
      <c r="K748" s="14" t="s">
        <v>398</v>
      </c>
      <c r="L748" s="14">
        <v>0</v>
      </c>
      <c r="M748" s="14">
        <v>0</v>
      </c>
      <c r="N748" s="14">
        <v>0</v>
      </c>
    </row>
    <row r="749" spans="1:14" ht="13.8" x14ac:dyDescent="0.3">
      <c r="A749" s="44" t="s">
        <v>159</v>
      </c>
      <c r="B749" s="45" t="s">
        <v>180</v>
      </c>
      <c r="C749" s="13" t="s">
        <v>170</v>
      </c>
      <c r="D749" s="13" t="s">
        <v>520</v>
      </c>
      <c r="E749" s="13" t="s">
        <v>307</v>
      </c>
      <c r="F749" s="35">
        <v>39952</v>
      </c>
      <c r="G749" s="14">
        <f t="shared" si="29"/>
        <v>4.166666666666667</v>
      </c>
      <c r="H749" s="35">
        <v>40582</v>
      </c>
      <c r="I749" s="31">
        <v>5.916666666666667</v>
      </c>
      <c r="J749" s="51" t="s">
        <v>391</v>
      </c>
      <c r="K749" s="14" t="s">
        <v>399</v>
      </c>
      <c r="L749" s="14">
        <v>0</v>
      </c>
      <c r="M749" s="14">
        <v>0</v>
      </c>
      <c r="N749" s="14">
        <v>0</v>
      </c>
    </row>
    <row r="750" spans="1:14" ht="13.8" x14ac:dyDescent="0.3">
      <c r="A750" s="44" t="s">
        <v>159</v>
      </c>
      <c r="B750" s="45" t="s">
        <v>180</v>
      </c>
      <c r="C750" s="13" t="s">
        <v>170</v>
      </c>
      <c r="D750" s="13" t="s">
        <v>520</v>
      </c>
      <c r="E750" s="13" t="s">
        <v>307</v>
      </c>
      <c r="F750" s="35">
        <v>39952</v>
      </c>
      <c r="G750" s="14">
        <f t="shared" si="29"/>
        <v>4.166666666666667</v>
      </c>
      <c r="H750" s="35">
        <v>40582</v>
      </c>
      <c r="I750" s="31">
        <v>5.916666666666667</v>
      </c>
      <c r="J750" s="51" t="s">
        <v>391</v>
      </c>
      <c r="K750" s="14" t="s">
        <v>400</v>
      </c>
      <c r="L750" s="14">
        <v>0</v>
      </c>
      <c r="M750" s="14">
        <v>6.25E-2</v>
      </c>
      <c r="N750" s="14">
        <v>3.125E-2</v>
      </c>
    </row>
    <row r="751" spans="1:14" ht="13.8" x14ac:dyDescent="0.3">
      <c r="A751" s="44" t="s">
        <v>159</v>
      </c>
      <c r="B751" s="45" t="s">
        <v>180</v>
      </c>
      <c r="C751" s="13" t="s">
        <v>170</v>
      </c>
      <c r="D751" s="13" t="s">
        <v>520</v>
      </c>
      <c r="E751" s="13" t="s">
        <v>307</v>
      </c>
      <c r="F751" s="35">
        <v>39952</v>
      </c>
      <c r="G751" s="14">
        <f t="shared" si="29"/>
        <v>4.166666666666667</v>
      </c>
      <c r="H751" s="35">
        <v>40582</v>
      </c>
      <c r="I751" s="31">
        <v>5.916666666666667</v>
      </c>
      <c r="J751" s="51" t="s">
        <v>391</v>
      </c>
      <c r="K751" s="14" t="s">
        <v>401</v>
      </c>
      <c r="L751" s="14">
        <v>0</v>
      </c>
      <c r="M751" s="14">
        <v>6.25E-2</v>
      </c>
      <c r="N751" s="14">
        <v>3.125E-2</v>
      </c>
    </row>
    <row r="752" spans="1:14" ht="13.8" x14ac:dyDescent="0.3">
      <c r="A752" s="44" t="s">
        <v>159</v>
      </c>
      <c r="B752" s="45" t="s">
        <v>180</v>
      </c>
      <c r="C752" s="13" t="s">
        <v>170</v>
      </c>
      <c r="D752" s="13" t="s">
        <v>520</v>
      </c>
      <c r="E752" s="13" t="s">
        <v>307</v>
      </c>
      <c r="F752" s="35">
        <v>39952</v>
      </c>
      <c r="G752" s="14">
        <f t="shared" si="29"/>
        <v>4.166666666666667</v>
      </c>
      <c r="H752" s="35">
        <v>40582</v>
      </c>
      <c r="I752" s="31">
        <v>5.916666666666667</v>
      </c>
      <c r="J752" s="51" t="s">
        <v>391</v>
      </c>
      <c r="K752" s="14" t="s">
        <v>402</v>
      </c>
      <c r="L752" s="14">
        <v>0</v>
      </c>
      <c r="M752" s="14">
        <v>0</v>
      </c>
      <c r="N752" s="14">
        <v>0</v>
      </c>
    </row>
    <row r="753" spans="1:14" ht="13.8" x14ac:dyDescent="0.3">
      <c r="A753" s="44" t="s">
        <v>159</v>
      </c>
      <c r="B753" s="45" t="s">
        <v>180</v>
      </c>
      <c r="C753" s="13" t="s">
        <v>170</v>
      </c>
      <c r="D753" s="13" t="s">
        <v>520</v>
      </c>
      <c r="E753" s="13" t="s">
        <v>307</v>
      </c>
      <c r="F753" s="35">
        <v>39952</v>
      </c>
      <c r="G753" s="14">
        <f t="shared" si="29"/>
        <v>4.166666666666667</v>
      </c>
      <c r="H753" s="35">
        <v>40582</v>
      </c>
      <c r="I753" s="31">
        <v>5.916666666666667</v>
      </c>
      <c r="J753" s="51" t="s">
        <v>391</v>
      </c>
      <c r="K753" s="14" t="s">
        <v>403</v>
      </c>
      <c r="L753" s="14">
        <v>0</v>
      </c>
      <c r="M753" s="14">
        <v>0</v>
      </c>
      <c r="N753" s="14">
        <v>0</v>
      </c>
    </row>
    <row r="754" spans="1:14" ht="13.8" x14ac:dyDescent="0.3">
      <c r="A754" s="44" t="s">
        <v>159</v>
      </c>
      <c r="B754" s="45" t="s">
        <v>180</v>
      </c>
      <c r="C754" s="13" t="s">
        <v>170</v>
      </c>
      <c r="D754" s="13" t="s">
        <v>520</v>
      </c>
      <c r="E754" s="13" t="s">
        <v>307</v>
      </c>
      <c r="F754" s="35">
        <v>39952</v>
      </c>
      <c r="G754" s="14">
        <f t="shared" si="29"/>
        <v>4.166666666666667</v>
      </c>
      <c r="H754" s="35">
        <v>40582</v>
      </c>
      <c r="I754" s="31">
        <v>5.916666666666667</v>
      </c>
      <c r="J754" s="51" t="s">
        <v>392</v>
      </c>
      <c r="K754" s="14" t="s">
        <v>398</v>
      </c>
      <c r="L754" s="14">
        <v>0</v>
      </c>
      <c r="M754" s="14">
        <v>0</v>
      </c>
      <c r="N754" s="14">
        <v>0</v>
      </c>
    </row>
    <row r="755" spans="1:14" ht="13.8" x14ac:dyDescent="0.3">
      <c r="A755" s="44" t="s">
        <v>159</v>
      </c>
      <c r="B755" s="45" t="s">
        <v>180</v>
      </c>
      <c r="C755" s="13" t="s">
        <v>170</v>
      </c>
      <c r="D755" s="13" t="s">
        <v>520</v>
      </c>
      <c r="E755" s="13" t="s">
        <v>307</v>
      </c>
      <c r="F755" s="35">
        <v>39952</v>
      </c>
      <c r="G755" s="14">
        <f t="shared" si="29"/>
        <v>4.166666666666667</v>
      </c>
      <c r="H755" s="35">
        <v>40582</v>
      </c>
      <c r="I755" s="31">
        <v>5.916666666666667</v>
      </c>
      <c r="J755" s="51" t="s">
        <v>392</v>
      </c>
      <c r="K755" s="14" t="s">
        <v>399</v>
      </c>
      <c r="L755" s="14">
        <v>0</v>
      </c>
      <c r="M755" s="14">
        <v>0</v>
      </c>
      <c r="N755" s="14">
        <v>0</v>
      </c>
    </row>
    <row r="756" spans="1:14" ht="13.8" x14ac:dyDescent="0.3">
      <c r="A756" s="44" t="s">
        <v>159</v>
      </c>
      <c r="B756" s="45" t="s">
        <v>180</v>
      </c>
      <c r="C756" s="13" t="s">
        <v>170</v>
      </c>
      <c r="D756" s="13" t="s">
        <v>520</v>
      </c>
      <c r="E756" s="13" t="s">
        <v>307</v>
      </c>
      <c r="F756" s="35">
        <v>39952</v>
      </c>
      <c r="G756" s="14">
        <f t="shared" si="29"/>
        <v>4.166666666666667</v>
      </c>
      <c r="H756" s="35">
        <v>40582</v>
      </c>
      <c r="I756" s="31">
        <v>5.916666666666667</v>
      </c>
      <c r="J756" s="51" t="s">
        <v>392</v>
      </c>
      <c r="K756" s="14" t="s">
        <v>400</v>
      </c>
      <c r="L756" s="14">
        <v>0</v>
      </c>
      <c r="M756" s="14">
        <v>0</v>
      </c>
      <c r="N756" s="14">
        <v>0</v>
      </c>
    </row>
    <row r="757" spans="1:14" ht="13.8" x14ac:dyDescent="0.3">
      <c r="A757" s="44" t="s">
        <v>159</v>
      </c>
      <c r="B757" s="45" t="s">
        <v>180</v>
      </c>
      <c r="C757" s="13" t="s">
        <v>170</v>
      </c>
      <c r="D757" s="13" t="s">
        <v>520</v>
      </c>
      <c r="E757" s="13" t="s">
        <v>307</v>
      </c>
      <c r="F757" s="35">
        <v>39952</v>
      </c>
      <c r="G757" s="14">
        <f t="shared" si="29"/>
        <v>4.166666666666667</v>
      </c>
      <c r="H757" s="35">
        <v>40582</v>
      </c>
      <c r="I757" s="31">
        <v>5.916666666666667</v>
      </c>
      <c r="J757" s="51" t="s">
        <v>392</v>
      </c>
      <c r="K757" s="14" t="s">
        <v>401</v>
      </c>
      <c r="L757" s="14">
        <v>0</v>
      </c>
      <c r="M757" s="14">
        <v>0</v>
      </c>
      <c r="N757" s="14">
        <v>0</v>
      </c>
    </row>
    <row r="758" spans="1:14" ht="13.8" x14ac:dyDescent="0.3">
      <c r="A758" s="44" t="s">
        <v>159</v>
      </c>
      <c r="B758" s="45" t="s">
        <v>180</v>
      </c>
      <c r="C758" s="13" t="s">
        <v>170</v>
      </c>
      <c r="D758" s="13" t="s">
        <v>520</v>
      </c>
      <c r="E758" s="13" t="s">
        <v>307</v>
      </c>
      <c r="F758" s="35">
        <v>39952</v>
      </c>
      <c r="G758" s="14">
        <f t="shared" si="29"/>
        <v>4.166666666666667</v>
      </c>
      <c r="H758" s="35">
        <v>40582</v>
      </c>
      <c r="I758" s="31">
        <v>5.916666666666667</v>
      </c>
      <c r="J758" s="51" t="s">
        <v>392</v>
      </c>
      <c r="K758" s="14" t="s">
        <v>402</v>
      </c>
      <c r="L758" s="14">
        <v>0</v>
      </c>
      <c r="M758" s="14">
        <v>0</v>
      </c>
      <c r="N758" s="14">
        <v>0</v>
      </c>
    </row>
    <row r="759" spans="1:14" ht="13.8" x14ac:dyDescent="0.3">
      <c r="A759" s="44" t="s">
        <v>159</v>
      </c>
      <c r="B759" s="45" t="s">
        <v>180</v>
      </c>
      <c r="C759" s="13" t="s">
        <v>170</v>
      </c>
      <c r="D759" s="13" t="s">
        <v>520</v>
      </c>
      <c r="E759" s="13" t="s">
        <v>307</v>
      </c>
      <c r="F759" s="35">
        <v>39952</v>
      </c>
      <c r="G759" s="14">
        <f t="shared" si="29"/>
        <v>4.166666666666667</v>
      </c>
      <c r="H759" s="35">
        <v>40582</v>
      </c>
      <c r="I759" s="31">
        <v>5.916666666666667</v>
      </c>
      <c r="J759" s="51" t="s">
        <v>392</v>
      </c>
      <c r="K759" s="14" t="s">
        <v>403</v>
      </c>
      <c r="L759" s="14">
        <v>0</v>
      </c>
      <c r="M759" s="14">
        <v>0</v>
      </c>
      <c r="N759" s="14">
        <v>0</v>
      </c>
    </row>
    <row r="760" spans="1:14" ht="14.4" customHeight="1" x14ac:dyDescent="0.3">
      <c r="A760" s="44" t="s">
        <v>160</v>
      </c>
      <c r="B760" s="45" t="s">
        <v>180</v>
      </c>
      <c r="C760" s="13" t="s">
        <v>171</v>
      </c>
      <c r="D760" s="13" t="s">
        <v>173</v>
      </c>
      <c r="E760" s="13" t="s">
        <v>314</v>
      </c>
      <c r="F760" s="35">
        <v>39686</v>
      </c>
      <c r="G760" s="14">
        <f t="shared" ref="G760:G795" si="30">4+2/12</f>
        <v>4.166666666666667</v>
      </c>
      <c r="H760" s="35">
        <v>40435</v>
      </c>
      <c r="I760" s="31">
        <v>6.25</v>
      </c>
      <c r="J760" s="51" t="s">
        <v>390</v>
      </c>
      <c r="K760" s="14" t="s">
        <v>398</v>
      </c>
      <c r="L760" s="14">
        <v>0.125</v>
      </c>
      <c r="M760" s="14">
        <v>0.125</v>
      </c>
      <c r="N760" s="14">
        <v>0.125</v>
      </c>
    </row>
    <row r="761" spans="1:14" ht="14.25" customHeight="1" x14ac:dyDescent="0.3">
      <c r="A761" s="44" t="s">
        <v>160</v>
      </c>
      <c r="B761" s="45" t="s">
        <v>180</v>
      </c>
      <c r="C761" s="13" t="s">
        <v>171</v>
      </c>
      <c r="D761" s="13" t="s">
        <v>173</v>
      </c>
      <c r="E761" s="13" t="s">
        <v>314</v>
      </c>
      <c r="F761" s="35">
        <v>39686</v>
      </c>
      <c r="G761" s="14">
        <f t="shared" si="30"/>
        <v>4.166666666666667</v>
      </c>
      <c r="H761" s="35">
        <v>40435</v>
      </c>
      <c r="I761" s="31">
        <v>6.25</v>
      </c>
      <c r="J761" s="51" t="s">
        <v>390</v>
      </c>
      <c r="K761" s="14" t="s">
        <v>399</v>
      </c>
      <c r="L761" s="14">
        <v>0.1875</v>
      </c>
      <c r="M761" s="14">
        <v>0.1875</v>
      </c>
      <c r="N761" s="14">
        <v>0.1875</v>
      </c>
    </row>
    <row r="762" spans="1:14" ht="14.4" customHeight="1" x14ac:dyDescent="0.3">
      <c r="A762" s="44" t="s">
        <v>160</v>
      </c>
      <c r="B762" s="45" t="s">
        <v>180</v>
      </c>
      <c r="C762" s="13" t="s">
        <v>171</v>
      </c>
      <c r="D762" s="13" t="s">
        <v>173</v>
      </c>
      <c r="E762" s="13" t="s">
        <v>314</v>
      </c>
      <c r="F762" s="35">
        <v>39686</v>
      </c>
      <c r="G762" s="14">
        <f t="shared" si="30"/>
        <v>4.166666666666667</v>
      </c>
      <c r="H762" s="35">
        <v>40435</v>
      </c>
      <c r="I762" s="31">
        <v>6.25</v>
      </c>
      <c r="J762" s="51" t="s">
        <v>390</v>
      </c>
      <c r="K762" s="14" t="s">
        <v>400</v>
      </c>
      <c r="L762" s="14">
        <v>0.25</v>
      </c>
      <c r="M762" s="14">
        <v>0.1875</v>
      </c>
      <c r="N762" s="14">
        <v>0.21875</v>
      </c>
    </row>
    <row r="763" spans="1:14" ht="14.4" customHeight="1" x14ac:dyDescent="0.3">
      <c r="A763" s="44" t="s">
        <v>160</v>
      </c>
      <c r="B763" s="45" t="s">
        <v>180</v>
      </c>
      <c r="C763" s="13" t="s">
        <v>171</v>
      </c>
      <c r="D763" s="13" t="s">
        <v>173</v>
      </c>
      <c r="E763" s="13" t="s">
        <v>314</v>
      </c>
      <c r="F763" s="35">
        <v>39686</v>
      </c>
      <c r="G763" s="14">
        <f t="shared" si="30"/>
        <v>4.166666666666667</v>
      </c>
      <c r="H763" s="35">
        <v>40435</v>
      </c>
      <c r="I763" s="31">
        <v>6.25</v>
      </c>
      <c r="J763" s="51" t="s">
        <v>390</v>
      </c>
      <c r="K763" s="14" t="s">
        <v>401</v>
      </c>
      <c r="L763" s="14">
        <v>0.25</v>
      </c>
      <c r="M763" s="14">
        <v>0.1875</v>
      </c>
      <c r="N763" s="14">
        <v>0.21875</v>
      </c>
    </row>
    <row r="764" spans="1:14" ht="14.4" customHeight="1" x14ac:dyDescent="0.3">
      <c r="A764" s="44" t="s">
        <v>160</v>
      </c>
      <c r="B764" s="45" t="s">
        <v>180</v>
      </c>
      <c r="C764" s="13" t="s">
        <v>171</v>
      </c>
      <c r="D764" s="13" t="s">
        <v>173</v>
      </c>
      <c r="E764" s="13" t="s">
        <v>314</v>
      </c>
      <c r="F764" s="35">
        <v>39686</v>
      </c>
      <c r="G764" s="14">
        <f t="shared" si="30"/>
        <v>4.166666666666667</v>
      </c>
      <c r="H764" s="35">
        <v>40435</v>
      </c>
      <c r="I764" s="31">
        <v>6.25</v>
      </c>
      <c r="J764" s="51" t="s">
        <v>390</v>
      </c>
      <c r="K764" s="14" t="s">
        <v>402</v>
      </c>
      <c r="L764" s="14">
        <v>0.25</v>
      </c>
      <c r="M764" s="14">
        <v>0.1875</v>
      </c>
      <c r="N764" s="14">
        <v>0.21875</v>
      </c>
    </row>
    <row r="765" spans="1:14" ht="14.4" customHeight="1" x14ac:dyDescent="0.3">
      <c r="A765" s="44" t="s">
        <v>160</v>
      </c>
      <c r="B765" s="45" t="s">
        <v>180</v>
      </c>
      <c r="C765" s="13" t="s">
        <v>171</v>
      </c>
      <c r="D765" s="13" t="s">
        <v>173</v>
      </c>
      <c r="E765" s="13" t="s">
        <v>314</v>
      </c>
      <c r="F765" s="35">
        <v>39686</v>
      </c>
      <c r="G765" s="14">
        <f t="shared" si="30"/>
        <v>4.166666666666667</v>
      </c>
      <c r="H765" s="35">
        <v>40435</v>
      </c>
      <c r="I765" s="31">
        <v>6.25</v>
      </c>
      <c r="J765" s="51" t="s">
        <v>390</v>
      </c>
      <c r="K765" s="14" t="s">
        <v>403</v>
      </c>
      <c r="L765" s="14">
        <v>0.25</v>
      </c>
      <c r="M765" s="14">
        <v>0.1875</v>
      </c>
      <c r="N765" s="14">
        <v>0.21875</v>
      </c>
    </row>
    <row r="766" spans="1:14" ht="14.4" customHeight="1" x14ac:dyDescent="0.3">
      <c r="A766" s="44" t="s">
        <v>160</v>
      </c>
      <c r="B766" s="45" t="s">
        <v>180</v>
      </c>
      <c r="C766" s="13" t="s">
        <v>171</v>
      </c>
      <c r="D766" s="13" t="s">
        <v>173</v>
      </c>
      <c r="E766" s="13" t="s">
        <v>314</v>
      </c>
      <c r="F766" s="35">
        <v>39686</v>
      </c>
      <c r="G766" s="14">
        <f t="shared" si="30"/>
        <v>4.166666666666667</v>
      </c>
      <c r="H766" s="35">
        <v>40435</v>
      </c>
      <c r="I766" s="31">
        <v>6.25</v>
      </c>
      <c r="J766" s="51" t="s">
        <v>391</v>
      </c>
      <c r="K766" s="14" t="s">
        <v>398</v>
      </c>
      <c r="L766" s="14">
        <v>0.25</v>
      </c>
      <c r="M766" s="14">
        <v>0.1875</v>
      </c>
      <c r="N766" s="14">
        <v>0.21875</v>
      </c>
    </row>
    <row r="767" spans="1:14" ht="14.4" customHeight="1" x14ac:dyDescent="0.3">
      <c r="A767" s="44" t="s">
        <v>160</v>
      </c>
      <c r="B767" s="45" t="s">
        <v>180</v>
      </c>
      <c r="C767" s="13" t="s">
        <v>171</v>
      </c>
      <c r="D767" s="13" t="s">
        <v>173</v>
      </c>
      <c r="E767" s="13" t="s">
        <v>314</v>
      </c>
      <c r="F767" s="35">
        <v>39686</v>
      </c>
      <c r="G767" s="14">
        <f t="shared" si="30"/>
        <v>4.166666666666667</v>
      </c>
      <c r="H767" s="35">
        <v>40435</v>
      </c>
      <c r="I767" s="31">
        <v>6.25</v>
      </c>
      <c r="J767" s="51" t="s">
        <v>391</v>
      </c>
      <c r="K767" s="14" t="s">
        <v>399</v>
      </c>
      <c r="L767" s="14">
        <v>0.25</v>
      </c>
      <c r="M767" s="14">
        <v>0.1875</v>
      </c>
      <c r="N767" s="14">
        <v>0.21875</v>
      </c>
    </row>
    <row r="768" spans="1:14" ht="14.4" customHeight="1" x14ac:dyDescent="0.3">
      <c r="A768" s="44" t="s">
        <v>160</v>
      </c>
      <c r="B768" s="45" t="s">
        <v>180</v>
      </c>
      <c r="C768" s="13" t="s">
        <v>171</v>
      </c>
      <c r="D768" s="13" t="s">
        <v>173</v>
      </c>
      <c r="E768" s="13" t="s">
        <v>314</v>
      </c>
      <c r="F768" s="35">
        <v>39686</v>
      </c>
      <c r="G768" s="14">
        <f t="shared" si="30"/>
        <v>4.166666666666667</v>
      </c>
      <c r="H768" s="35">
        <v>40435</v>
      </c>
      <c r="I768" s="31">
        <v>6.25</v>
      </c>
      <c r="J768" s="51" t="s">
        <v>391</v>
      </c>
      <c r="K768" s="14" t="s">
        <v>400</v>
      </c>
      <c r="L768" s="14">
        <v>0.25</v>
      </c>
      <c r="M768" s="14">
        <v>0.25</v>
      </c>
      <c r="N768" s="14">
        <v>0.25</v>
      </c>
    </row>
    <row r="769" spans="1:14" ht="14.4" customHeight="1" x14ac:dyDescent="0.3">
      <c r="A769" s="44" t="s">
        <v>160</v>
      </c>
      <c r="B769" s="45" t="s">
        <v>180</v>
      </c>
      <c r="C769" s="13" t="s">
        <v>171</v>
      </c>
      <c r="D769" s="13" t="s">
        <v>173</v>
      </c>
      <c r="E769" s="13" t="s">
        <v>314</v>
      </c>
      <c r="F769" s="35">
        <v>39686</v>
      </c>
      <c r="G769" s="14">
        <f t="shared" si="30"/>
        <v>4.166666666666667</v>
      </c>
      <c r="H769" s="35">
        <v>40435</v>
      </c>
      <c r="I769" s="31">
        <v>6.25</v>
      </c>
      <c r="J769" s="51" t="s">
        <v>391</v>
      </c>
      <c r="K769" s="14" t="s">
        <v>401</v>
      </c>
      <c r="L769" s="14">
        <v>0.25</v>
      </c>
      <c r="M769" s="14">
        <v>0.25</v>
      </c>
      <c r="N769" s="14">
        <v>0.25</v>
      </c>
    </row>
    <row r="770" spans="1:14" ht="14.4" customHeight="1" x14ac:dyDescent="0.3">
      <c r="A770" s="44" t="s">
        <v>160</v>
      </c>
      <c r="B770" s="45" t="s">
        <v>180</v>
      </c>
      <c r="C770" s="13" t="s">
        <v>171</v>
      </c>
      <c r="D770" s="13" t="s">
        <v>173</v>
      </c>
      <c r="E770" s="13" t="s">
        <v>314</v>
      </c>
      <c r="F770" s="35">
        <v>39686</v>
      </c>
      <c r="G770" s="14">
        <f t="shared" si="30"/>
        <v>4.166666666666667</v>
      </c>
      <c r="H770" s="35">
        <v>40435</v>
      </c>
      <c r="I770" s="31">
        <v>6.25</v>
      </c>
      <c r="J770" s="51" t="s">
        <v>391</v>
      </c>
      <c r="K770" s="14" t="s">
        <v>402</v>
      </c>
      <c r="L770" s="14">
        <v>0.25</v>
      </c>
      <c r="M770" s="14">
        <v>0.1875</v>
      </c>
      <c r="N770" s="14">
        <v>0.21875</v>
      </c>
    </row>
    <row r="771" spans="1:14" ht="14.4" customHeight="1" x14ac:dyDescent="0.3">
      <c r="A771" s="44" t="s">
        <v>160</v>
      </c>
      <c r="B771" s="45" t="s">
        <v>180</v>
      </c>
      <c r="C771" s="13" t="s">
        <v>171</v>
      </c>
      <c r="D771" s="13" t="s">
        <v>173</v>
      </c>
      <c r="E771" s="13" t="s">
        <v>314</v>
      </c>
      <c r="F771" s="35">
        <v>39686</v>
      </c>
      <c r="G771" s="14">
        <f t="shared" si="30"/>
        <v>4.166666666666667</v>
      </c>
      <c r="H771" s="35">
        <v>40435</v>
      </c>
      <c r="I771" s="31">
        <v>6.25</v>
      </c>
      <c r="J771" s="51" t="s">
        <v>391</v>
      </c>
      <c r="K771" s="14" t="s">
        <v>403</v>
      </c>
      <c r="L771" s="14">
        <v>0.25</v>
      </c>
      <c r="M771" s="14">
        <v>0.25</v>
      </c>
      <c r="N771" s="14">
        <v>0.25</v>
      </c>
    </row>
    <row r="772" spans="1:14" ht="14.4" customHeight="1" x14ac:dyDescent="0.3">
      <c r="A772" s="44" t="s">
        <v>160</v>
      </c>
      <c r="B772" s="45" t="s">
        <v>180</v>
      </c>
      <c r="C772" s="13" t="s">
        <v>171</v>
      </c>
      <c r="D772" s="13" t="s">
        <v>173</v>
      </c>
      <c r="E772" s="13" t="s">
        <v>314</v>
      </c>
      <c r="F772" s="35">
        <v>39686</v>
      </c>
      <c r="G772" s="14">
        <f t="shared" si="30"/>
        <v>4.166666666666667</v>
      </c>
      <c r="H772" s="35">
        <v>40435</v>
      </c>
      <c r="I772" s="31">
        <v>6.25</v>
      </c>
      <c r="J772" s="51" t="s">
        <v>392</v>
      </c>
      <c r="K772" s="14" t="s">
        <v>398</v>
      </c>
      <c r="L772" s="14">
        <v>0.25</v>
      </c>
      <c r="M772" s="14">
        <v>0.1875</v>
      </c>
      <c r="N772" s="14">
        <v>0.21875</v>
      </c>
    </row>
    <row r="773" spans="1:14" ht="14.4" customHeight="1" x14ac:dyDescent="0.3">
      <c r="A773" s="44" t="s">
        <v>160</v>
      </c>
      <c r="B773" s="45" t="s">
        <v>180</v>
      </c>
      <c r="C773" s="13" t="s">
        <v>171</v>
      </c>
      <c r="D773" s="13" t="s">
        <v>173</v>
      </c>
      <c r="E773" s="13" t="s">
        <v>314</v>
      </c>
      <c r="F773" s="35">
        <v>39686</v>
      </c>
      <c r="G773" s="14">
        <f t="shared" si="30"/>
        <v>4.166666666666667</v>
      </c>
      <c r="H773" s="35">
        <v>40435</v>
      </c>
      <c r="I773" s="31">
        <v>6.25</v>
      </c>
      <c r="J773" s="51" t="s">
        <v>392</v>
      </c>
      <c r="K773" s="14" t="s">
        <v>399</v>
      </c>
      <c r="L773" s="14">
        <v>0.1875</v>
      </c>
      <c r="M773" s="14">
        <v>0.1875</v>
      </c>
      <c r="N773" s="14">
        <v>0.1875</v>
      </c>
    </row>
    <row r="774" spans="1:14" ht="14.4" customHeight="1" x14ac:dyDescent="0.3">
      <c r="A774" s="44" t="s">
        <v>160</v>
      </c>
      <c r="B774" s="45" t="s">
        <v>180</v>
      </c>
      <c r="C774" s="13" t="s">
        <v>171</v>
      </c>
      <c r="D774" s="13" t="s">
        <v>173</v>
      </c>
      <c r="E774" s="13" t="s">
        <v>314</v>
      </c>
      <c r="F774" s="35">
        <v>39686</v>
      </c>
      <c r="G774" s="14">
        <f t="shared" si="30"/>
        <v>4.166666666666667</v>
      </c>
      <c r="H774" s="35">
        <v>40435</v>
      </c>
      <c r="I774" s="31">
        <v>6.25</v>
      </c>
      <c r="J774" s="51" t="s">
        <v>392</v>
      </c>
      <c r="K774" s="14" t="s">
        <v>400</v>
      </c>
      <c r="L774" s="14">
        <v>0.25</v>
      </c>
      <c r="M774" s="14">
        <v>0.1875</v>
      </c>
      <c r="N774" s="14">
        <v>0.21875</v>
      </c>
    </row>
    <row r="775" spans="1:14" ht="14.4" customHeight="1" x14ac:dyDescent="0.3">
      <c r="A775" s="44" t="s">
        <v>160</v>
      </c>
      <c r="B775" s="45" t="s">
        <v>180</v>
      </c>
      <c r="C775" s="13" t="s">
        <v>171</v>
      </c>
      <c r="D775" s="13" t="s">
        <v>173</v>
      </c>
      <c r="E775" s="13" t="s">
        <v>314</v>
      </c>
      <c r="F775" s="35">
        <v>39686</v>
      </c>
      <c r="G775" s="14">
        <f t="shared" si="30"/>
        <v>4.166666666666667</v>
      </c>
      <c r="H775" s="35">
        <v>40435</v>
      </c>
      <c r="I775" s="31">
        <v>6.25</v>
      </c>
      <c r="J775" s="51" t="s">
        <v>392</v>
      </c>
      <c r="K775" s="14" t="s">
        <v>401</v>
      </c>
      <c r="L775" s="14">
        <v>0.25</v>
      </c>
      <c r="M775" s="14">
        <v>0.1875</v>
      </c>
      <c r="N775" s="14">
        <v>0.21875</v>
      </c>
    </row>
    <row r="776" spans="1:14" ht="14.4" customHeight="1" x14ac:dyDescent="0.3">
      <c r="A776" s="44" t="s">
        <v>160</v>
      </c>
      <c r="B776" s="45" t="s">
        <v>180</v>
      </c>
      <c r="C776" s="13" t="s">
        <v>171</v>
      </c>
      <c r="D776" s="13" t="s">
        <v>173</v>
      </c>
      <c r="E776" s="13" t="s">
        <v>314</v>
      </c>
      <c r="F776" s="35">
        <v>39686</v>
      </c>
      <c r="G776" s="14">
        <f t="shared" si="30"/>
        <v>4.166666666666667</v>
      </c>
      <c r="H776" s="35">
        <v>40435</v>
      </c>
      <c r="I776" s="31">
        <v>6.25</v>
      </c>
      <c r="J776" s="51" t="s">
        <v>392</v>
      </c>
      <c r="K776" s="14" t="s">
        <v>402</v>
      </c>
      <c r="L776" s="14">
        <v>0.25</v>
      </c>
      <c r="M776" s="14">
        <v>0.1875</v>
      </c>
      <c r="N776" s="14">
        <v>0.21875</v>
      </c>
    </row>
    <row r="777" spans="1:14" ht="14.4" customHeight="1" x14ac:dyDescent="0.3">
      <c r="A777" s="44" t="s">
        <v>160</v>
      </c>
      <c r="B777" s="45" t="s">
        <v>180</v>
      </c>
      <c r="C777" s="13" t="s">
        <v>171</v>
      </c>
      <c r="D777" s="13" t="s">
        <v>173</v>
      </c>
      <c r="E777" s="13" t="s">
        <v>314</v>
      </c>
      <c r="F777" s="35">
        <v>39686</v>
      </c>
      <c r="G777" s="14">
        <f t="shared" si="30"/>
        <v>4.166666666666667</v>
      </c>
      <c r="H777" s="35">
        <v>40435</v>
      </c>
      <c r="I777" s="31">
        <v>6.25</v>
      </c>
      <c r="J777" s="51" t="s">
        <v>392</v>
      </c>
      <c r="K777" s="14" t="s">
        <v>403</v>
      </c>
      <c r="L777" s="14">
        <v>0.25</v>
      </c>
      <c r="M777" s="14">
        <v>0.1875</v>
      </c>
      <c r="N777" s="14">
        <v>0.21875</v>
      </c>
    </row>
    <row r="778" spans="1:14" ht="15.6" customHeight="1" x14ac:dyDescent="0.3">
      <c r="A778" s="44" t="s">
        <v>160</v>
      </c>
      <c r="B778" s="45" t="s">
        <v>180</v>
      </c>
      <c r="C778" s="13" t="s">
        <v>171</v>
      </c>
      <c r="D778" s="13" t="s">
        <v>182</v>
      </c>
      <c r="E778" s="13" t="s">
        <v>314</v>
      </c>
      <c r="F778" s="35">
        <v>39686</v>
      </c>
      <c r="G778" s="14">
        <f t="shared" si="30"/>
        <v>4.166666666666667</v>
      </c>
      <c r="H778" s="35">
        <v>40435</v>
      </c>
      <c r="I778" s="31">
        <v>6.25</v>
      </c>
      <c r="J778" s="51" t="s">
        <v>390</v>
      </c>
      <c r="K778" s="14" t="s">
        <v>398</v>
      </c>
      <c r="L778" s="14">
        <v>0.25</v>
      </c>
      <c r="M778" s="14">
        <v>0.25</v>
      </c>
      <c r="N778" s="14">
        <v>0.25</v>
      </c>
    </row>
    <row r="779" spans="1:14" ht="15.6" customHeight="1" x14ac:dyDescent="0.3">
      <c r="A779" s="44" t="s">
        <v>160</v>
      </c>
      <c r="B779" s="45" t="s">
        <v>180</v>
      </c>
      <c r="C779" s="13" t="s">
        <v>171</v>
      </c>
      <c r="D779" s="13" t="s">
        <v>182</v>
      </c>
      <c r="E779" s="13" t="s">
        <v>314</v>
      </c>
      <c r="F779" s="35">
        <v>39686</v>
      </c>
      <c r="G779" s="14">
        <f t="shared" si="30"/>
        <v>4.166666666666667</v>
      </c>
      <c r="H779" s="35">
        <v>40435</v>
      </c>
      <c r="I779" s="31">
        <v>6.25</v>
      </c>
      <c r="J779" s="51" t="s">
        <v>390</v>
      </c>
      <c r="K779" s="14" t="s">
        <v>399</v>
      </c>
      <c r="L779" s="14">
        <v>0.3125</v>
      </c>
      <c r="M779" s="14">
        <v>0.25</v>
      </c>
      <c r="N779" s="14">
        <v>0.28125</v>
      </c>
    </row>
    <row r="780" spans="1:14" ht="15.6" customHeight="1" x14ac:dyDescent="0.3">
      <c r="A780" s="44" t="s">
        <v>160</v>
      </c>
      <c r="B780" s="45" t="s">
        <v>180</v>
      </c>
      <c r="C780" s="13" t="s">
        <v>171</v>
      </c>
      <c r="D780" s="13" t="s">
        <v>182</v>
      </c>
      <c r="E780" s="13" t="s">
        <v>314</v>
      </c>
      <c r="F780" s="35">
        <v>39686</v>
      </c>
      <c r="G780" s="14">
        <f t="shared" si="30"/>
        <v>4.166666666666667</v>
      </c>
      <c r="H780" s="35">
        <v>40435</v>
      </c>
      <c r="I780" s="31">
        <v>6.25</v>
      </c>
      <c r="J780" s="51" t="s">
        <v>390</v>
      </c>
      <c r="K780" s="14" t="s">
        <v>400</v>
      </c>
      <c r="L780" s="14">
        <v>0.3125</v>
      </c>
      <c r="M780" s="14">
        <v>0.25</v>
      </c>
      <c r="N780" s="14">
        <v>0.28125</v>
      </c>
    </row>
    <row r="781" spans="1:14" ht="15.6" customHeight="1" x14ac:dyDescent="0.3">
      <c r="A781" s="44" t="s">
        <v>160</v>
      </c>
      <c r="B781" s="45" t="s">
        <v>180</v>
      </c>
      <c r="C781" s="13" t="s">
        <v>171</v>
      </c>
      <c r="D781" s="13" t="s">
        <v>182</v>
      </c>
      <c r="E781" s="13" t="s">
        <v>314</v>
      </c>
      <c r="F781" s="35">
        <v>39686</v>
      </c>
      <c r="G781" s="14">
        <f t="shared" si="30"/>
        <v>4.166666666666667</v>
      </c>
      <c r="H781" s="35">
        <v>40435</v>
      </c>
      <c r="I781" s="31">
        <v>6.25</v>
      </c>
      <c r="J781" s="51" t="s">
        <v>390</v>
      </c>
      <c r="K781" s="14" t="s">
        <v>401</v>
      </c>
      <c r="L781" s="14">
        <v>0.3125</v>
      </c>
      <c r="M781" s="14">
        <v>0.25</v>
      </c>
      <c r="N781" s="14">
        <v>0.28125</v>
      </c>
    </row>
    <row r="782" spans="1:14" ht="15.6" customHeight="1" x14ac:dyDescent="0.3">
      <c r="A782" s="44" t="s">
        <v>160</v>
      </c>
      <c r="B782" s="45" t="s">
        <v>180</v>
      </c>
      <c r="C782" s="13" t="s">
        <v>171</v>
      </c>
      <c r="D782" s="13" t="s">
        <v>182</v>
      </c>
      <c r="E782" s="13" t="s">
        <v>314</v>
      </c>
      <c r="F782" s="35">
        <v>39686</v>
      </c>
      <c r="G782" s="14">
        <f t="shared" si="30"/>
        <v>4.166666666666667</v>
      </c>
      <c r="H782" s="35">
        <v>40435</v>
      </c>
      <c r="I782" s="31">
        <v>6.25</v>
      </c>
      <c r="J782" s="51" t="s">
        <v>390</v>
      </c>
      <c r="K782" s="14" t="s">
        <v>402</v>
      </c>
      <c r="L782" s="14">
        <v>0.3125</v>
      </c>
      <c r="M782" s="14">
        <v>0.25</v>
      </c>
      <c r="N782" s="14">
        <v>0.28125</v>
      </c>
    </row>
    <row r="783" spans="1:14" ht="15.6" customHeight="1" x14ac:dyDescent="0.3">
      <c r="A783" s="44" t="s">
        <v>160</v>
      </c>
      <c r="B783" s="45" t="s">
        <v>180</v>
      </c>
      <c r="C783" s="13" t="s">
        <v>171</v>
      </c>
      <c r="D783" s="13" t="s">
        <v>182</v>
      </c>
      <c r="E783" s="13" t="s">
        <v>314</v>
      </c>
      <c r="F783" s="35">
        <v>39686</v>
      </c>
      <c r="G783" s="14">
        <f t="shared" si="30"/>
        <v>4.166666666666667</v>
      </c>
      <c r="H783" s="35">
        <v>40435</v>
      </c>
      <c r="I783" s="31">
        <v>6.25</v>
      </c>
      <c r="J783" s="51" t="s">
        <v>390</v>
      </c>
      <c r="K783" s="14" t="s">
        <v>403</v>
      </c>
      <c r="L783" s="14">
        <v>0.3125</v>
      </c>
      <c r="M783" s="14">
        <v>0.25</v>
      </c>
      <c r="N783" s="14">
        <v>0.28125</v>
      </c>
    </row>
    <row r="784" spans="1:14" ht="15.6" customHeight="1" x14ac:dyDescent="0.3">
      <c r="A784" s="44" t="s">
        <v>160</v>
      </c>
      <c r="B784" s="45" t="s">
        <v>180</v>
      </c>
      <c r="C784" s="13" t="s">
        <v>171</v>
      </c>
      <c r="D784" s="13" t="s">
        <v>182</v>
      </c>
      <c r="E784" s="13" t="s">
        <v>314</v>
      </c>
      <c r="F784" s="35">
        <v>39686</v>
      </c>
      <c r="G784" s="14">
        <f t="shared" si="30"/>
        <v>4.166666666666667</v>
      </c>
      <c r="H784" s="35">
        <v>40435</v>
      </c>
      <c r="I784" s="31">
        <v>6.25</v>
      </c>
      <c r="J784" s="51" t="s">
        <v>391</v>
      </c>
      <c r="K784" s="14" t="s">
        <v>398</v>
      </c>
      <c r="L784" s="14">
        <v>0.25</v>
      </c>
      <c r="M784" s="14">
        <v>0.25</v>
      </c>
      <c r="N784" s="14">
        <v>0.25</v>
      </c>
    </row>
    <row r="785" spans="1:14" ht="15.6" customHeight="1" x14ac:dyDescent="0.3">
      <c r="A785" s="44" t="s">
        <v>160</v>
      </c>
      <c r="B785" s="45" t="s">
        <v>180</v>
      </c>
      <c r="C785" s="13" t="s">
        <v>171</v>
      </c>
      <c r="D785" s="13" t="s">
        <v>182</v>
      </c>
      <c r="E785" s="13" t="s">
        <v>314</v>
      </c>
      <c r="F785" s="35">
        <v>39686</v>
      </c>
      <c r="G785" s="14">
        <f t="shared" si="30"/>
        <v>4.166666666666667</v>
      </c>
      <c r="H785" s="35">
        <v>40435</v>
      </c>
      <c r="I785" s="31">
        <v>6.25</v>
      </c>
      <c r="J785" s="51" t="s">
        <v>391</v>
      </c>
      <c r="K785" s="14" t="s">
        <v>399</v>
      </c>
      <c r="L785" s="14">
        <v>0.25</v>
      </c>
      <c r="M785" s="14">
        <v>0.25</v>
      </c>
      <c r="N785" s="14">
        <v>0.25</v>
      </c>
    </row>
    <row r="786" spans="1:14" ht="15.6" customHeight="1" x14ac:dyDescent="0.3">
      <c r="A786" s="44" t="s">
        <v>160</v>
      </c>
      <c r="B786" s="45" t="s">
        <v>180</v>
      </c>
      <c r="C786" s="13" t="s">
        <v>171</v>
      </c>
      <c r="D786" s="13" t="s">
        <v>182</v>
      </c>
      <c r="E786" s="13" t="s">
        <v>314</v>
      </c>
      <c r="F786" s="35">
        <v>39686</v>
      </c>
      <c r="G786" s="14">
        <f t="shared" si="30"/>
        <v>4.166666666666667</v>
      </c>
      <c r="H786" s="35">
        <v>40435</v>
      </c>
      <c r="I786" s="31">
        <v>6.25</v>
      </c>
      <c r="J786" s="51" t="s">
        <v>391</v>
      </c>
      <c r="K786" s="14" t="s">
        <v>400</v>
      </c>
      <c r="L786" s="14">
        <v>0.25</v>
      </c>
      <c r="M786" s="14">
        <v>0.25</v>
      </c>
      <c r="N786" s="14">
        <v>0.25</v>
      </c>
    </row>
    <row r="787" spans="1:14" ht="15.6" customHeight="1" x14ac:dyDescent="0.3">
      <c r="A787" s="44" t="s">
        <v>160</v>
      </c>
      <c r="B787" s="45" t="s">
        <v>180</v>
      </c>
      <c r="C787" s="13" t="s">
        <v>171</v>
      </c>
      <c r="D787" s="13" t="s">
        <v>182</v>
      </c>
      <c r="E787" s="13" t="s">
        <v>314</v>
      </c>
      <c r="F787" s="35">
        <v>39686</v>
      </c>
      <c r="G787" s="14">
        <f t="shared" si="30"/>
        <v>4.166666666666667</v>
      </c>
      <c r="H787" s="35">
        <v>40435</v>
      </c>
      <c r="I787" s="31">
        <v>6.25</v>
      </c>
      <c r="J787" s="51" t="s">
        <v>391</v>
      </c>
      <c r="K787" s="14" t="s">
        <v>401</v>
      </c>
      <c r="L787" s="14">
        <v>0.25</v>
      </c>
      <c r="M787" s="14">
        <v>0.25</v>
      </c>
      <c r="N787" s="14">
        <v>0.25</v>
      </c>
    </row>
    <row r="788" spans="1:14" ht="15.6" customHeight="1" x14ac:dyDescent="0.3">
      <c r="A788" s="44" t="s">
        <v>160</v>
      </c>
      <c r="B788" s="45" t="s">
        <v>180</v>
      </c>
      <c r="C788" s="13" t="s">
        <v>171</v>
      </c>
      <c r="D788" s="13" t="s">
        <v>182</v>
      </c>
      <c r="E788" s="13" t="s">
        <v>314</v>
      </c>
      <c r="F788" s="35">
        <v>39686</v>
      </c>
      <c r="G788" s="14">
        <f t="shared" si="30"/>
        <v>4.166666666666667</v>
      </c>
      <c r="H788" s="35">
        <v>40435</v>
      </c>
      <c r="I788" s="31">
        <v>6.25</v>
      </c>
      <c r="J788" s="51" t="s">
        <v>391</v>
      </c>
      <c r="K788" s="14" t="s">
        <v>402</v>
      </c>
      <c r="L788" s="14">
        <v>0.25</v>
      </c>
      <c r="M788" s="14">
        <v>0.25</v>
      </c>
      <c r="N788" s="14">
        <v>0.25</v>
      </c>
    </row>
    <row r="789" spans="1:14" ht="15.6" customHeight="1" x14ac:dyDescent="0.3">
      <c r="A789" s="44" t="s">
        <v>160</v>
      </c>
      <c r="B789" s="45" t="s">
        <v>180</v>
      </c>
      <c r="C789" s="13" t="s">
        <v>171</v>
      </c>
      <c r="D789" s="13" t="s">
        <v>182</v>
      </c>
      <c r="E789" s="13" t="s">
        <v>314</v>
      </c>
      <c r="F789" s="35">
        <v>39686</v>
      </c>
      <c r="G789" s="14">
        <f t="shared" si="30"/>
        <v>4.166666666666667</v>
      </c>
      <c r="H789" s="35">
        <v>40435</v>
      </c>
      <c r="I789" s="31">
        <v>6.25</v>
      </c>
      <c r="J789" s="51" t="s">
        <v>391</v>
      </c>
      <c r="K789" s="14" t="s">
        <v>403</v>
      </c>
      <c r="L789" s="14">
        <v>0.25</v>
      </c>
      <c r="M789" s="14">
        <v>0.1875</v>
      </c>
      <c r="N789" s="14">
        <v>0.21875</v>
      </c>
    </row>
    <row r="790" spans="1:14" ht="15.6" customHeight="1" x14ac:dyDescent="0.3">
      <c r="A790" s="44" t="s">
        <v>160</v>
      </c>
      <c r="B790" s="45" t="s">
        <v>180</v>
      </c>
      <c r="C790" s="13" t="s">
        <v>171</v>
      </c>
      <c r="D790" s="13" t="s">
        <v>182</v>
      </c>
      <c r="E790" s="13" t="s">
        <v>314</v>
      </c>
      <c r="F790" s="35">
        <v>39686</v>
      </c>
      <c r="G790" s="14">
        <f t="shared" si="30"/>
        <v>4.166666666666667</v>
      </c>
      <c r="H790" s="35">
        <v>40435</v>
      </c>
      <c r="I790" s="31">
        <v>6.25</v>
      </c>
      <c r="J790" s="51" t="s">
        <v>392</v>
      </c>
      <c r="K790" s="14" t="s">
        <v>398</v>
      </c>
      <c r="L790" s="14">
        <v>0.25</v>
      </c>
      <c r="M790" s="14">
        <v>0.1875</v>
      </c>
      <c r="N790" s="14">
        <v>0.21875</v>
      </c>
    </row>
    <row r="791" spans="1:14" ht="15.6" customHeight="1" x14ac:dyDescent="0.3">
      <c r="A791" s="44" t="s">
        <v>160</v>
      </c>
      <c r="B791" s="45" t="s">
        <v>180</v>
      </c>
      <c r="C791" s="13" t="s">
        <v>171</v>
      </c>
      <c r="D791" s="13" t="s">
        <v>182</v>
      </c>
      <c r="E791" s="13" t="s">
        <v>314</v>
      </c>
      <c r="F791" s="35">
        <v>39686</v>
      </c>
      <c r="G791" s="14">
        <f t="shared" si="30"/>
        <v>4.166666666666667</v>
      </c>
      <c r="H791" s="35">
        <v>40435</v>
      </c>
      <c r="I791" s="31">
        <v>6.25</v>
      </c>
      <c r="J791" s="51" t="s">
        <v>392</v>
      </c>
      <c r="K791" s="14" t="s">
        <v>399</v>
      </c>
      <c r="L791" s="14">
        <v>0.25</v>
      </c>
      <c r="M791" s="14">
        <v>0.25</v>
      </c>
      <c r="N791" s="14">
        <v>0.25</v>
      </c>
    </row>
    <row r="792" spans="1:14" ht="15.6" customHeight="1" x14ac:dyDescent="0.3">
      <c r="A792" s="44" t="s">
        <v>160</v>
      </c>
      <c r="B792" s="45" t="s">
        <v>180</v>
      </c>
      <c r="C792" s="13" t="s">
        <v>171</v>
      </c>
      <c r="D792" s="13" t="s">
        <v>182</v>
      </c>
      <c r="E792" s="13" t="s">
        <v>314</v>
      </c>
      <c r="F792" s="35">
        <v>39686</v>
      </c>
      <c r="G792" s="14">
        <f t="shared" si="30"/>
        <v>4.166666666666667</v>
      </c>
      <c r="H792" s="35">
        <v>40435</v>
      </c>
      <c r="I792" s="31">
        <v>6.25</v>
      </c>
      <c r="J792" s="51" t="s">
        <v>392</v>
      </c>
      <c r="K792" s="14" t="s">
        <v>400</v>
      </c>
      <c r="L792" s="14">
        <v>0.25</v>
      </c>
      <c r="M792" s="14">
        <v>0.25</v>
      </c>
      <c r="N792" s="14">
        <v>0.25</v>
      </c>
    </row>
    <row r="793" spans="1:14" ht="15.6" customHeight="1" x14ac:dyDescent="0.3">
      <c r="A793" s="44" t="s">
        <v>160</v>
      </c>
      <c r="B793" s="45" t="s">
        <v>180</v>
      </c>
      <c r="C793" s="13" t="s">
        <v>171</v>
      </c>
      <c r="D793" s="13" t="s">
        <v>182</v>
      </c>
      <c r="E793" s="13" t="s">
        <v>314</v>
      </c>
      <c r="F793" s="35">
        <v>39686</v>
      </c>
      <c r="G793" s="14">
        <f t="shared" si="30"/>
        <v>4.166666666666667</v>
      </c>
      <c r="H793" s="35">
        <v>40435</v>
      </c>
      <c r="I793" s="31">
        <v>6.25</v>
      </c>
      <c r="J793" s="51" t="s">
        <v>392</v>
      </c>
      <c r="K793" s="14" t="s">
        <v>401</v>
      </c>
      <c r="L793" s="14">
        <v>0.25</v>
      </c>
      <c r="M793" s="14">
        <v>0.25</v>
      </c>
      <c r="N793" s="14">
        <v>0.25</v>
      </c>
    </row>
    <row r="794" spans="1:14" ht="15.6" customHeight="1" x14ac:dyDescent="0.3">
      <c r="A794" s="44" t="s">
        <v>160</v>
      </c>
      <c r="B794" s="45" t="s">
        <v>180</v>
      </c>
      <c r="C794" s="13" t="s">
        <v>171</v>
      </c>
      <c r="D794" s="13" t="s">
        <v>182</v>
      </c>
      <c r="E794" s="13" t="s">
        <v>314</v>
      </c>
      <c r="F794" s="35">
        <v>39686</v>
      </c>
      <c r="G794" s="14">
        <f t="shared" si="30"/>
        <v>4.166666666666667</v>
      </c>
      <c r="H794" s="35">
        <v>40435</v>
      </c>
      <c r="I794" s="31">
        <v>6.25</v>
      </c>
      <c r="J794" s="51" t="s">
        <v>392</v>
      </c>
      <c r="K794" s="14" t="s">
        <v>402</v>
      </c>
      <c r="L794" s="14">
        <v>0.3125</v>
      </c>
      <c r="M794" s="14">
        <v>0.25</v>
      </c>
      <c r="N794" s="14">
        <v>0.28125</v>
      </c>
    </row>
    <row r="795" spans="1:14" ht="15.6" customHeight="1" x14ac:dyDescent="0.3">
      <c r="A795" s="44" t="s">
        <v>160</v>
      </c>
      <c r="B795" s="45" t="s">
        <v>180</v>
      </c>
      <c r="C795" s="13" t="s">
        <v>171</v>
      </c>
      <c r="D795" s="13" t="s">
        <v>182</v>
      </c>
      <c r="E795" s="13" t="s">
        <v>314</v>
      </c>
      <c r="F795" s="35">
        <v>39686</v>
      </c>
      <c r="G795" s="14">
        <f t="shared" si="30"/>
        <v>4.166666666666667</v>
      </c>
      <c r="H795" s="35">
        <v>40435</v>
      </c>
      <c r="I795" s="31">
        <v>6.25</v>
      </c>
      <c r="J795" s="51" t="s">
        <v>392</v>
      </c>
      <c r="K795" s="14" t="s">
        <v>403</v>
      </c>
      <c r="L795" s="14">
        <v>0.3125</v>
      </c>
      <c r="M795" s="14">
        <v>0.25</v>
      </c>
      <c r="N795" s="14">
        <v>0.28125</v>
      </c>
    </row>
    <row r="796" spans="1:14" ht="15" customHeight="1" x14ac:dyDescent="0.3">
      <c r="A796" s="44" t="s">
        <v>161</v>
      </c>
      <c r="B796" s="45" t="s">
        <v>180</v>
      </c>
      <c r="C796" s="13" t="s">
        <v>171</v>
      </c>
      <c r="D796" s="13" t="s">
        <v>173</v>
      </c>
      <c r="E796" s="13" t="s">
        <v>316</v>
      </c>
      <c r="F796" s="35">
        <v>39687</v>
      </c>
      <c r="G796" s="14">
        <f t="shared" ref="G796:G831" si="31">2-4/12</f>
        <v>1.6666666666666667</v>
      </c>
      <c r="H796" s="35">
        <v>40436</v>
      </c>
      <c r="I796" s="31">
        <v>3.7500000000000004</v>
      </c>
      <c r="J796" s="51" t="s">
        <v>390</v>
      </c>
      <c r="K796" s="14" t="s">
        <v>398</v>
      </c>
      <c r="L796" s="14">
        <v>0.25</v>
      </c>
      <c r="M796" s="14">
        <v>0.1875</v>
      </c>
      <c r="N796" s="14">
        <v>0.21875</v>
      </c>
    </row>
    <row r="797" spans="1:14" ht="15" customHeight="1" x14ac:dyDescent="0.3">
      <c r="A797" s="44" t="s">
        <v>161</v>
      </c>
      <c r="B797" s="45" t="s">
        <v>180</v>
      </c>
      <c r="C797" s="13" t="s">
        <v>171</v>
      </c>
      <c r="D797" s="13" t="s">
        <v>173</v>
      </c>
      <c r="E797" s="13" t="s">
        <v>316</v>
      </c>
      <c r="F797" s="35">
        <v>39687</v>
      </c>
      <c r="G797" s="14">
        <f t="shared" si="31"/>
        <v>1.6666666666666667</v>
      </c>
      <c r="H797" s="35">
        <v>40436</v>
      </c>
      <c r="I797" s="31">
        <v>3.7500000000000004</v>
      </c>
      <c r="J797" s="51" t="s">
        <v>390</v>
      </c>
      <c r="K797" s="14" t="s">
        <v>399</v>
      </c>
      <c r="L797" s="14">
        <v>0.25</v>
      </c>
      <c r="M797" s="14">
        <v>0.1875</v>
      </c>
      <c r="N797" s="14">
        <v>0.21875</v>
      </c>
    </row>
    <row r="798" spans="1:14" ht="15" customHeight="1" x14ac:dyDescent="0.3">
      <c r="A798" s="44" t="s">
        <v>161</v>
      </c>
      <c r="B798" s="45" t="s">
        <v>180</v>
      </c>
      <c r="C798" s="13" t="s">
        <v>171</v>
      </c>
      <c r="D798" s="13" t="s">
        <v>173</v>
      </c>
      <c r="E798" s="13" t="s">
        <v>316</v>
      </c>
      <c r="F798" s="35">
        <v>39687</v>
      </c>
      <c r="G798" s="14">
        <f t="shared" si="31"/>
        <v>1.6666666666666667</v>
      </c>
      <c r="H798" s="35">
        <v>40436</v>
      </c>
      <c r="I798" s="31">
        <v>3.7500000000000004</v>
      </c>
      <c r="J798" s="51" t="s">
        <v>390</v>
      </c>
      <c r="K798" s="14" t="s">
        <v>400</v>
      </c>
      <c r="L798" s="14">
        <v>0.25</v>
      </c>
      <c r="M798" s="14">
        <v>0.1875</v>
      </c>
      <c r="N798" s="14">
        <v>0.21875</v>
      </c>
    </row>
    <row r="799" spans="1:14" ht="15" customHeight="1" x14ac:dyDescent="0.3">
      <c r="A799" s="44" t="s">
        <v>161</v>
      </c>
      <c r="B799" s="45" t="s">
        <v>180</v>
      </c>
      <c r="C799" s="13" t="s">
        <v>171</v>
      </c>
      <c r="D799" s="13" t="s">
        <v>173</v>
      </c>
      <c r="E799" s="13" t="s">
        <v>316</v>
      </c>
      <c r="F799" s="35">
        <v>39687</v>
      </c>
      <c r="G799" s="14">
        <f t="shared" si="31"/>
        <v>1.6666666666666667</v>
      </c>
      <c r="H799" s="35">
        <v>40436</v>
      </c>
      <c r="I799" s="31">
        <v>3.7500000000000004</v>
      </c>
      <c r="J799" s="51" t="s">
        <v>390</v>
      </c>
      <c r="K799" s="14" t="s">
        <v>401</v>
      </c>
      <c r="L799" s="14">
        <v>0.25</v>
      </c>
      <c r="M799" s="14">
        <v>0.1875</v>
      </c>
      <c r="N799" s="14">
        <v>0.21875</v>
      </c>
    </row>
    <row r="800" spans="1:14" ht="15" customHeight="1" x14ac:dyDescent="0.3">
      <c r="A800" s="44" t="s">
        <v>161</v>
      </c>
      <c r="B800" s="45" t="s">
        <v>180</v>
      </c>
      <c r="C800" s="13" t="s">
        <v>171</v>
      </c>
      <c r="D800" s="13" t="s">
        <v>173</v>
      </c>
      <c r="E800" s="13" t="s">
        <v>316</v>
      </c>
      <c r="F800" s="35">
        <v>39687</v>
      </c>
      <c r="G800" s="14">
        <f t="shared" si="31"/>
        <v>1.6666666666666667</v>
      </c>
      <c r="H800" s="35">
        <v>40436</v>
      </c>
      <c r="I800" s="31">
        <v>3.7500000000000004</v>
      </c>
      <c r="J800" s="51" t="s">
        <v>390</v>
      </c>
      <c r="K800" s="14" t="s">
        <v>402</v>
      </c>
      <c r="L800" s="14">
        <v>0.25</v>
      </c>
      <c r="M800" s="14">
        <v>0.1875</v>
      </c>
      <c r="N800" s="14">
        <v>0.21875</v>
      </c>
    </row>
    <row r="801" spans="1:14" ht="15" customHeight="1" x14ac:dyDescent="0.3">
      <c r="A801" s="44" t="s">
        <v>161</v>
      </c>
      <c r="B801" s="45" t="s">
        <v>180</v>
      </c>
      <c r="C801" s="13" t="s">
        <v>171</v>
      </c>
      <c r="D801" s="13" t="s">
        <v>173</v>
      </c>
      <c r="E801" s="13" t="s">
        <v>316</v>
      </c>
      <c r="F801" s="35">
        <v>39687</v>
      </c>
      <c r="G801" s="14">
        <f t="shared" si="31"/>
        <v>1.6666666666666667</v>
      </c>
      <c r="H801" s="35">
        <v>40436</v>
      </c>
      <c r="I801" s="31">
        <v>3.7500000000000004</v>
      </c>
      <c r="J801" s="51" t="s">
        <v>390</v>
      </c>
      <c r="K801" s="14" t="s">
        <v>403</v>
      </c>
      <c r="L801" s="14">
        <v>0.25</v>
      </c>
      <c r="M801" s="14">
        <v>0.1875</v>
      </c>
      <c r="N801" s="14">
        <v>0.21875</v>
      </c>
    </row>
    <row r="802" spans="1:14" ht="15" customHeight="1" x14ac:dyDescent="0.3">
      <c r="A802" s="44" t="s">
        <v>161</v>
      </c>
      <c r="B802" s="45" t="s">
        <v>180</v>
      </c>
      <c r="C802" s="13" t="s">
        <v>171</v>
      </c>
      <c r="D802" s="13" t="s">
        <v>173</v>
      </c>
      <c r="E802" s="13" t="s">
        <v>316</v>
      </c>
      <c r="F802" s="35">
        <v>39687</v>
      </c>
      <c r="G802" s="14">
        <f t="shared" si="31"/>
        <v>1.6666666666666667</v>
      </c>
      <c r="H802" s="35">
        <v>40436</v>
      </c>
      <c r="I802" s="31">
        <v>3.7500000000000004</v>
      </c>
      <c r="J802" s="51" t="s">
        <v>391</v>
      </c>
      <c r="K802" s="14" t="s">
        <v>398</v>
      </c>
      <c r="L802" s="14">
        <v>0.25</v>
      </c>
      <c r="M802" s="14">
        <v>0.1875</v>
      </c>
      <c r="N802" s="14">
        <v>0.21875</v>
      </c>
    </row>
    <row r="803" spans="1:14" ht="15" customHeight="1" x14ac:dyDescent="0.3">
      <c r="A803" s="44" t="s">
        <v>161</v>
      </c>
      <c r="B803" s="45" t="s">
        <v>180</v>
      </c>
      <c r="C803" s="13" t="s">
        <v>171</v>
      </c>
      <c r="D803" s="13" t="s">
        <v>173</v>
      </c>
      <c r="E803" s="13" t="s">
        <v>316</v>
      </c>
      <c r="F803" s="35">
        <v>39687</v>
      </c>
      <c r="G803" s="14">
        <f t="shared" si="31"/>
        <v>1.6666666666666667</v>
      </c>
      <c r="H803" s="35">
        <v>40436</v>
      </c>
      <c r="I803" s="31">
        <v>3.7500000000000004</v>
      </c>
      <c r="J803" s="51" t="s">
        <v>391</v>
      </c>
      <c r="K803" s="14" t="s">
        <v>399</v>
      </c>
      <c r="L803" s="14">
        <v>0.25</v>
      </c>
      <c r="M803" s="14">
        <v>0.1875</v>
      </c>
      <c r="N803" s="14">
        <v>0.21875</v>
      </c>
    </row>
    <row r="804" spans="1:14" ht="15" customHeight="1" x14ac:dyDescent="0.3">
      <c r="A804" s="44" t="s">
        <v>161</v>
      </c>
      <c r="B804" s="45" t="s">
        <v>180</v>
      </c>
      <c r="C804" s="13" t="s">
        <v>171</v>
      </c>
      <c r="D804" s="13" t="s">
        <v>173</v>
      </c>
      <c r="E804" s="13" t="s">
        <v>316</v>
      </c>
      <c r="F804" s="35">
        <v>39687</v>
      </c>
      <c r="G804" s="14">
        <f t="shared" si="31"/>
        <v>1.6666666666666667</v>
      </c>
      <c r="H804" s="35">
        <v>40436</v>
      </c>
      <c r="I804" s="31">
        <v>3.7500000000000004</v>
      </c>
      <c r="J804" s="51" t="s">
        <v>391</v>
      </c>
      <c r="K804" s="14" t="s">
        <v>400</v>
      </c>
      <c r="L804" s="14">
        <v>0.1875</v>
      </c>
      <c r="M804" s="14">
        <v>0.125</v>
      </c>
      <c r="N804" s="14">
        <v>0.15625</v>
      </c>
    </row>
    <row r="805" spans="1:14" ht="15" customHeight="1" x14ac:dyDescent="0.3">
      <c r="A805" s="44" t="s">
        <v>161</v>
      </c>
      <c r="B805" s="45" t="s">
        <v>180</v>
      </c>
      <c r="C805" s="13" t="s">
        <v>171</v>
      </c>
      <c r="D805" s="13" t="s">
        <v>173</v>
      </c>
      <c r="E805" s="13" t="s">
        <v>316</v>
      </c>
      <c r="F805" s="35">
        <v>39687</v>
      </c>
      <c r="G805" s="14">
        <f t="shared" si="31"/>
        <v>1.6666666666666667</v>
      </c>
      <c r="H805" s="35">
        <v>40436</v>
      </c>
      <c r="I805" s="31">
        <v>3.7500000000000004</v>
      </c>
      <c r="J805" s="51" t="s">
        <v>391</v>
      </c>
      <c r="K805" s="14" t="s">
        <v>401</v>
      </c>
      <c r="L805" s="14">
        <v>0.1875</v>
      </c>
      <c r="M805" s="14">
        <v>0.125</v>
      </c>
      <c r="N805" s="14">
        <v>0.15625</v>
      </c>
    </row>
    <row r="806" spans="1:14" ht="15" customHeight="1" x14ac:dyDescent="0.3">
      <c r="A806" s="44" t="s">
        <v>161</v>
      </c>
      <c r="B806" s="45" t="s">
        <v>180</v>
      </c>
      <c r="C806" s="13" t="s">
        <v>171</v>
      </c>
      <c r="D806" s="13" t="s">
        <v>173</v>
      </c>
      <c r="E806" s="13" t="s">
        <v>316</v>
      </c>
      <c r="F806" s="35">
        <v>39687</v>
      </c>
      <c r="G806" s="14">
        <f t="shared" si="31"/>
        <v>1.6666666666666667</v>
      </c>
      <c r="H806" s="35">
        <v>40436</v>
      </c>
      <c r="I806" s="31">
        <v>3.7500000000000004</v>
      </c>
      <c r="J806" s="51" t="s">
        <v>391</v>
      </c>
      <c r="K806" s="14" t="s">
        <v>402</v>
      </c>
      <c r="L806" s="14">
        <v>0.25</v>
      </c>
      <c r="M806" s="14">
        <v>0.1875</v>
      </c>
      <c r="N806" s="14">
        <v>0.21875</v>
      </c>
    </row>
    <row r="807" spans="1:14" ht="15" customHeight="1" x14ac:dyDescent="0.3">
      <c r="A807" s="44" t="s">
        <v>161</v>
      </c>
      <c r="B807" s="45" t="s">
        <v>180</v>
      </c>
      <c r="C807" s="13" t="s">
        <v>171</v>
      </c>
      <c r="D807" s="13" t="s">
        <v>173</v>
      </c>
      <c r="E807" s="13" t="s">
        <v>316</v>
      </c>
      <c r="F807" s="35">
        <v>39687</v>
      </c>
      <c r="G807" s="14">
        <f t="shared" si="31"/>
        <v>1.6666666666666667</v>
      </c>
      <c r="H807" s="35">
        <v>40436</v>
      </c>
      <c r="I807" s="31">
        <v>3.7500000000000004</v>
      </c>
      <c r="J807" s="51" t="s">
        <v>391</v>
      </c>
      <c r="K807" s="14" t="s">
        <v>403</v>
      </c>
      <c r="L807" s="14">
        <v>0.25</v>
      </c>
      <c r="M807" s="14">
        <v>0.1875</v>
      </c>
      <c r="N807" s="14">
        <v>0.21875</v>
      </c>
    </row>
    <row r="808" spans="1:14" ht="15" customHeight="1" x14ac:dyDescent="0.3">
      <c r="A808" s="44" t="s">
        <v>161</v>
      </c>
      <c r="B808" s="45" t="s">
        <v>180</v>
      </c>
      <c r="C808" s="13" t="s">
        <v>171</v>
      </c>
      <c r="D808" s="13" t="s">
        <v>173</v>
      </c>
      <c r="E808" s="13" t="s">
        <v>316</v>
      </c>
      <c r="F808" s="35">
        <v>39687</v>
      </c>
      <c r="G808" s="14">
        <f t="shared" si="31"/>
        <v>1.6666666666666667</v>
      </c>
      <c r="H808" s="35">
        <v>40436</v>
      </c>
      <c r="I808" s="31">
        <v>3.7500000000000004</v>
      </c>
      <c r="J808" s="51" t="s">
        <v>392</v>
      </c>
      <c r="K808" s="14" t="s">
        <v>398</v>
      </c>
      <c r="L808" s="14">
        <v>0.25</v>
      </c>
      <c r="M808" s="14">
        <v>0.1875</v>
      </c>
      <c r="N808" s="14">
        <v>0.21875</v>
      </c>
    </row>
    <row r="809" spans="1:14" ht="15" customHeight="1" x14ac:dyDescent="0.3">
      <c r="A809" s="44" t="s">
        <v>161</v>
      </c>
      <c r="B809" s="45" t="s">
        <v>180</v>
      </c>
      <c r="C809" s="13" t="s">
        <v>171</v>
      </c>
      <c r="D809" s="13" t="s">
        <v>173</v>
      </c>
      <c r="E809" s="13" t="s">
        <v>316</v>
      </c>
      <c r="F809" s="35">
        <v>39687</v>
      </c>
      <c r="G809" s="14">
        <f t="shared" si="31"/>
        <v>1.6666666666666667</v>
      </c>
      <c r="H809" s="35">
        <v>40436</v>
      </c>
      <c r="I809" s="31">
        <v>3.7500000000000004</v>
      </c>
      <c r="J809" s="51" t="s">
        <v>392</v>
      </c>
      <c r="K809" s="14" t="s">
        <v>399</v>
      </c>
      <c r="L809" s="14">
        <v>0.25</v>
      </c>
      <c r="M809" s="14">
        <v>0.1875</v>
      </c>
      <c r="N809" s="14">
        <v>0.21875</v>
      </c>
    </row>
    <row r="810" spans="1:14" ht="15" customHeight="1" x14ac:dyDescent="0.3">
      <c r="A810" s="44" t="s">
        <v>161</v>
      </c>
      <c r="B810" s="45" t="s">
        <v>180</v>
      </c>
      <c r="C810" s="13" t="s">
        <v>171</v>
      </c>
      <c r="D810" s="13" t="s">
        <v>173</v>
      </c>
      <c r="E810" s="13" t="s">
        <v>316</v>
      </c>
      <c r="F810" s="35">
        <v>39687</v>
      </c>
      <c r="G810" s="14">
        <f t="shared" si="31"/>
        <v>1.6666666666666667</v>
      </c>
      <c r="H810" s="35">
        <v>40436</v>
      </c>
      <c r="I810" s="31">
        <v>3.7500000000000004</v>
      </c>
      <c r="J810" s="51" t="s">
        <v>392</v>
      </c>
      <c r="K810" s="14" t="s">
        <v>400</v>
      </c>
      <c r="L810" s="14">
        <v>0.1875</v>
      </c>
      <c r="M810" s="14">
        <v>0.125</v>
      </c>
      <c r="N810" s="14">
        <v>0.15625</v>
      </c>
    </row>
    <row r="811" spans="1:14" ht="15" customHeight="1" x14ac:dyDescent="0.3">
      <c r="A811" s="44" t="s">
        <v>161</v>
      </c>
      <c r="B811" s="45" t="s">
        <v>180</v>
      </c>
      <c r="C811" s="13" t="s">
        <v>171</v>
      </c>
      <c r="D811" s="13" t="s">
        <v>173</v>
      </c>
      <c r="E811" s="13" t="s">
        <v>316</v>
      </c>
      <c r="F811" s="35">
        <v>39687</v>
      </c>
      <c r="G811" s="14">
        <f t="shared" si="31"/>
        <v>1.6666666666666667</v>
      </c>
      <c r="H811" s="35">
        <v>40436</v>
      </c>
      <c r="I811" s="31">
        <v>3.7500000000000004</v>
      </c>
      <c r="J811" s="51" t="s">
        <v>392</v>
      </c>
      <c r="K811" s="14" t="s">
        <v>401</v>
      </c>
      <c r="L811" s="14">
        <v>0.1875</v>
      </c>
      <c r="M811" s="14">
        <v>0.125</v>
      </c>
      <c r="N811" s="14">
        <v>0.15625</v>
      </c>
    </row>
    <row r="812" spans="1:14" ht="13.5" customHeight="1" x14ac:dyDescent="0.3">
      <c r="A812" s="44" t="s">
        <v>161</v>
      </c>
      <c r="B812" s="45" t="s">
        <v>180</v>
      </c>
      <c r="C812" s="13" t="s">
        <v>171</v>
      </c>
      <c r="D812" s="13" t="s">
        <v>173</v>
      </c>
      <c r="E812" s="13" t="s">
        <v>316</v>
      </c>
      <c r="F812" s="35">
        <v>39687</v>
      </c>
      <c r="G812" s="14">
        <f t="shared" si="31"/>
        <v>1.6666666666666667</v>
      </c>
      <c r="H812" s="35">
        <v>40436</v>
      </c>
      <c r="I812" s="31">
        <v>3.7500000000000004</v>
      </c>
      <c r="J812" s="51" t="s">
        <v>392</v>
      </c>
      <c r="K812" s="14" t="s">
        <v>402</v>
      </c>
      <c r="L812" s="14">
        <v>0.25</v>
      </c>
      <c r="M812" s="14">
        <v>0.1875</v>
      </c>
      <c r="N812" s="14">
        <v>0.21875</v>
      </c>
    </row>
    <row r="813" spans="1:14" ht="13.5" customHeight="1" x14ac:dyDescent="0.3">
      <c r="A813" s="44" t="s">
        <v>161</v>
      </c>
      <c r="B813" s="45" t="s">
        <v>180</v>
      </c>
      <c r="C813" s="13" t="s">
        <v>171</v>
      </c>
      <c r="D813" s="13" t="s">
        <v>173</v>
      </c>
      <c r="E813" s="13" t="s">
        <v>316</v>
      </c>
      <c r="F813" s="35">
        <v>39687</v>
      </c>
      <c r="G813" s="14">
        <f t="shared" si="31"/>
        <v>1.6666666666666667</v>
      </c>
      <c r="H813" s="35">
        <v>40436</v>
      </c>
      <c r="I813" s="31">
        <v>3.7500000000000004</v>
      </c>
      <c r="J813" s="51" t="s">
        <v>392</v>
      </c>
      <c r="K813" s="14" t="s">
        <v>403</v>
      </c>
      <c r="L813" s="14">
        <v>0.25</v>
      </c>
      <c r="M813" s="14">
        <v>0.125</v>
      </c>
      <c r="N813" s="14">
        <v>0.1875</v>
      </c>
    </row>
    <row r="814" spans="1:14" ht="15" customHeight="1" x14ac:dyDescent="0.3">
      <c r="A814" s="44" t="s">
        <v>161</v>
      </c>
      <c r="B814" s="45" t="s">
        <v>180</v>
      </c>
      <c r="C814" s="13" t="s">
        <v>171</v>
      </c>
      <c r="D814" s="13" t="s">
        <v>190</v>
      </c>
      <c r="E814" s="13" t="s">
        <v>316</v>
      </c>
      <c r="F814" s="35">
        <v>39687</v>
      </c>
      <c r="G814" s="14">
        <f t="shared" si="31"/>
        <v>1.6666666666666667</v>
      </c>
      <c r="H814" s="35">
        <v>40436</v>
      </c>
      <c r="I814" s="31">
        <v>3.7500000000000004</v>
      </c>
      <c r="J814" s="51" t="s">
        <v>390</v>
      </c>
      <c r="K814" s="14" t="s">
        <v>398</v>
      </c>
      <c r="L814" s="14">
        <v>0.125</v>
      </c>
      <c r="M814" s="14">
        <v>6.25E-2</v>
      </c>
      <c r="N814" s="14">
        <v>9.375E-2</v>
      </c>
    </row>
    <row r="815" spans="1:14" ht="15" customHeight="1" x14ac:dyDescent="0.3">
      <c r="A815" s="44" t="s">
        <v>161</v>
      </c>
      <c r="B815" s="45" t="s">
        <v>180</v>
      </c>
      <c r="C815" s="13" t="s">
        <v>171</v>
      </c>
      <c r="D815" s="13" t="s">
        <v>190</v>
      </c>
      <c r="E815" s="13" t="s">
        <v>316</v>
      </c>
      <c r="F815" s="35">
        <v>39687</v>
      </c>
      <c r="G815" s="14">
        <f t="shared" si="31"/>
        <v>1.6666666666666667</v>
      </c>
      <c r="H815" s="35">
        <v>40436</v>
      </c>
      <c r="I815" s="31">
        <v>3.7500000000000004</v>
      </c>
      <c r="J815" s="51" t="s">
        <v>390</v>
      </c>
      <c r="K815" s="14" t="s">
        <v>399</v>
      </c>
      <c r="L815" s="14">
        <v>0.125</v>
      </c>
      <c r="M815" s="14">
        <v>6.25E-2</v>
      </c>
      <c r="N815" s="14">
        <v>9.375E-2</v>
      </c>
    </row>
    <row r="816" spans="1:14" ht="15" customHeight="1" x14ac:dyDescent="0.3">
      <c r="A816" s="44" t="s">
        <v>161</v>
      </c>
      <c r="B816" s="45" t="s">
        <v>180</v>
      </c>
      <c r="C816" s="13" t="s">
        <v>171</v>
      </c>
      <c r="D816" s="13" t="s">
        <v>190</v>
      </c>
      <c r="E816" s="13" t="s">
        <v>316</v>
      </c>
      <c r="F816" s="35">
        <v>39687</v>
      </c>
      <c r="G816" s="14">
        <f t="shared" si="31"/>
        <v>1.6666666666666667</v>
      </c>
      <c r="H816" s="35">
        <v>40436</v>
      </c>
      <c r="I816" s="31">
        <v>3.7500000000000004</v>
      </c>
      <c r="J816" s="51" t="s">
        <v>390</v>
      </c>
      <c r="K816" s="14" t="s">
        <v>400</v>
      </c>
      <c r="L816" s="14">
        <v>0.125</v>
      </c>
      <c r="M816" s="14">
        <v>6.25E-2</v>
      </c>
      <c r="N816" s="14">
        <v>9.375E-2</v>
      </c>
    </row>
    <row r="817" spans="1:14" ht="15" customHeight="1" x14ac:dyDescent="0.3">
      <c r="A817" s="44" t="s">
        <v>161</v>
      </c>
      <c r="B817" s="45" t="s">
        <v>180</v>
      </c>
      <c r="C817" s="13" t="s">
        <v>171</v>
      </c>
      <c r="D817" s="13" t="s">
        <v>190</v>
      </c>
      <c r="E817" s="13" t="s">
        <v>316</v>
      </c>
      <c r="F817" s="35">
        <v>39687</v>
      </c>
      <c r="G817" s="14">
        <f t="shared" si="31"/>
        <v>1.6666666666666667</v>
      </c>
      <c r="H817" s="35">
        <v>40436</v>
      </c>
      <c r="I817" s="31">
        <v>3.7500000000000004</v>
      </c>
      <c r="J817" s="51" t="s">
        <v>390</v>
      </c>
      <c r="K817" s="14" t="s">
        <v>401</v>
      </c>
      <c r="L817" s="14">
        <v>0.125</v>
      </c>
      <c r="M817" s="14">
        <v>6.25E-2</v>
      </c>
      <c r="N817" s="14">
        <v>9.375E-2</v>
      </c>
    </row>
    <row r="818" spans="1:14" ht="15" customHeight="1" x14ac:dyDescent="0.3">
      <c r="A818" s="44" t="s">
        <v>161</v>
      </c>
      <c r="B818" s="45" t="s">
        <v>180</v>
      </c>
      <c r="C818" s="13" t="s">
        <v>171</v>
      </c>
      <c r="D818" s="13" t="s">
        <v>190</v>
      </c>
      <c r="E818" s="13" t="s">
        <v>316</v>
      </c>
      <c r="F818" s="35">
        <v>39687</v>
      </c>
      <c r="G818" s="14">
        <f t="shared" si="31"/>
        <v>1.6666666666666667</v>
      </c>
      <c r="H818" s="35">
        <v>40436</v>
      </c>
      <c r="I818" s="31">
        <v>3.7500000000000004</v>
      </c>
      <c r="J818" s="51" t="s">
        <v>390</v>
      </c>
      <c r="K818" s="14" t="s">
        <v>402</v>
      </c>
      <c r="L818" s="14">
        <v>0.125</v>
      </c>
      <c r="M818" s="14">
        <v>6.25E-2</v>
      </c>
      <c r="N818" s="14">
        <v>9.375E-2</v>
      </c>
    </row>
    <row r="819" spans="1:14" ht="15" customHeight="1" x14ac:dyDescent="0.3">
      <c r="A819" s="44" t="s">
        <v>161</v>
      </c>
      <c r="B819" s="45" t="s">
        <v>180</v>
      </c>
      <c r="C819" s="13" t="s">
        <v>171</v>
      </c>
      <c r="D819" s="13" t="s">
        <v>190</v>
      </c>
      <c r="E819" s="13" t="s">
        <v>316</v>
      </c>
      <c r="F819" s="35">
        <v>39687</v>
      </c>
      <c r="G819" s="14">
        <f t="shared" si="31"/>
        <v>1.6666666666666667</v>
      </c>
      <c r="H819" s="35">
        <v>40436</v>
      </c>
      <c r="I819" s="31">
        <v>3.7500000000000004</v>
      </c>
      <c r="J819" s="51" t="s">
        <v>390</v>
      </c>
      <c r="K819" s="14" t="s">
        <v>403</v>
      </c>
      <c r="L819" s="14">
        <v>6.25E-2</v>
      </c>
      <c r="M819" s="14">
        <v>0</v>
      </c>
      <c r="N819" s="14">
        <v>3.125E-2</v>
      </c>
    </row>
    <row r="820" spans="1:14" ht="15" customHeight="1" x14ac:dyDescent="0.3">
      <c r="A820" s="44" t="s">
        <v>161</v>
      </c>
      <c r="B820" s="45" t="s">
        <v>180</v>
      </c>
      <c r="C820" s="13" t="s">
        <v>171</v>
      </c>
      <c r="D820" s="13" t="s">
        <v>190</v>
      </c>
      <c r="E820" s="13" t="s">
        <v>316</v>
      </c>
      <c r="F820" s="35">
        <v>39687</v>
      </c>
      <c r="G820" s="14">
        <f t="shared" si="31"/>
        <v>1.6666666666666667</v>
      </c>
      <c r="H820" s="35">
        <v>40436</v>
      </c>
      <c r="I820" s="31">
        <v>3.7500000000000004</v>
      </c>
      <c r="J820" s="51" t="s">
        <v>391</v>
      </c>
      <c r="K820" s="14" t="s">
        <v>398</v>
      </c>
      <c r="L820" s="14">
        <v>6.25E-2</v>
      </c>
      <c r="M820" s="14">
        <v>0</v>
      </c>
      <c r="N820" s="14">
        <v>3.125E-2</v>
      </c>
    </row>
    <row r="821" spans="1:14" ht="15" customHeight="1" x14ac:dyDescent="0.3">
      <c r="A821" s="44" t="s">
        <v>161</v>
      </c>
      <c r="B821" s="45" t="s">
        <v>180</v>
      </c>
      <c r="C821" s="13" t="s">
        <v>171</v>
      </c>
      <c r="D821" s="13" t="s">
        <v>190</v>
      </c>
      <c r="E821" s="13" t="s">
        <v>316</v>
      </c>
      <c r="F821" s="35">
        <v>39687</v>
      </c>
      <c r="G821" s="14">
        <f t="shared" si="31"/>
        <v>1.6666666666666667</v>
      </c>
      <c r="H821" s="35">
        <v>40436</v>
      </c>
      <c r="I821" s="31">
        <v>3.7500000000000004</v>
      </c>
      <c r="J821" s="51" t="s">
        <v>391</v>
      </c>
      <c r="K821" s="14" t="s">
        <v>399</v>
      </c>
      <c r="L821" s="14">
        <v>6.25E-2</v>
      </c>
      <c r="M821" s="14">
        <v>6.25E-2</v>
      </c>
      <c r="N821" s="14">
        <v>6.25E-2</v>
      </c>
    </row>
    <row r="822" spans="1:14" ht="15" customHeight="1" x14ac:dyDescent="0.3">
      <c r="A822" s="44" t="s">
        <v>161</v>
      </c>
      <c r="B822" s="45" t="s">
        <v>180</v>
      </c>
      <c r="C822" s="13" t="s">
        <v>171</v>
      </c>
      <c r="D822" s="13" t="s">
        <v>190</v>
      </c>
      <c r="E822" s="13" t="s">
        <v>316</v>
      </c>
      <c r="F822" s="35">
        <v>39687</v>
      </c>
      <c r="G822" s="14">
        <f t="shared" si="31"/>
        <v>1.6666666666666667</v>
      </c>
      <c r="H822" s="35">
        <v>40436</v>
      </c>
      <c r="I822" s="31">
        <v>3.7500000000000004</v>
      </c>
      <c r="J822" s="51" t="s">
        <v>391</v>
      </c>
      <c r="K822" s="14" t="s">
        <v>400</v>
      </c>
      <c r="L822" s="14">
        <v>0.125</v>
      </c>
      <c r="M822" s="14">
        <v>6.25E-2</v>
      </c>
      <c r="N822" s="14">
        <v>9.375E-2</v>
      </c>
    </row>
    <row r="823" spans="1:14" ht="15" customHeight="1" x14ac:dyDescent="0.3">
      <c r="A823" s="44" t="s">
        <v>161</v>
      </c>
      <c r="B823" s="45" t="s">
        <v>180</v>
      </c>
      <c r="C823" s="13" t="s">
        <v>171</v>
      </c>
      <c r="D823" s="13" t="s">
        <v>190</v>
      </c>
      <c r="E823" s="13" t="s">
        <v>316</v>
      </c>
      <c r="F823" s="35">
        <v>39687</v>
      </c>
      <c r="G823" s="14">
        <f t="shared" si="31"/>
        <v>1.6666666666666667</v>
      </c>
      <c r="H823" s="35">
        <v>40436</v>
      </c>
      <c r="I823" s="31">
        <v>3.7500000000000004</v>
      </c>
      <c r="J823" s="51" t="s">
        <v>391</v>
      </c>
      <c r="K823" s="14" t="s">
        <v>401</v>
      </c>
      <c r="L823" s="14">
        <v>0.125</v>
      </c>
      <c r="M823" s="14">
        <v>6.25E-2</v>
      </c>
      <c r="N823" s="14">
        <v>9.375E-2</v>
      </c>
    </row>
    <row r="824" spans="1:14" ht="15" customHeight="1" x14ac:dyDescent="0.3">
      <c r="A824" s="44" t="s">
        <v>161</v>
      </c>
      <c r="B824" s="45" t="s">
        <v>180</v>
      </c>
      <c r="C824" s="13" t="s">
        <v>171</v>
      </c>
      <c r="D824" s="13" t="s">
        <v>190</v>
      </c>
      <c r="E824" s="13" t="s">
        <v>316</v>
      </c>
      <c r="F824" s="35">
        <v>39687</v>
      </c>
      <c r="G824" s="14">
        <f t="shared" si="31"/>
        <v>1.6666666666666667</v>
      </c>
      <c r="H824" s="35">
        <v>40436</v>
      </c>
      <c r="I824" s="31">
        <v>3.7500000000000004</v>
      </c>
      <c r="J824" s="51" t="s">
        <v>391</v>
      </c>
      <c r="K824" s="14" t="s">
        <v>402</v>
      </c>
      <c r="L824" s="14">
        <v>0.125</v>
      </c>
      <c r="M824" s="14">
        <v>6.25E-2</v>
      </c>
      <c r="N824" s="14">
        <v>9.375E-2</v>
      </c>
    </row>
    <row r="825" spans="1:14" ht="15" customHeight="1" x14ac:dyDescent="0.3">
      <c r="A825" s="44" t="s">
        <v>161</v>
      </c>
      <c r="B825" s="45" t="s">
        <v>180</v>
      </c>
      <c r="C825" s="13" t="s">
        <v>171</v>
      </c>
      <c r="D825" s="13" t="s">
        <v>190</v>
      </c>
      <c r="E825" s="13" t="s">
        <v>316</v>
      </c>
      <c r="F825" s="35">
        <v>39687</v>
      </c>
      <c r="G825" s="14">
        <f t="shared" si="31"/>
        <v>1.6666666666666667</v>
      </c>
      <c r="H825" s="35">
        <v>40436</v>
      </c>
      <c r="I825" s="31">
        <v>3.7500000000000004</v>
      </c>
      <c r="J825" s="51" t="s">
        <v>391</v>
      </c>
      <c r="K825" s="14" t="s">
        <v>403</v>
      </c>
      <c r="L825" s="14">
        <v>6.25E-2</v>
      </c>
      <c r="M825" s="14">
        <v>6.25E-2</v>
      </c>
      <c r="N825" s="14">
        <v>6.25E-2</v>
      </c>
    </row>
    <row r="826" spans="1:14" ht="15" customHeight="1" x14ac:dyDescent="0.3">
      <c r="A826" s="44" t="s">
        <v>161</v>
      </c>
      <c r="B826" s="45" t="s">
        <v>180</v>
      </c>
      <c r="C826" s="13" t="s">
        <v>171</v>
      </c>
      <c r="D826" s="13" t="s">
        <v>190</v>
      </c>
      <c r="E826" s="13" t="s">
        <v>316</v>
      </c>
      <c r="F826" s="35">
        <v>39687</v>
      </c>
      <c r="G826" s="14">
        <f t="shared" si="31"/>
        <v>1.6666666666666667</v>
      </c>
      <c r="H826" s="35">
        <v>40436</v>
      </c>
      <c r="I826" s="31">
        <v>3.7500000000000004</v>
      </c>
      <c r="J826" s="51" t="s">
        <v>392</v>
      </c>
      <c r="K826" s="14" t="s">
        <v>398</v>
      </c>
      <c r="L826" s="14">
        <v>6.25E-2</v>
      </c>
      <c r="M826" s="14">
        <v>6.25E-2</v>
      </c>
      <c r="N826" s="14">
        <v>6.25E-2</v>
      </c>
    </row>
    <row r="827" spans="1:14" ht="15" customHeight="1" x14ac:dyDescent="0.3">
      <c r="A827" s="44" t="s">
        <v>161</v>
      </c>
      <c r="B827" s="45" t="s">
        <v>180</v>
      </c>
      <c r="C827" s="13" t="s">
        <v>171</v>
      </c>
      <c r="D827" s="13" t="s">
        <v>190</v>
      </c>
      <c r="E827" s="13" t="s">
        <v>316</v>
      </c>
      <c r="F827" s="35">
        <v>39687</v>
      </c>
      <c r="G827" s="14">
        <f t="shared" si="31"/>
        <v>1.6666666666666667</v>
      </c>
      <c r="H827" s="35">
        <v>40436</v>
      </c>
      <c r="I827" s="31">
        <v>3.7500000000000004</v>
      </c>
      <c r="J827" s="51" t="s">
        <v>392</v>
      </c>
      <c r="K827" s="14" t="s">
        <v>399</v>
      </c>
      <c r="L827" s="14">
        <v>0.125</v>
      </c>
      <c r="M827" s="14">
        <v>0.125</v>
      </c>
      <c r="N827" s="14">
        <v>0.125</v>
      </c>
    </row>
    <row r="828" spans="1:14" ht="15" customHeight="1" x14ac:dyDescent="0.3">
      <c r="A828" s="44" t="s">
        <v>161</v>
      </c>
      <c r="B828" s="45" t="s">
        <v>180</v>
      </c>
      <c r="C828" s="13" t="s">
        <v>171</v>
      </c>
      <c r="D828" s="13" t="s">
        <v>190</v>
      </c>
      <c r="E828" s="13" t="s">
        <v>316</v>
      </c>
      <c r="F828" s="35">
        <v>39687</v>
      </c>
      <c r="G828" s="14">
        <f t="shared" si="31"/>
        <v>1.6666666666666667</v>
      </c>
      <c r="H828" s="35">
        <v>40436</v>
      </c>
      <c r="I828" s="31">
        <v>3.7500000000000004</v>
      </c>
      <c r="J828" s="51" t="s">
        <v>392</v>
      </c>
      <c r="K828" s="14" t="s">
        <v>400</v>
      </c>
      <c r="L828" s="14">
        <v>0.125</v>
      </c>
      <c r="M828" s="14">
        <v>0.125</v>
      </c>
      <c r="N828" s="14">
        <v>0.125</v>
      </c>
    </row>
    <row r="829" spans="1:14" ht="15" customHeight="1" x14ac:dyDescent="0.3">
      <c r="A829" s="44" t="s">
        <v>161</v>
      </c>
      <c r="B829" s="45" t="s">
        <v>180</v>
      </c>
      <c r="C829" s="13" t="s">
        <v>171</v>
      </c>
      <c r="D829" s="13" t="s">
        <v>190</v>
      </c>
      <c r="E829" s="13" t="s">
        <v>316</v>
      </c>
      <c r="F829" s="35">
        <v>39687</v>
      </c>
      <c r="G829" s="14">
        <f t="shared" si="31"/>
        <v>1.6666666666666667</v>
      </c>
      <c r="H829" s="35">
        <v>40436</v>
      </c>
      <c r="I829" s="31">
        <v>3.7500000000000004</v>
      </c>
      <c r="J829" s="51" t="s">
        <v>392</v>
      </c>
      <c r="K829" s="14" t="s">
        <v>401</v>
      </c>
      <c r="L829" s="14">
        <v>0.125</v>
      </c>
      <c r="M829" s="14">
        <v>0.125</v>
      </c>
      <c r="N829" s="14">
        <v>0.125</v>
      </c>
    </row>
    <row r="830" spans="1:14" ht="15" customHeight="1" x14ac:dyDescent="0.3">
      <c r="A830" s="44" t="s">
        <v>161</v>
      </c>
      <c r="B830" s="45" t="s">
        <v>180</v>
      </c>
      <c r="C830" s="13" t="s">
        <v>171</v>
      </c>
      <c r="D830" s="13" t="s">
        <v>190</v>
      </c>
      <c r="E830" s="13" t="s">
        <v>316</v>
      </c>
      <c r="F830" s="35">
        <v>39687</v>
      </c>
      <c r="G830" s="14">
        <f t="shared" si="31"/>
        <v>1.6666666666666667</v>
      </c>
      <c r="H830" s="35">
        <v>40436</v>
      </c>
      <c r="I830" s="31">
        <v>3.7500000000000004</v>
      </c>
      <c r="J830" s="51" t="s">
        <v>392</v>
      </c>
      <c r="K830" s="14" t="s">
        <v>402</v>
      </c>
      <c r="L830" s="14">
        <v>6.25E-2</v>
      </c>
      <c r="M830" s="14">
        <v>6.25E-2</v>
      </c>
      <c r="N830" s="14">
        <v>6.25E-2</v>
      </c>
    </row>
    <row r="831" spans="1:14" ht="15" customHeight="1" x14ac:dyDescent="0.3">
      <c r="A831" s="44" t="s">
        <v>161</v>
      </c>
      <c r="B831" s="45" t="s">
        <v>180</v>
      </c>
      <c r="C831" s="13" t="s">
        <v>171</v>
      </c>
      <c r="D831" s="13" t="s">
        <v>190</v>
      </c>
      <c r="E831" s="13" t="s">
        <v>316</v>
      </c>
      <c r="F831" s="35">
        <v>39687</v>
      </c>
      <c r="G831" s="14">
        <f t="shared" si="31"/>
        <v>1.6666666666666667</v>
      </c>
      <c r="H831" s="35">
        <v>40436</v>
      </c>
      <c r="I831" s="31">
        <v>3.7500000000000004</v>
      </c>
      <c r="J831" s="51" t="s">
        <v>392</v>
      </c>
      <c r="K831" s="14" t="s">
        <v>403</v>
      </c>
      <c r="L831" s="14">
        <v>0.125</v>
      </c>
      <c r="M831" s="14">
        <v>0.125</v>
      </c>
      <c r="N831" s="14">
        <v>0.125</v>
      </c>
    </row>
    <row r="832" spans="1:14" ht="12.75" customHeight="1" x14ac:dyDescent="0.3">
      <c r="A832" s="44" t="s">
        <v>162</v>
      </c>
      <c r="B832" s="45" t="s">
        <v>180</v>
      </c>
      <c r="C832" s="13" t="s">
        <v>171</v>
      </c>
      <c r="D832" s="13" t="s">
        <v>173</v>
      </c>
      <c r="E832" s="13" t="s">
        <v>317</v>
      </c>
      <c r="F832" s="35">
        <v>39738</v>
      </c>
      <c r="G832" s="14">
        <f>5+3/12</f>
        <v>5.25</v>
      </c>
      <c r="H832" s="35">
        <v>40429</v>
      </c>
      <c r="I832" s="31">
        <v>7.166666666666667</v>
      </c>
      <c r="J832" s="51" t="s">
        <v>390</v>
      </c>
      <c r="K832" s="14" t="s">
        <v>398</v>
      </c>
      <c r="L832" s="14">
        <v>0.3125</v>
      </c>
      <c r="M832" s="14">
        <v>0.3125</v>
      </c>
      <c r="N832" s="14">
        <v>0.3125</v>
      </c>
    </row>
    <row r="833" spans="1:14" ht="10.5" customHeight="1" x14ac:dyDescent="0.3">
      <c r="A833" s="44" t="s">
        <v>162</v>
      </c>
      <c r="B833" s="45" t="s">
        <v>180</v>
      </c>
      <c r="C833" s="13" t="s">
        <v>171</v>
      </c>
      <c r="D833" s="13" t="s">
        <v>173</v>
      </c>
      <c r="E833" s="13" t="s">
        <v>317</v>
      </c>
      <c r="F833" s="35">
        <v>39738</v>
      </c>
      <c r="G833" s="14">
        <f t="shared" ref="G833:G849" si="32">5+3/12</f>
        <v>5.25</v>
      </c>
      <c r="H833" s="35">
        <v>40429</v>
      </c>
      <c r="I833" s="31">
        <v>7.166666666666667</v>
      </c>
      <c r="J833" s="51" t="s">
        <v>390</v>
      </c>
      <c r="K833" s="14" t="s">
        <v>399</v>
      </c>
      <c r="L833" s="14">
        <v>0.4375</v>
      </c>
      <c r="M833" s="14">
        <v>0.3125</v>
      </c>
      <c r="N833" s="14">
        <v>0.375</v>
      </c>
    </row>
    <row r="834" spans="1:14" ht="13.5" customHeight="1" x14ac:dyDescent="0.3">
      <c r="A834" s="44" t="s">
        <v>162</v>
      </c>
      <c r="B834" s="45" t="s">
        <v>180</v>
      </c>
      <c r="C834" s="13" t="s">
        <v>171</v>
      </c>
      <c r="D834" s="13" t="s">
        <v>173</v>
      </c>
      <c r="E834" s="13" t="s">
        <v>317</v>
      </c>
      <c r="F834" s="35">
        <v>39738</v>
      </c>
      <c r="G834" s="14">
        <f t="shared" si="32"/>
        <v>5.25</v>
      </c>
      <c r="H834" s="35">
        <v>40429</v>
      </c>
      <c r="I834" s="31">
        <v>7.166666666666667</v>
      </c>
      <c r="J834" s="51" t="s">
        <v>390</v>
      </c>
      <c r="K834" s="14" t="s">
        <v>400</v>
      </c>
      <c r="L834" s="14">
        <v>0.4375</v>
      </c>
      <c r="M834" s="14">
        <v>0.3125</v>
      </c>
      <c r="N834" s="14">
        <v>0.375</v>
      </c>
    </row>
    <row r="835" spans="1:14" ht="12.75" customHeight="1" x14ac:dyDescent="0.3">
      <c r="A835" s="44" t="s">
        <v>162</v>
      </c>
      <c r="B835" s="45" t="s">
        <v>180</v>
      </c>
      <c r="C835" s="13" t="s">
        <v>171</v>
      </c>
      <c r="D835" s="13" t="s">
        <v>173</v>
      </c>
      <c r="E835" s="13" t="s">
        <v>317</v>
      </c>
      <c r="F835" s="35">
        <v>39738</v>
      </c>
      <c r="G835" s="14">
        <f t="shared" si="32"/>
        <v>5.25</v>
      </c>
      <c r="H835" s="35">
        <v>40429</v>
      </c>
      <c r="I835" s="31">
        <v>7.166666666666667</v>
      </c>
      <c r="J835" s="51" t="s">
        <v>390</v>
      </c>
      <c r="K835" s="14" t="s">
        <v>401</v>
      </c>
      <c r="L835" s="14">
        <v>0.4375</v>
      </c>
      <c r="M835" s="14">
        <v>0.3125</v>
      </c>
      <c r="N835" s="14">
        <v>0.375</v>
      </c>
    </row>
    <row r="836" spans="1:14" ht="14.25" customHeight="1" x14ac:dyDescent="0.3">
      <c r="A836" s="44" t="s">
        <v>162</v>
      </c>
      <c r="B836" s="45" t="s">
        <v>180</v>
      </c>
      <c r="C836" s="13" t="s">
        <v>171</v>
      </c>
      <c r="D836" s="13" t="s">
        <v>173</v>
      </c>
      <c r="E836" s="13" t="s">
        <v>317</v>
      </c>
      <c r="F836" s="35">
        <v>39738</v>
      </c>
      <c r="G836" s="14">
        <f t="shared" si="32"/>
        <v>5.25</v>
      </c>
      <c r="H836" s="35">
        <v>40429</v>
      </c>
      <c r="I836" s="31">
        <v>7.166666666666667</v>
      </c>
      <c r="J836" s="51" t="s">
        <v>390</v>
      </c>
      <c r="K836" s="14" t="s">
        <v>402</v>
      </c>
      <c r="L836" s="14">
        <v>0.375</v>
      </c>
      <c r="M836" s="14">
        <v>0.25</v>
      </c>
      <c r="N836" s="14">
        <v>0.3125</v>
      </c>
    </row>
    <row r="837" spans="1:14" ht="12.75" customHeight="1" x14ac:dyDescent="0.3">
      <c r="A837" s="44" t="s">
        <v>162</v>
      </c>
      <c r="B837" s="45" t="s">
        <v>180</v>
      </c>
      <c r="C837" s="13" t="s">
        <v>171</v>
      </c>
      <c r="D837" s="13" t="s">
        <v>173</v>
      </c>
      <c r="E837" s="13" t="s">
        <v>317</v>
      </c>
      <c r="F837" s="35">
        <v>39738</v>
      </c>
      <c r="G837" s="14">
        <f t="shared" si="32"/>
        <v>5.25</v>
      </c>
      <c r="H837" s="35">
        <v>40429</v>
      </c>
      <c r="I837" s="31">
        <v>7.166666666666667</v>
      </c>
      <c r="J837" s="51" t="s">
        <v>390</v>
      </c>
      <c r="K837" s="14" t="s">
        <v>403</v>
      </c>
      <c r="L837" s="14">
        <v>0.4375</v>
      </c>
      <c r="M837" s="14">
        <v>0.25</v>
      </c>
      <c r="N837" s="14">
        <v>0.34375</v>
      </c>
    </row>
    <row r="838" spans="1:14" ht="10.5" customHeight="1" x14ac:dyDescent="0.3">
      <c r="A838" s="44" t="s">
        <v>162</v>
      </c>
      <c r="B838" s="45" t="s">
        <v>180</v>
      </c>
      <c r="C838" s="13" t="s">
        <v>171</v>
      </c>
      <c r="D838" s="13" t="s">
        <v>173</v>
      </c>
      <c r="E838" s="13" t="s">
        <v>317</v>
      </c>
      <c r="F838" s="35">
        <v>39738</v>
      </c>
      <c r="G838" s="14">
        <f t="shared" si="32"/>
        <v>5.25</v>
      </c>
      <c r="H838" s="35">
        <v>40429</v>
      </c>
      <c r="I838" s="31">
        <v>7.166666666666667</v>
      </c>
      <c r="J838" s="51" t="s">
        <v>391</v>
      </c>
      <c r="K838" s="14" t="s">
        <v>419</v>
      </c>
      <c r="L838" s="14">
        <v>0.375</v>
      </c>
      <c r="M838" s="14">
        <v>0.25</v>
      </c>
      <c r="N838" s="14">
        <v>0.3125</v>
      </c>
    </row>
    <row r="839" spans="1:14" ht="12.75" customHeight="1" x14ac:dyDescent="0.3">
      <c r="A839" s="44" t="s">
        <v>162</v>
      </c>
      <c r="B839" s="45" t="s">
        <v>180</v>
      </c>
      <c r="C839" s="13" t="s">
        <v>171</v>
      </c>
      <c r="D839" s="13" t="s">
        <v>173</v>
      </c>
      <c r="E839" s="13" t="s">
        <v>317</v>
      </c>
      <c r="F839" s="35">
        <v>39738</v>
      </c>
      <c r="G839" s="14">
        <f t="shared" si="32"/>
        <v>5.25</v>
      </c>
      <c r="H839" s="35">
        <v>40429</v>
      </c>
      <c r="I839" s="31">
        <v>7.166666666666667</v>
      </c>
      <c r="J839" s="51" t="s">
        <v>391</v>
      </c>
      <c r="K839" s="14" t="s">
        <v>399</v>
      </c>
      <c r="L839" s="14">
        <v>0.375</v>
      </c>
      <c r="M839" s="14">
        <v>0.1875</v>
      </c>
      <c r="N839" s="14">
        <v>0.28125</v>
      </c>
    </row>
    <row r="840" spans="1:14" ht="13.5" customHeight="1" x14ac:dyDescent="0.3">
      <c r="A840" s="44" t="s">
        <v>162</v>
      </c>
      <c r="B840" s="45" t="s">
        <v>180</v>
      </c>
      <c r="C840" s="13" t="s">
        <v>171</v>
      </c>
      <c r="D840" s="13" t="s">
        <v>173</v>
      </c>
      <c r="E840" s="13" t="s">
        <v>317</v>
      </c>
      <c r="F840" s="35">
        <v>39738</v>
      </c>
      <c r="G840" s="14">
        <f t="shared" si="32"/>
        <v>5.25</v>
      </c>
      <c r="H840" s="35">
        <v>40429</v>
      </c>
      <c r="I840" s="31">
        <v>7.166666666666667</v>
      </c>
      <c r="J840" s="51" t="s">
        <v>391</v>
      </c>
      <c r="K840" s="14" t="s">
        <v>400</v>
      </c>
      <c r="L840" s="14">
        <v>0.375</v>
      </c>
      <c r="M840" s="14">
        <v>0.25</v>
      </c>
      <c r="N840" s="14">
        <v>0.3125</v>
      </c>
    </row>
    <row r="841" spans="1:14" ht="13.5" customHeight="1" x14ac:dyDescent="0.3">
      <c r="A841" s="44" t="s">
        <v>162</v>
      </c>
      <c r="B841" s="45" t="s">
        <v>180</v>
      </c>
      <c r="C841" s="13" t="s">
        <v>171</v>
      </c>
      <c r="D841" s="13" t="s">
        <v>173</v>
      </c>
      <c r="E841" s="13" t="s">
        <v>317</v>
      </c>
      <c r="F841" s="35">
        <v>39738</v>
      </c>
      <c r="G841" s="14">
        <f t="shared" si="32"/>
        <v>5.25</v>
      </c>
      <c r="H841" s="35">
        <v>40429</v>
      </c>
      <c r="I841" s="31">
        <v>7.166666666666667</v>
      </c>
      <c r="J841" s="51" t="s">
        <v>391</v>
      </c>
      <c r="K841" s="14" t="s">
        <v>401</v>
      </c>
      <c r="L841" s="14">
        <v>0.375</v>
      </c>
      <c r="M841" s="14">
        <v>0.25</v>
      </c>
      <c r="N841" s="14">
        <v>0.3125</v>
      </c>
    </row>
    <row r="842" spans="1:14" ht="13.5" customHeight="1" x14ac:dyDescent="0.3">
      <c r="A842" s="44" t="s">
        <v>162</v>
      </c>
      <c r="B842" s="45" t="s">
        <v>180</v>
      </c>
      <c r="C842" s="13" t="s">
        <v>171</v>
      </c>
      <c r="D842" s="13" t="s">
        <v>173</v>
      </c>
      <c r="E842" s="13" t="s">
        <v>317</v>
      </c>
      <c r="F842" s="35">
        <v>39738</v>
      </c>
      <c r="G842" s="14">
        <f t="shared" si="32"/>
        <v>5.25</v>
      </c>
      <c r="H842" s="35">
        <v>40429</v>
      </c>
      <c r="I842" s="31">
        <v>7.166666666666667</v>
      </c>
      <c r="J842" s="51" t="s">
        <v>391</v>
      </c>
      <c r="K842" s="14" t="s">
        <v>402</v>
      </c>
      <c r="L842" s="14">
        <v>0.375</v>
      </c>
      <c r="M842" s="14">
        <v>0.3125</v>
      </c>
      <c r="N842" s="14">
        <v>0.34375</v>
      </c>
    </row>
    <row r="843" spans="1:14" ht="13.5" customHeight="1" x14ac:dyDescent="0.3">
      <c r="A843" s="44" t="s">
        <v>162</v>
      </c>
      <c r="B843" s="45" t="s">
        <v>180</v>
      </c>
      <c r="C843" s="13" t="s">
        <v>171</v>
      </c>
      <c r="D843" s="13" t="s">
        <v>173</v>
      </c>
      <c r="E843" s="13" t="s">
        <v>317</v>
      </c>
      <c r="F843" s="35">
        <v>39738</v>
      </c>
      <c r="G843" s="14">
        <f t="shared" si="32"/>
        <v>5.25</v>
      </c>
      <c r="H843" s="35">
        <v>40429</v>
      </c>
      <c r="I843" s="31">
        <v>7.166666666666667</v>
      </c>
      <c r="J843" s="51" t="s">
        <v>391</v>
      </c>
      <c r="K843" s="14" t="s">
        <v>403</v>
      </c>
      <c r="L843" s="14">
        <v>0.25</v>
      </c>
      <c r="M843" s="14">
        <v>0.1875</v>
      </c>
      <c r="N843" s="14">
        <v>0.21875</v>
      </c>
    </row>
    <row r="844" spans="1:14" ht="12.75" customHeight="1" x14ac:dyDescent="0.3">
      <c r="A844" s="44" t="s">
        <v>162</v>
      </c>
      <c r="B844" s="45" t="s">
        <v>180</v>
      </c>
      <c r="C844" s="13" t="s">
        <v>171</v>
      </c>
      <c r="D844" s="13" t="s">
        <v>173</v>
      </c>
      <c r="E844" s="13" t="s">
        <v>317</v>
      </c>
      <c r="F844" s="35">
        <v>39738</v>
      </c>
      <c r="G844" s="14">
        <f t="shared" si="32"/>
        <v>5.25</v>
      </c>
      <c r="H844" s="35">
        <v>40429</v>
      </c>
      <c r="I844" s="31">
        <v>7.166666666666667</v>
      </c>
      <c r="J844" s="51" t="s">
        <v>392</v>
      </c>
      <c r="K844" s="14" t="s">
        <v>420</v>
      </c>
      <c r="L844" s="14">
        <v>0.3125</v>
      </c>
      <c r="M844" s="14">
        <v>0.25</v>
      </c>
      <c r="N844" s="14">
        <v>0.28125</v>
      </c>
    </row>
    <row r="845" spans="1:14" ht="11.25" customHeight="1" x14ac:dyDescent="0.3">
      <c r="A845" s="44" t="s">
        <v>162</v>
      </c>
      <c r="B845" s="45" t="s">
        <v>180</v>
      </c>
      <c r="C845" s="13" t="s">
        <v>171</v>
      </c>
      <c r="D845" s="13" t="s">
        <v>173</v>
      </c>
      <c r="E845" s="13" t="s">
        <v>317</v>
      </c>
      <c r="F845" s="35">
        <v>39738</v>
      </c>
      <c r="G845" s="14">
        <f t="shared" si="32"/>
        <v>5.25</v>
      </c>
      <c r="H845" s="35">
        <v>40429</v>
      </c>
      <c r="I845" s="31">
        <v>7.166666666666667</v>
      </c>
      <c r="J845" s="51" t="s">
        <v>392</v>
      </c>
      <c r="K845" s="14" t="s">
        <v>399</v>
      </c>
      <c r="L845" s="14">
        <v>0.4375</v>
      </c>
      <c r="M845" s="14">
        <v>0.3125</v>
      </c>
      <c r="N845" s="14">
        <v>0.375</v>
      </c>
    </row>
    <row r="846" spans="1:14" ht="12.75" customHeight="1" x14ac:dyDescent="0.3">
      <c r="A846" s="44" t="s">
        <v>162</v>
      </c>
      <c r="B846" s="45" t="s">
        <v>180</v>
      </c>
      <c r="C846" s="13" t="s">
        <v>171</v>
      </c>
      <c r="D846" s="13" t="s">
        <v>173</v>
      </c>
      <c r="E846" s="13" t="s">
        <v>317</v>
      </c>
      <c r="F846" s="35">
        <v>39738</v>
      </c>
      <c r="G846" s="14">
        <f t="shared" si="32"/>
        <v>5.25</v>
      </c>
      <c r="H846" s="35">
        <v>40429</v>
      </c>
      <c r="I846" s="31">
        <v>7.166666666666667</v>
      </c>
      <c r="J846" s="51" t="s">
        <v>392</v>
      </c>
      <c r="K846" s="14" t="s">
        <v>400</v>
      </c>
      <c r="L846" s="14">
        <v>0.3125</v>
      </c>
      <c r="M846" s="14">
        <v>0.25</v>
      </c>
      <c r="N846" s="14">
        <v>0.28125</v>
      </c>
    </row>
    <row r="847" spans="1:14" ht="11.25" customHeight="1" x14ac:dyDescent="0.3">
      <c r="A847" s="44" t="s">
        <v>162</v>
      </c>
      <c r="B847" s="45" t="s">
        <v>180</v>
      </c>
      <c r="C847" s="13" t="s">
        <v>171</v>
      </c>
      <c r="D847" s="13" t="s">
        <v>173</v>
      </c>
      <c r="E847" s="13" t="s">
        <v>317</v>
      </c>
      <c r="F847" s="35">
        <v>39738</v>
      </c>
      <c r="G847" s="14">
        <f t="shared" si="32"/>
        <v>5.25</v>
      </c>
      <c r="H847" s="35">
        <v>40429</v>
      </c>
      <c r="I847" s="31">
        <v>7.166666666666667</v>
      </c>
      <c r="J847" s="51" t="s">
        <v>392</v>
      </c>
      <c r="K847" s="14" t="s">
        <v>401</v>
      </c>
      <c r="L847" s="14">
        <v>0.3125</v>
      </c>
      <c r="M847" s="14">
        <v>0.25</v>
      </c>
      <c r="N847" s="14">
        <v>0.28125</v>
      </c>
    </row>
    <row r="848" spans="1:14" ht="9.75" customHeight="1" x14ac:dyDescent="0.3">
      <c r="A848" s="44" t="s">
        <v>162</v>
      </c>
      <c r="B848" s="45" t="s">
        <v>180</v>
      </c>
      <c r="C848" s="13" t="s">
        <v>171</v>
      </c>
      <c r="D848" s="13" t="s">
        <v>173</v>
      </c>
      <c r="E848" s="13" t="s">
        <v>317</v>
      </c>
      <c r="F848" s="35">
        <v>39738</v>
      </c>
      <c r="G848" s="14">
        <f t="shared" si="32"/>
        <v>5.25</v>
      </c>
      <c r="H848" s="35">
        <v>40429</v>
      </c>
      <c r="I848" s="31">
        <v>7.166666666666667</v>
      </c>
      <c r="J848" s="51" t="s">
        <v>392</v>
      </c>
      <c r="K848" s="14" t="s">
        <v>402</v>
      </c>
      <c r="L848" s="14">
        <v>0.3125</v>
      </c>
      <c r="M848" s="14">
        <v>0.25</v>
      </c>
      <c r="N848" s="14">
        <v>0.28125</v>
      </c>
    </row>
    <row r="849" spans="1:14" ht="9.75" customHeight="1" x14ac:dyDescent="0.3">
      <c r="A849" s="44" t="s">
        <v>162</v>
      </c>
      <c r="B849" s="45" t="s">
        <v>180</v>
      </c>
      <c r="C849" s="13" t="s">
        <v>171</v>
      </c>
      <c r="D849" s="13" t="s">
        <v>173</v>
      </c>
      <c r="E849" s="13" t="s">
        <v>317</v>
      </c>
      <c r="F849" s="35">
        <v>39738</v>
      </c>
      <c r="G849" s="14">
        <f t="shared" si="32"/>
        <v>5.25</v>
      </c>
      <c r="H849" s="35">
        <v>40429</v>
      </c>
      <c r="I849" s="31">
        <v>7.166666666666667</v>
      </c>
      <c r="J849" s="51" t="s">
        <v>392</v>
      </c>
      <c r="K849" s="14" t="s">
        <v>403</v>
      </c>
      <c r="L849" s="14">
        <v>0.375</v>
      </c>
      <c r="M849" s="14">
        <v>0.25</v>
      </c>
      <c r="N849" s="14">
        <v>0.3125</v>
      </c>
    </row>
    <row r="850" spans="1:14" ht="13.8" x14ac:dyDescent="0.3">
      <c r="A850" s="44" t="s">
        <v>162</v>
      </c>
      <c r="B850" s="45" t="s">
        <v>180</v>
      </c>
      <c r="C850" s="13" t="s">
        <v>171</v>
      </c>
      <c r="D850" s="13" t="s">
        <v>182</v>
      </c>
      <c r="E850" s="13" t="s">
        <v>317</v>
      </c>
      <c r="F850" s="35">
        <v>39738</v>
      </c>
      <c r="G850" s="14">
        <f t="shared" ref="G850:G903" si="33">5+3/12</f>
        <v>5.25</v>
      </c>
      <c r="H850" s="35">
        <v>40429</v>
      </c>
      <c r="I850" s="31">
        <v>7.166666666666667</v>
      </c>
      <c r="J850" s="51" t="s">
        <v>390</v>
      </c>
      <c r="K850" s="14" t="s">
        <v>398</v>
      </c>
      <c r="L850" s="14">
        <v>0.25</v>
      </c>
      <c r="M850" s="14">
        <v>0.25</v>
      </c>
      <c r="N850" s="14">
        <v>0.25</v>
      </c>
    </row>
    <row r="851" spans="1:14" ht="13.8" x14ac:dyDescent="0.3">
      <c r="A851" s="44" t="s">
        <v>162</v>
      </c>
      <c r="B851" s="45" t="s">
        <v>180</v>
      </c>
      <c r="C851" s="13" t="s">
        <v>171</v>
      </c>
      <c r="D851" s="13" t="s">
        <v>182</v>
      </c>
      <c r="E851" s="13" t="s">
        <v>317</v>
      </c>
      <c r="F851" s="35">
        <v>39738</v>
      </c>
      <c r="G851" s="14">
        <f t="shared" si="33"/>
        <v>5.25</v>
      </c>
      <c r="H851" s="35">
        <v>40429</v>
      </c>
      <c r="I851" s="31">
        <v>7.166666666666667</v>
      </c>
      <c r="J851" s="51" t="s">
        <v>390</v>
      </c>
      <c r="K851" s="14" t="s">
        <v>399</v>
      </c>
      <c r="L851" s="14">
        <v>0.3125</v>
      </c>
      <c r="M851" s="14">
        <v>0.25</v>
      </c>
      <c r="N851" s="14">
        <v>0.28125</v>
      </c>
    </row>
    <row r="852" spans="1:14" ht="13.8" x14ac:dyDescent="0.3">
      <c r="A852" s="44" t="s">
        <v>162</v>
      </c>
      <c r="B852" s="45" t="s">
        <v>180</v>
      </c>
      <c r="C852" s="13" t="s">
        <v>171</v>
      </c>
      <c r="D852" s="13" t="s">
        <v>182</v>
      </c>
      <c r="E852" s="13" t="s">
        <v>317</v>
      </c>
      <c r="F852" s="35">
        <v>39738</v>
      </c>
      <c r="G852" s="14">
        <f t="shared" si="33"/>
        <v>5.25</v>
      </c>
      <c r="H852" s="35">
        <v>40429</v>
      </c>
      <c r="I852" s="31">
        <v>7.166666666666667</v>
      </c>
      <c r="J852" s="51" t="s">
        <v>390</v>
      </c>
      <c r="K852" s="14" t="s">
        <v>400</v>
      </c>
      <c r="L852" s="14">
        <v>0.375</v>
      </c>
      <c r="M852" s="14">
        <v>0.25</v>
      </c>
      <c r="N852" s="14">
        <v>0.3125</v>
      </c>
    </row>
    <row r="853" spans="1:14" ht="13.8" x14ac:dyDescent="0.3">
      <c r="A853" s="44" t="s">
        <v>162</v>
      </c>
      <c r="B853" s="45" t="s">
        <v>180</v>
      </c>
      <c r="C853" s="13" t="s">
        <v>171</v>
      </c>
      <c r="D853" s="13" t="s">
        <v>182</v>
      </c>
      <c r="E853" s="13" t="s">
        <v>317</v>
      </c>
      <c r="F853" s="35">
        <v>39738</v>
      </c>
      <c r="G853" s="14">
        <f t="shared" si="33"/>
        <v>5.25</v>
      </c>
      <c r="H853" s="35">
        <v>40429</v>
      </c>
      <c r="I853" s="31">
        <v>7.166666666666667</v>
      </c>
      <c r="J853" s="51" t="s">
        <v>390</v>
      </c>
      <c r="K853" s="14" t="s">
        <v>401</v>
      </c>
      <c r="L853" s="14">
        <v>0.375</v>
      </c>
      <c r="M853" s="14">
        <v>0.25</v>
      </c>
      <c r="N853" s="14">
        <v>0.3125</v>
      </c>
    </row>
    <row r="854" spans="1:14" ht="13.8" x14ac:dyDescent="0.3">
      <c r="A854" s="44" t="s">
        <v>162</v>
      </c>
      <c r="B854" s="45" t="s">
        <v>180</v>
      </c>
      <c r="C854" s="13" t="s">
        <v>171</v>
      </c>
      <c r="D854" s="13" t="s">
        <v>182</v>
      </c>
      <c r="E854" s="13" t="s">
        <v>317</v>
      </c>
      <c r="F854" s="35">
        <v>39738</v>
      </c>
      <c r="G854" s="14">
        <f t="shared" si="33"/>
        <v>5.25</v>
      </c>
      <c r="H854" s="35">
        <v>40429</v>
      </c>
      <c r="I854" s="31">
        <v>7.166666666666667</v>
      </c>
      <c r="J854" s="51" t="s">
        <v>390</v>
      </c>
      <c r="K854" s="14" t="s">
        <v>402</v>
      </c>
      <c r="L854" s="14">
        <v>0.3125</v>
      </c>
      <c r="M854" s="14">
        <v>0.25</v>
      </c>
      <c r="N854" s="14">
        <v>0.28125</v>
      </c>
    </row>
    <row r="855" spans="1:14" ht="13.8" x14ac:dyDescent="0.3">
      <c r="A855" s="44" t="s">
        <v>162</v>
      </c>
      <c r="B855" s="45" t="s">
        <v>180</v>
      </c>
      <c r="C855" s="13" t="s">
        <v>171</v>
      </c>
      <c r="D855" s="13" t="s">
        <v>182</v>
      </c>
      <c r="E855" s="13" t="s">
        <v>317</v>
      </c>
      <c r="F855" s="35">
        <v>39738</v>
      </c>
      <c r="G855" s="14">
        <f t="shared" si="33"/>
        <v>5.25</v>
      </c>
      <c r="H855" s="35">
        <v>40429</v>
      </c>
      <c r="I855" s="31">
        <v>7.166666666666667</v>
      </c>
      <c r="J855" s="51" t="s">
        <v>390</v>
      </c>
      <c r="K855" s="14" t="s">
        <v>403</v>
      </c>
      <c r="L855" s="14">
        <v>0.5</v>
      </c>
      <c r="M855" s="14">
        <v>0.375</v>
      </c>
      <c r="N855" s="14">
        <v>0.4375</v>
      </c>
    </row>
    <row r="856" spans="1:14" ht="13.8" x14ac:dyDescent="0.3">
      <c r="A856" s="44" t="s">
        <v>162</v>
      </c>
      <c r="B856" s="45" t="s">
        <v>180</v>
      </c>
      <c r="C856" s="13" t="s">
        <v>171</v>
      </c>
      <c r="D856" s="13" t="s">
        <v>182</v>
      </c>
      <c r="E856" s="13" t="s">
        <v>317</v>
      </c>
      <c r="F856" s="35">
        <v>39738</v>
      </c>
      <c r="G856" s="14">
        <f t="shared" si="33"/>
        <v>5.25</v>
      </c>
      <c r="H856" s="35">
        <v>40429</v>
      </c>
      <c r="I856" s="31">
        <v>7.166666666666667</v>
      </c>
      <c r="J856" s="51" t="s">
        <v>391</v>
      </c>
      <c r="K856" s="14" t="s">
        <v>398</v>
      </c>
      <c r="L856" s="14">
        <v>0.5</v>
      </c>
      <c r="M856" s="14">
        <v>0.375</v>
      </c>
      <c r="N856" s="14">
        <v>0.4375</v>
      </c>
    </row>
    <row r="857" spans="1:14" ht="13.8" x14ac:dyDescent="0.3">
      <c r="A857" s="44" t="s">
        <v>162</v>
      </c>
      <c r="B857" s="45" t="s">
        <v>180</v>
      </c>
      <c r="C857" s="13" t="s">
        <v>171</v>
      </c>
      <c r="D857" s="13" t="s">
        <v>182</v>
      </c>
      <c r="E857" s="13" t="s">
        <v>317</v>
      </c>
      <c r="F857" s="35">
        <v>39738</v>
      </c>
      <c r="G857" s="14">
        <f t="shared" si="33"/>
        <v>5.25</v>
      </c>
      <c r="H857" s="35">
        <v>40429</v>
      </c>
      <c r="I857" s="31">
        <v>7.166666666666667</v>
      </c>
      <c r="J857" s="51" t="s">
        <v>391</v>
      </c>
      <c r="K857" s="14" t="s">
        <v>399</v>
      </c>
      <c r="L857" s="14">
        <v>0.5</v>
      </c>
      <c r="M857" s="14">
        <v>0.3125</v>
      </c>
      <c r="N857" s="14">
        <v>0.40625</v>
      </c>
    </row>
    <row r="858" spans="1:14" ht="13.8" x14ac:dyDescent="0.3">
      <c r="A858" s="44" t="s">
        <v>162</v>
      </c>
      <c r="B858" s="45" t="s">
        <v>180</v>
      </c>
      <c r="C858" s="13" t="s">
        <v>171</v>
      </c>
      <c r="D858" s="13" t="s">
        <v>182</v>
      </c>
      <c r="E858" s="13" t="s">
        <v>317</v>
      </c>
      <c r="F858" s="35">
        <v>39738</v>
      </c>
      <c r="G858" s="14">
        <f t="shared" si="33"/>
        <v>5.25</v>
      </c>
      <c r="H858" s="35">
        <v>40429</v>
      </c>
      <c r="I858" s="31">
        <v>7.166666666666667</v>
      </c>
      <c r="J858" s="51" t="s">
        <v>391</v>
      </c>
      <c r="K858" s="14" t="s">
        <v>400</v>
      </c>
      <c r="L858" s="14">
        <v>0.5</v>
      </c>
      <c r="M858" s="14">
        <v>0.375</v>
      </c>
      <c r="N858" s="14">
        <v>0.4375</v>
      </c>
    </row>
    <row r="859" spans="1:14" ht="13.8" x14ac:dyDescent="0.3">
      <c r="A859" s="44" t="s">
        <v>162</v>
      </c>
      <c r="B859" s="45" t="s">
        <v>180</v>
      </c>
      <c r="C859" s="13" t="s">
        <v>171</v>
      </c>
      <c r="D859" s="13" t="s">
        <v>182</v>
      </c>
      <c r="E859" s="13" t="s">
        <v>317</v>
      </c>
      <c r="F859" s="35">
        <v>39738</v>
      </c>
      <c r="G859" s="14">
        <f t="shared" si="33"/>
        <v>5.25</v>
      </c>
      <c r="H859" s="35">
        <v>40429</v>
      </c>
      <c r="I859" s="31">
        <v>7.166666666666667</v>
      </c>
      <c r="J859" s="51" t="s">
        <v>391</v>
      </c>
      <c r="K859" s="14" t="s">
        <v>401</v>
      </c>
      <c r="L859" s="14">
        <v>0.5</v>
      </c>
      <c r="M859" s="14">
        <v>0.375</v>
      </c>
      <c r="N859" s="14">
        <v>0.4375</v>
      </c>
    </row>
    <row r="860" spans="1:14" ht="13.8" x14ac:dyDescent="0.3">
      <c r="A860" s="44" t="s">
        <v>162</v>
      </c>
      <c r="B860" s="45" t="s">
        <v>180</v>
      </c>
      <c r="C860" s="13" t="s">
        <v>171</v>
      </c>
      <c r="D860" s="13" t="s">
        <v>182</v>
      </c>
      <c r="E860" s="13" t="s">
        <v>317</v>
      </c>
      <c r="F860" s="35">
        <v>39738</v>
      </c>
      <c r="G860" s="14">
        <f t="shared" si="33"/>
        <v>5.25</v>
      </c>
      <c r="H860" s="35">
        <v>40429</v>
      </c>
      <c r="I860" s="31">
        <v>7.166666666666667</v>
      </c>
      <c r="J860" s="51" t="s">
        <v>391</v>
      </c>
      <c r="K860" s="14" t="s">
        <v>402</v>
      </c>
      <c r="L860" s="14">
        <v>0.5</v>
      </c>
      <c r="M860" s="14">
        <v>0.5</v>
      </c>
      <c r="N860" s="14">
        <v>0.5</v>
      </c>
    </row>
    <row r="861" spans="1:14" ht="13.8" x14ac:dyDescent="0.3">
      <c r="A861" s="44" t="s">
        <v>162</v>
      </c>
      <c r="B861" s="45" t="s">
        <v>180</v>
      </c>
      <c r="C861" s="13" t="s">
        <v>171</v>
      </c>
      <c r="D861" s="13" t="s">
        <v>182</v>
      </c>
      <c r="E861" s="13" t="s">
        <v>317</v>
      </c>
      <c r="F861" s="35">
        <v>39738</v>
      </c>
      <c r="G861" s="14">
        <f t="shared" si="33"/>
        <v>5.25</v>
      </c>
      <c r="H861" s="35">
        <v>40429</v>
      </c>
      <c r="I861" s="31">
        <v>7.166666666666667</v>
      </c>
      <c r="J861" s="51" t="s">
        <v>391</v>
      </c>
      <c r="K861" s="14" t="s">
        <v>403</v>
      </c>
      <c r="L861" s="14">
        <v>0.5625</v>
      </c>
      <c r="M861" s="14">
        <v>0.375</v>
      </c>
      <c r="N861" s="14">
        <v>0.46875</v>
      </c>
    </row>
    <row r="862" spans="1:14" ht="13.8" x14ac:dyDescent="0.3">
      <c r="A862" s="44" t="s">
        <v>162</v>
      </c>
      <c r="B862" s="45" t="s">
        <v>180</v>
      </c>
      <c r="C862" s="13" t="s">
        <v>171</v>
      </c>
      <c r="D862" s="13" t="s">
        <v>182</v>
      </c>
      <c r="E862" s="13" t="s">
        <v>317</v>
      </c>
      <c r="F862" s="35">
        <v>39738</v>
      </c>
      <c r="G862" s="14">
        <f t="shared" si="33"/>
        <v>5.25</v>
      </c>
      <c r="H862" s="35">
        <v>40429</v>
      </c>
      <c r="I862" s="31">
        <v>7.166666666666667</v>
      </c>
      <c r="J862" s="51" t="s">
        <v>392</v>
      </c>
      <c r="K862" s="14" t="s">
        <v>398</v>
      </c>
      <c r="L862" s="14">
        <v>0.5625</v>
      </c>
      <c r="M862" s="14">
        <v>0.375</v>
      </c>
      <c r="N862" s="14">
        <v>0.46875</v>
      </c>
    </row>
    <row r="863" spans="1:14" ht="13.8" x14ac:dyDescent="0.3">
      <c r="A863" s="44" t="s">
        <v>162</v>
      </c>
      <c r="B863" s="45" t="s">
        <v>180</v>
      </c>
      <c r="C863" s="13" t="s">
        <v>171</v>
      </c>
      <c r="D863" s="13" t="s">
        <v>182</v>
      </c>
      <c r="E863" s="13" t="s">
        <v>317</v>
      </c>
      <c r="F863" s="35">
        <v>39738</v>
      </c>
      <c r="G863" s="14">
        <f t="shared" si="33"/>
        <v>5.25</v>
      </c>
      <c r="H863" s="35">
        <v>40429</v>
      </c>
      <c r="I863" s="31">
        <v>7.166666666666667</v>
      </c>
      <c r="J863" s="51" t="s">
        <v>392</v>
      </c>
      <c r="K863" s="14" t="s">
        <v>399</v>
      </c>
      <c r="L863" s="14">
        <v>0.5</v>
      </c>
      <c r="M863" s="14">
        <v>0.125</v>
      </c>
      <c r="N863" s="14">
        <v>0.3125</v>
      </c>
    </row>
    <row r="864" spans="1:14" ht="13.8" x14ac:dyDescent="0.3">
      <c r="A864" s="44" t="s">
        <v>162</v>
      </c>
      <c r="B864" s="45" t="s">
        <v>180</v>
      </c>
      <c r="C864" s="13" t="s">
        <v>171</v>
      </c>
      <c r="D864" s="13" t="s">
        <v>182</v>
      </c>
      <c r="E864" s="13" t="s">
        <v>317</v>
      </c>
      <c r="F864" s="35">
        <v>39738</v>
      </c>
      <c r="G864" s="14">
        <f t="shared" si="33"/>
        <v>5.25</v>
      </c>
      <c r="H864" s="35">
        <v>40429</v>
      </c>
      <c r="I864" s="31">
        <v>7.166666666666667</v>
      </c>
      <c r="J864" s="51" t="s">
        <v>392</v>
      </c>
      <c r="K864" s="14" t="s">
        <v>400</v>
      </c>
      <c r="L864" s="14">
        <v>0.5</v>
      </c>
      <c r="M864" s="14">
        <v>0.125</v>
      </c>
      <c r="N864" s="14">
        <v>0.3125</v>
      </c>
    </row>
    <row r="865" spans="1:14" ht="13.8" x14ac:dyDescent="0.3">
      <c r="A865" s="44" t="s">
        <v>162</v>
      </c>
      <c r="B865" s="45" t="s">
        <v>180</v>
      </c>
      <c r="C865" s="13" t="s">
        <v>171</v>
      </c>
      <c r="D865" s="13" t="s">
        <v>182</v>
      </c>
      <c r="E865" s="13" t="s">
        <v>317</v>
      </c>
      <c r="F865" s="35">
        <v>39738</v>
      </c>
      <c r="G865" s="14">
        <f t="shared" si="33"/>
        <v>5.25</v>
      </c>
      <c r="H865" s="35">
        <v>40429</v>
      </c>
      <c r="I865" s="31">
        <v>7.166666666666667</v>
      </c>
      <c r="J865" s="51" t="s">
        <v>392</v>
      </c>
      <c r="K865" s="14" t="s">
        <v>401</v>
      </c>
      <c r="L865" s="14">
        <v>0.5</v>
      </c>
      <c r="M865" s="14">
        <v>0.125</v>
      </c>
      <c r="N865" s="14">
        <v>0.3125</v>
      </c>
    </row>
    <row r="866" spans="1:14" ht="13.8" x14ac:dyDescent="0.3">
      <c r="A866" s="44" t="s">
        <v>162</v>
      </c>
      <c r="B866" s="45" t="s">
        <v>180</v>
      </c>
      <c r="C866" s="13" t="s">
        <v>171</v>
      </c>
      <c r="D866" s="13" t="s">
        <v>182</v>
      </c>
      <c r="E866" s="13" t="s">
        <v>317</v>
      </c>
      <c r="F866" s="35">
        <v>39738</v>
      </c>
      <c r="G866" s="14">
        <f t="shared" si="33"/>
        <v>5.25</v>
      </c>
      <c r="H866" s="35">
        <v>40429</v>
      </c>
      <c r="I866" s="31">
        <v>7.166666666666667</v>
      </c>
      <c r="J866" s="51" t="s">
        <v>392</v>
      </c>
      <c r="K866" s="14" t="s">
        <v>402</v>
      </c>
      <c r="L866" s="14">
        <v>0.5</v>
      </c>
      <c r="M866" s="14">
        <v>0.25</v>
      </c>
      <c r="N866" s="14">
        <v>0.375</v>
      </c>
    </row>
    <row r="867" spans="1:14" ht="13.8" x14ac:dyDescent="0.3">
      <c r="A867" s="44" t="s">
        <v>162</v>
      </c>
      <c r="B867" s="45" t="s">
        <v>180</v>
      </c>
      <c r="C867" s="13" t="s">
        <v>171</v>
      </c>
      <c r="D867" s="13" t="s">
        <v>182</v>
      </c>
      <c r="E867" s="13" t="s">
        <v>317</v>
      </c>
      <c r="F867" s="35">
        <v>39738</v>
      </c>
      <c r="G867" s="14">
        <f t="shared" si="33"/>
        <v>5.25</v>
      </c>
      <c r="H867" s="35">
        <v>40429</v>
      </c>
      <c r="I867" s="31">
        <v>7.166666666666667</v>
      </c>
      <c r="J867" s="51" t="s">
        <v>392</v>
      </c>
      <c r="K867" s="14" t="s">
        <v>403</v>
      </c>
      <c r="L867" s="14">
        <v>0.4375</v>
      </c>
      <c r="M867" s="14">
        <v>0.25</v>
      </c>
      <c r="N867" s="14">
        <v>0.34375</v>
      </c>
    </row>
    <row r="868" spans="1:14" ht="13.8" x14ac:dyDescent="0.3">
      <c r="A868" s="44" t="s">
        <v>162</v>
      </c>
      <c r="B868" s="45" t="s">
        <v>180</v>
      </c>
      <c r="C868" s="13" t="s">
        <v>171</v>
      </c>
      <c r="D868" s="13" t="s">
        <v>288</v>
      </c>
      <c r="E868" s="13" t="s">
        <v>317</v>
      </c>
      <c r="F868" s="35">
        <v>39738</v>
      </c>
      <c r="G868" s="14">
        <f t="shared" si="33"/>
        <v>5.25</v>
      </c>
      <c r="H868" s="35">
        <v>40429</v>
      </c>
      <c r="I868" s="31">
        <v>7.166666666666667</v>
      </c>
      <c r="J868" s="51" t="s">
        <v>390</v>
      </c>
      <c r="K868" s="14" t="s">
        <v>398</v>
      </c>
      <c r="L868" s="14">
        <v>0.375</v>
      </c>
      <c r="M868" s="14">
        <v>0.25</v>
      </c>
      <c r="N868" s="14">
        <v>0.3125</v>
      </c>
    </row>
    <row r="869" spans="1:14" ht="13.8" x14ac:dyDescent="0.3">
      <c r="A869" s="44" t="s">
        <v>162</v>
      </c>
      <c r="B869" s="45" t="s">
        <v>180</v>
      </c>
      <c r="C869" s="13" t="s">
        <v>171</v>
      </c>
      <c r="D869" s="13" t="s">
        <v>288</v>
      </c>
      <c r="E869" s="13" t="s">
        <v>317</v>
      </c>
      <c r="F869" s="35">
        <v>39738</v>
      </c>
      <c r="G869" s="14">
        <f t="shared" si="33"/>
        <v>5.25</v>
      </c>
      <c r="H869" s="35">
        <v>40429</v>
      </c>
      <c r="I869" s="31">
        <v>7.166666666666667</v>
      </c>
      <c r="J869" s="51" t="s">
        <v>390</v>
      </c>
      <c r="K869" s="14" t="s">
        <v>399</v>
      </c>
      <c r="L869" s="14">
        <v>0.375</v>
      </c>
      <c r="M869" s="14">
        <v>0.3125</v>
      </c>
      <c r="N869" s="14">
        <v>0.34375</v>
      </c>
    </row>
    <row r="870" spans="1:14" ht="13.8" x14ac:dyDescent="0.3">
      <c r="A870" s="44" t="s">
        <v>162</v>
      </c>
      <c r="B870" s="45" t="s">
        <v>180</v>
      </c>
      <c r="C870" s="13" t="s">
        <v>171</v>
      </c>
      <c r="D870" s="13" t="s">
        <v>288</v>
      </c>
      <c r="E870" s="13" t="s">
        <v>317</v>
      </c>
      <c r="F870" s="35">
        <v>39738</v>
      </c>
      <c r="G870" s="14">
        <f t="shared" si="33"/>
        <v>5.25</v>
      </c>
      <c r="H870" s="35">
        <v>40429</v>
      </c>
      <c r="I870" s="31">
        <v>7.166666666666667</v>
      </c>
      <c r="J870" s="51" t="s">
        <v>390</v>
      </c>
      <c r="K870" s="14" t="s">
        <v>400</v>
      </c>
      <c r="L870" s="14">
        <v>0.4375</v>
      </c>
      <c r="M870" s="14">
        <v>0.4375</v>
      </c>
      <c r="N870" s="14">
        <v>0.4375</v>
      </c>
    </row>
    <row r="871" spans="1:14" ht="13.8" x14ac:dyDescent="0.3">
      <c r="A871" s="44" t="s">
        <v>162</v>
      </c>
      <c r="B871" s="45" t="s">
        <v>180</v>
      </c>
      <c r="C871" s="13" t="s">
        <v>171</v>
      </c>
      <c r="D871" s="13" t="s">
        <v>288</v>
      </c>
      <c r="E871" s="13" t="s">
        <v>317</v>
      </c>
      <c r="F871" s="35">
        <v>39738</v>
      </c>
      <c r="G871" s="14">
        <f t="shared" si="33"/>
        <v>5.25</v>
      </c>
      <c r="H871" s="35">
        <v>40429</v>
      </c>
      <c r="I871" s="31">
        <v>7.166666666666667</v>
      </c>
      <c r="J871" s="51" t="s">
        <v>390</v>
      </c>
      <c r="K871" s="14" t="s">
        <v>401</v>
      </c>
      <c r="L871" s="14">
        <v>0.4375</v>
      </c>
      <c r="M871" s="14">
        <v>0.4375</v>
      </c>
      <c r="N871" s="14">
        <v>0.4375</v>
      </c>
    </row>
    <row r="872" spans="1:14" ht="13.8" x14ac:dyDescent="0.3">
      <c r="A872" s="44" t="s">
        <v>162</v>
      </c>
      <c r="B872" s="45" t="s">
        <v>180</v>
      </c>
      <c r="C872" s="13" t="s">
        <v>171</v>
      </c>
      <c r="D872" s="13" t="s">
        <v>288</v>
      </c>
      <c r="E872" s="13" t="s">
        <v>317</v>
      </c>
      <c r="F872" s="35">
        <v>39738</v>
      </c>
      <c r="G872" s="14">
        <f t="shared" si="33"/>
        <v>5.25</v>
      </c>
      <c r="H872" s="35">
        <v>40429</v>
      </c>
      <c r="I872" s="31">
        <v>7.166666666666667</v>
      </c>
      <c r="J872" s="51" t="s">
        <v>390</v>
      </c>
      <c r="K872" s="14" t="s">
        <v>402</v>
      </c>
      <c r="L872" s="14">
        <v>0.4375</v>
      </c>
      <c r="M872" s="14">
        <v>0.375</v>
      </c>
      <c r="N872" s="14">
        <v>0.40625</v>
      </c>
    </row>
    <row r="873" spans="1:14" ht="13.8" x14ac:dyDescent="0.3">
      <c r="A873" s="44" t="s">
        <v>162</v>
      </c>
      <c r="B873" s="45" t="s">
        <v>180</v>
      </c>
      <c r="C873" s="13" t="s">
        <v>171</v>
      </c>
      <c r="D873" s="13" t="s">
        <v>288</v>
      </c>
      <c r="E873" s="13" t="s">
        <v>317</v>
      </c>
      <c r="F873" s="35">
        <v>39738</v>
      </c>
      <c r="G873" s="14">
        <f t="shared" si="33"/>
        <v>5.25</v>
      </c>
      <c r="H873" s="35">
        <v>40429</v>
      </c>
      <c r="I873" s="31">
        <v>7.166666666666667</v>
      </c>
      <c r="J873" s="51" t="s">
        <v>390</v>
      </c>
      <c r="K873" s="14" t="s">
        <v>403</v>
      </c>
      <c r="L873" s="14">
        <v>0.5</v>
      </c>
      <c r="M873" s="14">
        <v>0.25</v>
      </c>
      <c r="N873" s="14">
        <v>0.375</v>
      </c>
    </row>
    <row r="874" spans="1:14" ht="13.8" x14ac:dyDescent="0.3">
      <c r="A874" s="44" t="s">
        <v>162</v>
      </c>
      <c r="B874" s="45" t="s">
        <v>180</v>
      </c>
      <c r="C874" s="13" t="s">
        <v>171</v>
      </c>
      <c r="D874" s="13" t="s">
        <v>288</v>
      </c>
      <c r="E874" s="13" t="s">
        <v>317</v>
      </c>
      <c r="F874" s="35">
        <v>39738</v>
      </c>
      <c r="G874" s="14">
        <f t="shared" si="33"/>
        <v>5.25</v>
      </c>
      <c r="H874" s="35">
        <v>40429</v>
      </c>
      <c r="I874" s="31">
        <v>7.166666666666667</v>
      </c>
      <c r="J874" s="51" t="s">
        <v>391</v>
      </c>
      <c r="K874" s="14" t="s">
        <v>398</v>
      </c>
      <c r="L874" s="14">
        <v>0.5</v>
      </c>
      <c r="M874" s="14">
        <v>0.25</v>
      </c>
      <c r="N874" s="14">
        <v>0.375</v>
      </c>
    </row>
    <row r="875" spans="1:14" ht="13.8" x14ac:dyDescent="0.3">
      <c r="A875" s="44" t="s">
        <v>162</v>
      </c>
      <c r="B875" s="45" t="s">
        <v>180</v>
      </c>
      <c r="C875" s="13" t="s">
        <v>171</v>
      </c>
      <c r="D875" s="13" t="s">
        <v>288</v>
      </c>
      <c r="E875" s="13" t="s">
        <v>317</v>
      </c>
      <c r="F875" s="35">
        <v>39738</v>
      </c>
      <c r="G875" s="14">
        <f t="shared" si="33"/>
        <v>5.25</v>
      </c>
      <c r="H875" s="35">
        <v>40429</v>
      </c>
      <c r="I875" s="31">
        <v>7.166666666666667</v>
      </c>
      <c r="J875" s="51" t="s">
        <v>391</v>
      </c>
      <c r="K875" s="14" t="s">
        <v>399</v>
      </c>
      <c r="L875" s="14">
        <v>0.375</v>
      </c>
      <c r="M875" s="14">
        <v>0.375</v>
      </c>
      <c r="N875" s="14">
        <v>0.375</v>
      </c>
    </row>
    <row r="876" spans="1:14" ht="13.8" x14ac:dyDescent="0.3">
      <c r="A876" s="44" t="s">
        <v>162</v>
      </c>
      <c r="B876" s="45" t="s">
        <v>180</v>
      </c>
      <c r="C876" s="13" t="s">
        <v>171</v>
      </c>
      <c r="D876" s="13" t="s">
        <v>288</v>
      </c>
      <c r="E876" s="13" t="s">
        <v>317</v>
      </c>
      <c r="F876" s="35">
        <v>39738</v>
      </c>
      <c r="G876" s="14">
        <f t="shared" si="33"/>
        <v>5.25</v>
      </c>
      <c r="H876" s="35">
        <v>40429</v>
      </c>
      <c r="I876" s="31">
        <v>7.166666666666667</v>
      </c>
      <c r="J876" s="51" t="s">
        <v>391</v>
      </c>
      <c r="K876" s="14" t="s">
        <v>400</v>
      </c>
      <c r="L876" s="14">
        <v>0.5</v>
      </c>
      <c r="M876" s="14">
        <v>0.4375</v>
      </c>
      <c r="N876" s="14">
        <v>0.46875</v>
      </c>
    </row>
    <row r="877" spans="1:14" ht="13.8" x14ac:dyDescent="0.3">
      <c r="A877" s="44" t="s">
        <v>162</v>
      </c>
      <c r="B877" s="45" t="s">
        <v>180</v>
      </c>
      <c r="C877" s="13" t="s">
        <v>171</v>
      </c>
      <c r="D877" s="13" t="s">
        <v>288</v>
      </c>
      <c r="E877" s="13" t="s">
        <v>317</v>
      </c>
      <c r="F877" s="35">
        <v>39738</v>
      </c>
      <c r="G877" s="14">
        <f t="shared" si="33"/>
        <v>5.25</v>
      </c>
      <c r="H877" s="35">
        <v>40429</v>
      </c>
      <c r="I877" s="31">
        <v>7.166666666666667</v>
      </c>
      <c r="J877" s="51" t="s">
        <v>391</v>
      </c>
      <c r="K877" s="14" t="s">
        <v>401</v>
      </c>
      <c r="L877" s="14">
        <v>0.5</v>
      </c>
      <c r="M877" s="14">
        <v>0.4375</v>
      </c>
      <c r="N877" s="14">
        <v>0.46875</v>
      </c>
    </row>
    <row r="878" spans="1:14" ht="13.8" x14ac:dyDescent="0.3">
      <c r="A878" s="44" t="s">
        <v>162</v>
      </c>
      <c r="B878" s="45" t="s">
        <v>180</v>
      </c>
      <c r="C878" s="13" t="s">
        <v>171</v>
      </c>
      <c r="D878" s="13" t="s">
        <v>288</v>
      </c>
      <c r="E878" s="13" t="s">
        <v>317</v>
      </c>
      <c r="F878" s="35">
        <v>39738</v>
      </c>
      <c r="G878" s="14">
        <f t="shared" si="33"/>
        <v>5.25</v>
      </c>
      <c r="H878" s="35">
        <v>40429</v>
      </c>
      <c r="I878" s="31">
        <v>7.166666666666667</v>
      </c>
      <c r="J878" s="51" t="s">
        <v>391</v>
      </c>
      <c r="K878" s="14" t="s">
        <v>402</v>
      </c>
      <c r="L878" s="14">
        <v>0.5</v>
      </c>
      <c r="M878" s="14">
        <v>0.4375</v>
      </c>
      <c r="N878" s="14">
        <v>0.46875</v>
      </c>
    </row>
    <row r="879" spans="1:14" ht="13.8" x14ac:dyDescent="0.3">
      <c r="A879" s="44" t="s">
        <v>162</v>
      </c>
      <c r="B879" s="45" t="s">
        <v>180</v>
      </c>
      <c r="C879" s="13" t="s">
        <v>171</v>
      </c>
      <c r="D879" s="13" t="s">
        <v>288</v>
      </c>
      <c r="E879" s="13" t="s">
        <v>317</v>
      </c>
      <c r="F879" s="35">
        <v>39738</v>
      </c>
      <c r="G879" s="14">
        <f t="shared" si="33"/>
        <v>5.25</v>
      </c>
      <c r="H879" s="35">
        <v>40429</v>
      </c>
      <c r="I879" s="31">
        <v>7.166666666666667</v>
      </c>
      <c r="J879" s="51" t="s">
        <v>391</v>
      </c>
      <c r="K879" s="14" t="s">
        <v>403</v>
      </c>
      <c r="L879" s="14">
        <v>0.375</v>
      </c>
      <c r="M879" s="14">
        <v>0.25</v>
      </c>
      <c r="N879" s="14">
        <v>0.3125</v>
      </c>
    </row>
    <row r="880" spans="1:14" ht="13.8" x14ac:dyDescent="0.3">
      <c r="A880" s="44" t="s">
        <v>162</v>
      </c>
      <c r="B880" s="45" t="s">
        <v>180</v>
      </c>
      <c r="C880" s="13" t="s">
        <v>171</v>
      </c>
      <c r="D880" s="13" t="s">
        <v>288</v>
      </c>
      <c r="E880" s="13" t="s">
        <v>317</v>
      </c>
      <c r="F880" s="35">
        <v>39738</v>
      </c>
      <c r="G880" s="14">
        <f t="shared" si="33"/>
        <v>5.25</v>
      </c>
      <c r="H880" s="35">
        <v>40429</v>
      </c>
      <c r="I880" s="31">
        <v>7.166666666666667</v>
      </c>
      <c r="J880" s="51" t="s">
        <v>392</v>
      </c>
      <c r="K880" s="14" t="s">
        <v>398</v>
      </c>
      <c r="L880" s="14">
        <v>0.375</v>
      </c>
      <c r="M880" s="14">
        <v>0.25</v>
      </c>
      <c r="N880" s="14">
        <v>0.3125</v>
      </c>
    </row>
    <row r="881" spans="1:14" ht="13.8" x14ac:dyDescent="0.3">
      <c r="A881" s="44" t="s">
        <v>162</v>
      </c>
      <c r="B881" s="45" t="s">
        <v>180</v>
      </c>
      <c r="C881" s="13" t="s">
        <v>171</v>
      </c>
      <c r="D881" s="13" t="s">
        <v>288</v>
      </c>
      <c r="E881" s="13" t="s">
        <v>317</v>
      </c>
      <c r="F881" s="35">
        <v>39738</v>
      </c>
      <c r="G881" s="14">
        <f t="shared" si="33"/>
        <v>5.25</v>
      </c>
      <c r="H881" s="35">
        <v>40429</v>
      </c>
      <c r="I881" s="31">
        <v>7.166666666666667</v>
      </c>
      <c r="J881" s="51" t="s">
        <v>392</v>
      </c>
      <c r="K881" s="14" t="s">
        <v>399</v>
      </c>
      <c r="L881" s="14">
        <v>0.4375</v>
      </c>
      <c r="M881" s="14">
        <v>0.4375</v>
      </c>
      <c r="N881" s="14">
        <v>0.4375</v>
      </c>
    </row>
    <row r="882" spans="1:14" ht="13.8" x14ac:dyDescent="0.3">
      <c r="A882" s="44" t="s">
        <v>162</v>
      </c>
      <c r="B882" s="45" t="s">
        <v>180</v>
      </c>
      <c r="C882" s="13" t="s">
        <v>171</v>
      </c>
      <c r="D882" s="13" t="s">
        <v>288</v>
      </c>
      <c r="E882" s="13" t="s">
        <v>317</v>
      </c>
      <c r="F882" s="35">
        <v>39738</v>
      </c>
      <c r="G882" s="14">
        <f t="shared" si="33"/>
        <v>5.25</v>
      </c>
      <c r="H882" s="35">
        <v>40429</v>
      </c>
      <c r="I882" s="31">
        <v>7.166666666666667</v>
      </c>
      <c r="J882" s="51" t="s">
        <v>392</v>
      </c>
      <c r="K882" s="14" t="s">
        <v>400</v>
      </c>
      <c r="L882" s="14">
        <v>0.4375</v>
      </c>
      <c r="M882" s="14">
        <v>0.375</v>
      </c>
      <c r="N882" s="14">
        <v>0.40625</v>
      </c>
    </row>
    <row r="883" spans="1:14" ht="13.8" x14ac:dyDescent="0.3">
      <c r="A883" s="44" t="s">
        <v>162</v>
      </c>
      <c r="B883" s="45" t="s">
        <v>180</v>
      </c>
      <c r="C883" s="13" t="s">
        <v>171</v>
      </c>
      <c r="D883" s="13" t="s">
        <v>288</v>
      </c>
      <c r="E883" s="13" t="s">
        <v>317</v>
      </c>
      <c r="F883" s="35">
        <v>39738</v>
      </c>
      <c r="G883" s="14">
        <f t="shared" si="33"/>
        <v>5.25</v>
      </c>
      <c r="H883" s="35">
        <v>40429</v>
      </c>
      <c r="I883" s="31">
        <v>7.166666666666667</v>
      </c>
      <c r="J883" s="51" t="s">
        <v>392</v>
      </c>
      <c r="K883" s="14" t="s">
        <v>401</v>
      </c>
      <c r="L883" s="14">
        <v>0.4375</v>
      </c>
      <c r="M883" s="14">
        <v>0.375</v>
      </c>
      <c r="N883" s="14">
        <v>0.40625</v>
      </c>
    </row>
    <row r="884" spans="1:14" ht="13.8" x14ac:dyDescent="0.3">
      <c r="A884" s="44" t="s">
        <v>162</v>
      </c>
      <c r="B884" s="45" t="s">
        <v>180</v>
      </c>
      <c r="C884" s="13" t="s">
        <v>171</v>
      </c>
      <c r="D884" s="13" t="s">
        <v>288</v>
      </c>
      <c r="E884" s="13" t="s">
        <v>317</v>
      </c>
      <c r="F884" s="35">
        <v>39738</v>
      </c>
      <c r="G884" s="14">
        <f t="shared" si="33"/>
        <v>5.25</v>
      </c>
      <c r="H884" s="35">
        <v>40429</v>
      </c>
      <c r="I884" s="31">
        <v>7.166666666666667</v>
      </c>
      <c r="J884" s="51" t="s">
        <v>392</v>
      </c>
      <c r="K884" s="14" t="s">
        <v>402</v>
      </c>
      <c r="L884" s="14">
        <v>0.375</v>
      </c>
      <c r="M884" s="14">
        <v>0.375</v>
      </c>
      <c r="N884" s="14">
        <v>0.375</v>
      </c>
    </row>
    <row r="885" spans="1:14" ht="13.8" x14ac:dyDescent="0.3">
      <c r="A885" s="44" t="s">
        <v>162</v>
      </c>
      <c r="B885" s="45" t="s">
        <v>180</v>
      </c>
      <c r="C885" s="13" t="s">
        <v>171</v>
      </c>
      <c r="D885" s="13" t="s">
        <v>288</v>
      </c>
      <c r="E885" s="13" t="s">
        <v>317</v>
      </c>
      <c r="F885" s="35">
        <v>39738</v>
      </c>
      <c r="G885" s="14">
        <f t="shared" si="33"/>
        <v>5.25</v>
      </c>
      <c r="H885" s="35">
        <v>40429</v>
      </c>
      <c r="I885" s="31">
        <v>7.166666666666667</v>
      </c>
      <c r="J885" s="51" t="s">
        <v>392</v>
      </c>
      <c r="K885" s="14" t="s">
        <v>403</v>
      </c>
      <c r="L885" s="14">
        <v>0.5</v>
      </c>
      <c r="M885" s="14">
        <v>0.25</v>
      </c>
      <c r="N885" s="14">
        <v>0.375</v>
      </c>
    </row>
    <row r="886" spans="1:14" ht="13.8" x14ac:dyDescent="0.3">
      <c r="A886" s="44" t="s">
        <v>162</v>
      </c>
      <c r="B886" s="45" t="s">
        <v>180</v>
      </c>
      <c r="C886" s="13" t="s">
        <v>171</v>
      </c>
      <c r="D886" s="13" t="s">
        <v>197</v>
      </c>
      <c r="E886" s="13" t="s">
        <v>317</v>
      </c>
      <c r="F886" s="35">
        <v>39738</v>
      </c>
      <c r="G886" s="14">
        <f t="shared" si="33"/>
        <v>5.25</v>
      </c>
      <c r="H886" s="35">
        <v>40429</v>
      </c>
      <c r="I886" s="31">
        <v>7.166666666666667</v>
      </c>
      <c r="J886" s="51" t="s">
        <v>390</v>
      </c>
      <c r="K886" s="14" t="s">
        <v>398</v>
      </c>
      <c r="L886" s="14">
        <v>0.1875</v>
      </c>
      <c r="M886" s="14">
        <v>0.375</v>
      </c>
      <c r="N886" s="14">
        <v>0.28125</v>
      </c>
    </row>
    <row r="887" spans="1:14" ht="13.8" x14ac:dyDescent="0.3">
      <c r="A887" s="44" t="s">
        <v>162</v>
      </c>
      <c r="B887" s="45" t="s">
        <v>180</v>
      </c>
      <c r="C887" s="13" t="s">
        <v>171</v>
      </c>
      <c r="D887" s="13" t="s">
        <v>197</v>
      </c>
      <c r="E887" s="13" t="s">
        <v>317</v>
      </c>
      <c r="F887" s="35">
        <v>39738</v>
      </c>
      <c r="G887" s="14">
        <f t="shared" si="33"/>
        <v>5.25</v>
      </c>
      <c r="H887" s="35">
        <v>40429</v>
      </c>
      <c r="I887" s="31">
        <v>7.166666666666667</v>
      </c>
      <c r="J887" s="51" t="s">
        <v>390</v>
      </c>
      <c r="K887" s="14" t="s">
        <v>399</v>
      </c>
      <c r="L887" s="14">
        <v>0.125</v>
      </c>
      <c r="M887" s="14">
        <v>0.5</v>
      </c>
      <c r="N887" s="14">
        <v>0.3125</v>
      </c>
    </row>
    <row r="888" spans="1:14" ht="13.8" x14ac:dyDescent="0.3">
      <c r="A888" s="44" t="s">
        <v>162</v>
      </c>
      <c r="B888" s="45" t="s">
        <v>180</v>
      </c>
      <c r="C888" s="13" t="s">
        <v>171</v>
      </c>
      <c r="D888" s="13" t="s">
        <v>197</v>
      </c>
      <c r="E888" s="13" t="s">
        <v>317</v>
      </c>
      <c r="F888" s="35">
        <v>39738</v>
      </c>
      <c r="G888" s="14">
        <f t="shared" si="33"/>
        <v>5.25</v>
      </c>
      <c r="H888" s="35">
        <v>40429</v>
      </c>
      <c r="I888" s="31">
        <v>7.166666666666667</v>
      </c>
      <c r="J888" s="51" t="s">
        <v>390</v>
      </c>
      <c r="K888" s="14" t="s">
        <v>400</v>
      </c>
      <c r="L888" s="14">
        <v>0.125</v>
      </c>
      <c r="M888" s="14">
        <v>0.625</v>
      </c>
      <c r="N888" s="14">
        <v>0.375</v>
      </c>
    </row>
    <row r="889" spans="1:14" ht="13.8" x14ac:dyDescent="0.3">
      <c r="A889" s="44" t="s">
        <v>162</v>
      </c>
      <c r="B889" s="45" t="s">
        <v>180</v>
      </c>
      <c r="C889" s="13" t="s">
        <v>171</v>
      </c>
      <c r="D889" s="13" t="s">
        <v>197</v>
      </c>
      <c r="E889" s="13" t="s">
        <v>317</v>
      </c>
      <c r="F889" s="35">
        <v>39738</v>
      </c>
      <c r="G889" s="14">
        <f t="shared" si="33"/>
        <v>5.25</v>
      </c>
      <c r="H889" s="35">
        <v>40429</v>
      </c>
      <c r="I889" s="31">
        <v>7.166666666666667</v>
      </c>
      <c r="J889" s="51" t="s">
        <v>390</v>
      </c>
      <c r="K889" s="14" t="s">
        <v>401</v>
      </c>
      <c r="L889" s="14">
        <v>0.125</v>
      </c>
      <c r="M889" s="14">
        <v>0.625</v>
      </c>
      <c r="N889" s="14">
        <v>0.375</v>
      </c>
    </row>
    <row r="890" spans="1:14" ht="13.8" x14ac:dyDescent="0.3">
      <c r="A890" s="44" t="s">
        <v>162</v>
      </c>
      <c r="B890" s="45" t="s">
        <v>180</v>
      </c>
      <c r="C890" s="13" t="s">
        <v>171</v>
      </c>
      <c r="D890" s="13" t="s">
        <v>197</v>
      </c>
      <c r="E890" s="13" t="s">
        <v>317</v>
      </c>
      <c r="F890" s="35">
        <v>39738</v>
      </c>
      <c r="G890" s="14">
        <f t="shared" si="33"/>
        <v>5.25</v>
      </c>
      <c r="H890" s="35">
        <v>40429</v>
      </c>
      <c r="I890" s="31">
        <v>7.166666666666667</v>
      </c>
      <c r="J890" s="51" t="s">
        <v>390</v>
      </c>
      <c r="K890" s="14" t="s">
        <v>402</v>
      </c>
      <c r="L890" s="14">
        <v>6.25E-2</v>
      </c>
      <c r="M890" s="14">
        <v>0.5</v>
      </c>
      <c r="N890" s="14">
        <v>0.28125</v>
      </c>
    </row>
    <row r="891" spans="1:14" ht="13.8" x14ac:dyDescent="0.3">
      <c r="A891" s="44" t="s">
        <v>162</v>
      </c>
      <c r="B891" s="45" t="s">
        <v>180</v>
      </c>
      <c r="C891" s="13" t="s">
        <v>171</v>
      </c>
      <c r="D891" s="13" t="s">
        <v>197</v>
      </c>
      <c r="E891" s="13" t="s">
        <v>317</v>
      </c>
      <c r="F891" s="35">
        <v>39738</v>
      </c>
      <c r="G891" s="14">
        <f t="shared" si="33"/>
        <v>5.25</v>
      </c>
      <c r="H891" s="35">
        <v>40429</v>
      </c>
      <c r="I891" s="31">
        <v>7.166666666666667</v>
      </c>
      <c r="J891" s="51" t="s">
        <v>390</v>
      </c>
      <c r="K891" s="14" t="s">
        <v>403</v>
      </c>
      <c r="L891" s="14">
        <v>0.1875</v>
      </c>
      <c r="M891" s="14">
        <v>0.5625</v>
      </c>
      <c r="N891" s="14">
        <v>0.375</v>
      </c>
    </row>
    <row r="892" spans="1:14" ht="13.8" x14ac:dyDescent="0.3">
      <c r="A892" s="44" t="s">
        <v>162</v>
      </c>
      <c r="B892" s="45" t="s">
        <v>180</v>
      </c>
      <c r="C892" s="13" t="s">
        <v>171</v>
      </c>
      <c r="D892" s="13" t="s">
        <v>197</v>
      </c>
      <c r="E892" s="13" t="s">
        <v>317</v>
      </c>
      <c r="F892" s="35">
        <v>39738</v>
      </c>
      <c r="G892" s="14">
        <f t="shared" si="33"/>
        <v>5.25</v>
      </c>
      <c r="H892" s="35">
        <v>40429</v>
      </c>
      <c r="I892" s="31">
        <v>7.166666666666667</v>
      </c>
      <c r="J892" s="51" t="s">
        <v>391</v>
      </c>
      <c r="K892" s="14" t="s">
        <v>398</v>
      </c>
      <c r="L892" s="14">
        <v>0.1875</v>
      </c>
      <c r="M892" s="14">
        <v>0.5625</v>
      </c>
      <c r="N892" s="14">
        <v>0.375</v>
      </c>
    </row>
    <row r="893" spans="1:14" ht="13.8" x14ac:dyDescent="0.3">
      <c r="A893" s="44" t="s">
        <v>162</v>
      </c>
      <c r="B893" s="45" t="s">
        <v>180</v>
      </c>
      <c r="C893" s="13" t="s">
        <v>171</v>
      </c>
      <c r="D893" s="13" t="s">
        <v>197</v>
      </c>
      <c r="E893" s="13" t="s">
        <v>317</v>
      </c>
      <c r="F893" s="35">
        <v>39738</v>
      </c>
      <c r="G893" s="14">
        <f t="shared" si="33"/>
        <v>5.25</v>
      </c>
      <c r="H893" s="35">
        <v>40429</v>
      </c>
      <c r="I893" s="31">
        <v>7.166666666666667</v>
      </c>
      <c r="J893" s="51" t="s">
        <v>391</v>
      </c>
      <c r="K893" s="14" t="s">
        <v>399</v>
      </c>
      <c r="L893" s="14">
        <v>0.1875</v>
      </c>
      <c r="M893" s="14">
        <v>0.75</v>
      </c>
      <c r="N893" s="14">
        <v>0.46875</v>
      </c>
    </row>
    <row r="894" spans="1:14" ht="13.8" x14ac:dyDescent="0.3">
      <c r="A894" s="44" t="s">
        <v>162</v>
      </c>
      <c r="B894" s="45" t="s">
        <v>180</v>
      </c>
      <c r="C894" s="13" t="s">
        <v>171</v>
      </c>
      <c r="D894" s="13" t="s">
        <v>197</v>
      </c>
      <c r="E894" s="13" t="s">
        <v>317</v>
      </c>
      <c r="F894" s="35">
        <v>39738</v>
      </c>
      <c r="G894" s="14">
        <f t="shared" si="33"/>
        <v>5.25</v>
      </c>
      <c r="H894" s="35">
        <v>40429</v>
      </c>
      <c r="I894" s="31">
        <v>7.166666666666667</v>
      </c>
      <c r="J894" s="51" t="s">
        <v>391</v>
      </c>
      <c r="K894" s="14" t="s">
        <v>400</v>
      </c>
      <c r="L894" s="14">
        <v>0.25</v>
      </c>
      <c r="M894" s="14">
        <v>0.5625</v>
      </c>
      <c r="N894" s="14">
        <v>0.40625</v>
      </c>
    </row>
    <row r="895" spans="1:14" ht="13.8" x14ac:dyDescent="0.3">
      <c r="A895" s="44" t="s">
        <v>162</v>
      </c>
      <c r="B895" s="45" t="s">
        <v>180</v>
      </c>
      <c r="C895" s="13" t="s">
        <v>171</v>
      </c>
      <c r="D895" s="13" t="s">
        <v>197</v>
      </c>
      <c r="E895" s="13" t="s">
        <v>317</v>
      </c>
      <c r="F895" s="35">
        <v>39738</v>
      </c>
      <c r="G895" s="14">
        <f t="shared" si="33"/>
        <v>5.25</v>
      </c>
      <c r="H895" s="35">
        <v>40429</v>
      </c>
      <c r="I895" s="31">
        <v>7.166666666666667</v>
      </c>
      <c r="J895" s="51" t="s">
        <v>391</v>
      </c>
      <c r="K895" s="14" t="s">
        <v>401</v>
      </c>
      <c r="L895" s="14">
        <v>0.25</v>
      </c>
      <c r="M895" s="14">
        <v>0.5625</v>
      </c>
      <c r="N895" s="14">
        <v>0.40625</v>
      </c>
    </row>
    <row r="896" spans="1:14" ht="13.8" x14ac:dyDescent="0.3">
      <c r="A896" s="44" t="s">
        <v>162</v>
      </c>
      <c r="B896" s="45" t="s">
        <v>180</v>
      </c>
      <c r="C896" s="13" t="s">
        <v>171</v>
      </c>
      <c r="D896" s="13" t="s">
        <v>197</v>
      </c>
      <c r="E896" s="13" t="s">
        <v>317</v>
      </c>
      <c r="F896" s="35">
        <v>39738</v>
      </c>
      <c r="G896" s="14">
        <f t="shared" si="33"/>
        <v>5.25</v>
      </c>
      <c r="H896" s="35">
        <v>40429</v>
      </c>
      <c r="I896" s="31">
        <v>7.166666666666667</v>
      </c>
      <c r="J896" s="51" t="s">
        <v>391</v>
      </c>
      <c r="K896" s="14" t="s">
        <v>402</v>
      </c>
      <c r="L896" s="14">
        <v>0.3125</v>
      </c>
      <c r="M896" s="14">
        <v>0.4375</v>
      </c>
      <c r="N896" s="14">
        <v>0.375</v>
      </c>
    </row>
    <row r="897" spans="1:14" ht="13.8" x14ac:dyDescent="0.3">
      <c r="A897" s="44" t="s">
        <v>162</v>
      </c>
      <c r="B897" s="45" t="s">
        <v>180</v>
      </c>
      <c r="C897" s="13" t="s">
        <v>171</v>
      </c>
      <c r="D897" s="13" t="s">
        <v>197</v>
      </c>
      <c r="E897" s="13" t="s">
        <v>317</v>
      </c>
      <c r="F897" s="35">
        <v>39738</v>
      </c>
      <c r="G897" s="14">
        <f t="shared" si="33"/>
        <v>5.25</v>
      </c>
      <c r="H897" s="35">
        <v>40429</v>
      </c>
      <c r="I897" s="31">
        <v>7.166666666666667</v>
      </c>
      <c r="J897" s="51" t="s">
        <v>391</v>
      </c>
      <c r="K897" s="14" t="s">
        <v>403</v>
      </c>
      <c r="L897" s="14">
        <v>0.375</v>
      </c>
      <c r="M897" s="14">
        <v>0.375</v>
      </c>
      <c r="N897" s="14">
        <v>0.375</v>
      </c>
    </row>
    <row r="898" spans="1:14" ht="13.8" x14ac:dyDescent="0.3">
      <c r="A898" s="44" t="s">
        <v>162</v>
      </c>
      <c r="B898" s="45" t="s">
        <v>180</v>
      </c>
      <c r="C898" s="13" t="s">
        <v>171</v>
      </c>
      <c r="D898" s="13" t="s">
        <v>197</v>
      </c>
      <c r="E898" s="13" t="s">
        <v>317</v>
      </c>
      <c r="F898" s="35">
        <v>39738</v>
      </c>
      <c r="G898" s="14">
        <f t="shared" si="33"/>
        <v>5.25</v>
      </c>
      <c r="H898" s="35">
        <v>40429</v>
      </c>
      <c r="I898" s="31">
        <v>7.166666666666667</v>
      </c>
      <c r="J898" s="51" t="s">
        <v>392</v>
      </c>
      <c r="K898" s="14" t="s">
        <v>398</v>
      </c>
      <c r="L898" s="14">
        <v>0.375</v>
      </c>
      <c r="M898" s="14">
        <v>0.375</v>
      </c>
      <c r="N898" s="14">
        <v>0.375</v>
      </c>
    </row>
    <row r="899" spans="1:14" ht="13.8" x14ac:dyDescent="0.3">
      <c r="A899" s="44" t="s">
        <v>162</v>
      </c>
      <c r="B899" s="45" t="s">
        <v>180</v>
      </c>
      <c r="C899" s="13" t="s">
        <v>171</v>
      </c>
      <c r="D899" s="13" t="s">
        <v>197</v>
      </c>
      <c r="E899" s="13" t="s">
        <v>317</v>
      </c>
      <c r="F899" s="35">
        <v>39738</v>
      </c>
      <c r="G899" s="14">
        <f t="shared" si="33"/>
        <v>5.25</v>
      </c>
      <c r="H899" s="35">
        <v>40429</v>
      </c>
      <c r="I899" s="31">
        <v>7.166666666666667</v>
      </c>
      <c r="J899" s="51" t="s">
        <v>392</v>
      </c>
      <c r="K899" s="14" t="s">
        <v>399</v>
      </c>
      <c r="L899" s="14">
        <v>0.375</v>
      </c>
      <c r="M899" s="14">
        <v>0.3125</v>
      </c>
      <c r="N899" s="14">
        <v>0.34375</v>
      </c>
    </row>
    <row r="900" spans="1:14" ht="13.8" x14ac:dyDescent="0.3">
      <c r="A900" s="44" t="s">
        <v>162</v>
      </c>
      <c r="B900" s="45" t="s">
        <v>180</v>
      </c>
      <c r="C900" s="13" t="s">
        <v>171</v>
      </c>
      <c r="D900" s="13" t="s">
        <v>197</v>
      </c>
      <c r="E900" s="13" t="s">
        <v>317</v>
      </c>
      <c r="F900" s="35">
        <v>39738</v>
      </c>
      <c r="G900" s="14">
        <f t="shared" si="33"/>
        <v>5.25</v>
      </c>
      <c r="H900" s="35">
        <v>40429</v>
      </c>
      <c r="I900" s="31">
        <v>7.166666666666667</v>
      </c>
      <c r="J900" s="51" t="s">
        <v>392</v>
      </c>
      <c r="K900" s="14" t="s">
        <v>400</v>
      </c>
      <c r="L900" s="14">
        <v>0.4375</v>
      </c>
      <c r="M900" s="14">
        <v>0.375</v>
      </c>
      <c r="N900" s="14">
        <v>0.40625</v>
      </c>
    </row>
    <row r="901" spans="1:14" ht="13.8" x14ac:dyDescent="0.3">
      <c r="A901" s="44" t="s">
        <v>162</v>
      </c>
      <c r="B901" s="45" t="s">
        <v>180</v>
      </c>
      <c r="C901" s="13" t="s">
        <v>171</v>
      </c>
      <c r="D901" s="13" t="s">
        <v>197</v>
      </c>
      <c r="E901" s="13" t="s">
        <v>317</v>
      </c>
      <c r="F901" s="35">
        <v>39738</v>
      </c>
      <c r="G901" s="14">
        <f t="shared" si="33"/>
        <v>5.25</v>
      </c>
      <c r="H901" s="35">
        <v>40429</v>
      </c>
      <c r="I901" s="31">
        <v>7.166666666666667</v>
      </c>
      <c r="J901" s="51" t="s">
        <v>392</v>
      </c>
      <c r="K901" s="14" t="s">
        <v>401</v>
      </c>
      <c r="L901" s="14">
        <v>0.4375</v>
      </c>
      <c r="M901" s="14">
        <v>0.375</v>
      </c>
      <c r="N901" s="14">
        <v>0.40625</v>
      </c>
    </row>
    <row r="902" spans="1:14" ht="13.8" x14ac:dyDescent="0.3">
      <c r="A902" s="44" t="s">
        <v>162</v>
      </c>
      <c r="B902" s="45" t="s">
        <v>180</v>
      </c>
      <c r="C902" s="13" t="s">
        <v>171</v>
      </c>
      <c r="D902" s="13" t="s">
        <v>197</v>
      </c>
      <c r="E902" s="13" t="s">
        <v>317</v>
      </c>
      <c r="F902" s="35">
        <v>39738</v>
      </c>
      <c r="G902" s="14">
        <f t="shared" si="33"/>
        <v>5.25</v>
      </c>
      <c r="H902" s="35">
        <v>40429</v>
      </c>
      <c r="I902" s="31">
        <v>7.166666666666667</v>
      </c>
      <c r="J902" s="51" t="s">
        <v>392</v>
      </c>
      <c r="K902" s="14" t="s">
        <v>402</v>
      </c>
      <c r="L902" s="14">
        <v>0.375</v>
      </c>
      <c r="M902" s="14">
        <v>0.3125</v>
      </c>
      <c r="N902" s="14">
        <v>0.34375</v>
      </c>
    </row>
    <row r="903" spans="1:14" ht="13.8" x14ac:dyDescent="0.3">
      <c r="A903" s="44" t="s">
        <v>162</v>
      </c>
      <c r="B903" s="45" t="s">
        <v>180</v>
      </c>
      <c r="C903" s="13" t="s">
        <v>171</v>
      </c>
      <c r="D903" s="13" t="s">
        <v>197</v>
      </c>
      <c r="E903" s="13" t="s">
        <v>317</v>
      </c>
      <c r="F903" s="35">
        <v>39738</v>
      </c>
      <c r="G903" s="14">
        <f t="shared" si="33"/>
        <v>5.25</v>
      </c>
      <c r="H903" s="35">
        <v>40429</v>
      </c>
      <c r="I903" s="31">
        <v>7.166666666666667</v>
      </c>
      <c r="J903" s="51" t="s">
        <v>392</v>
      </c>
      <c r="K903" s="14" t="s">
        <v>403</v>
      </c>
      <c r="L903" s="14">
        <v>0.375</v>
      </c>
      <c r="M903" s="14">
        <v>0.25</v>
      </c>
      <c r="N903" s="14">
        <v>0.3125</v>
      </c>
    </row>
    <row r="904" spans="1:14" ht="13.8" x14ac:dyDescent="0.3">
      <c r="A904" s="44" t="s">
        <v>163</v>
      </c>
      <c r="B904" s="45" t="s">
        <v>180</v>
      </c>
      <c r="C904" s="13" t="s">
        <v>171</v>
      </c>
      <c r="D904" s="13" t="s">
        <v>324</v>
      </c>
      <c r="E904" s="13">
        <v>2008</v>
      </c>
      <c r="F904" s="35">
        <v>39734</v>
      </c>
      <c r="G904" s="14">
        <v>4</v>
      </c>
      <c r="H904" s="50">
        <v>40431</v>
      </c>
      <c r="I904" s="31">
        <v>5.916666666666667</v>
      </c>
      <c r="J904" s="51" t="s">
        <v>390</v>
      </c>
      <c r="K904" s="14" t="s">
        <v>398</v>
      </c>
      <c r="L904" s="14">
        <v>0</v>
      </c>
      <c r="M904" s="14">
        <v>0</v>
      </c>
      <c r="N904" s="14">
        <v>0</v>
      </c>
    </row>
    <row r="905" spans="1:14" ht="13.8" x14ac:dyDescent="0.3">
      <c r="A905" s="44" t="s">
        <v>163</v>
      </c>
      <c r="B905" s="45" t="s">
        <v>180</v>
      </c>
      <c r="C905" s="13" t="s">
        <v>171</v>
      </c>
      <c r="D905" s="13" t="s">
        <v>324</v>
      </c>
      <c r="E905" s="13">
        <v>2008</v>
      </c>
      <c r="F905" s="35">
        <v>39734</v>
      </c>
      <c r="G905" s="14">
        <v>4</v>
      </c>
      <c r="H905" s="50">
        <v>40431</v>
      </c>
      <c r="I905" s="31">
        <v>5.916666666666667</v>
      </c>
      <c r="J905" s="51" t="s">
        <v>390</v>
      </c>
      <c r="K905" s="14" t="s">
        <v>399</v>
      </c>
      <c r="L905" s="14">
        <v>0</v>
      </c>
      <c r="M905" s="14">
        <v>0</v>
      </c>
      <c r="N905" s="14">
        <v>0</v>
      </c>
    </row>
    <row r="906" spans="1:14" ht="13.8" x14ac:dyDescent="0.3">
      <c r="A906" s="44" t="s">
        <v>163</v>
      </c>
      <c r="B906" s="45" t="s">
        <v>180</v>
      </c>
      <c r="C906" s="13" t="s">
        <v>171</v>
      </c>
      <c r="D906" s="13" t="s">
        <v>324</v>
      </c>
      <c r="E906" s="13">
        <v>2008</v>
      </c>
      <c r="F906" s="35">
        <v>39734</v>
      </c>
      <c r="G906" s="14">
        <v>4</v>
      </c>
      <c r="H906" s="50">
        <v>40431</v>
      </c>
      <c r="I906" s="31">
        <v>5.916666666666667</v>
      </c>
      <c r="J906" s="51" t="s">
        <v>390</v>
      </c>
      <c r="K906" s="14" t="s">
        <v>400</v>
      </c>
      <c r="L906" s="14">
        <v>0</v>
      </c>
      <c r="M906" s="14">
        <v>0</v>
      </c>
      <c r="N906" s="14">
        <v>0</v>
      </c>
    </row>
    <row r="907" spans="1:14" ht="13.8" x14ac:dyDescent="0.3">
      <c r="A907" s="44" t="s">
        <v>163</v>
      </c>
      <c r="B907" s="45" t="s">
        <v>180</v>
      </c>
      <c r="C907" s="13" t="s">
        <v>171</v>
      </c>
      <c r="D907" s="13" t="s">
        <v>324</v>
      </c>
      <c r="E907" s="13">
        <v>2008</v>
      </c>
      <c r="F907" s="35">
        <v>39734</v>
      </c>
      <c r="G907" s="14">
        <v>4</v>
      </c>
      <c r="H907" s="50">
        <v>40431</v>
      </c>
      <c r="I907" s="31">
        <v>5.916666666666667</v>
      </c>
      <c r="J907" s="51" t="s">
        <v>390</v>
      </c>
      <c r="K907" s="14" t="s">
        <v>401</v>
      </c>
      <c r="L907" s="14">
        <v>0</v>
      </c>
      <c r="M907" s="14">
        <v>0</v>
      </c>
      <c r="N907" s="14">
        <v>0</v>
      </c>
    </row>
    <row r="908" spans="1:14" ht="13.8" x14ac:dyDescent="0.3">
      <c r="A908" s="44" t="s">
        <v>163</v>
      </c>
      <c r="B908" s="45" t="s">
        <v>180</v>
      </c>
      <c r="C908" s="13" t="s">
        <v>171</v>
      </c>
      <c r="D908" s="13" t="s">
        <v>324</v>
      </c>
      <c r="E908" s="13">
        <v>2008</v>
      </c>
      <c r="F908" s="35">
        <v>39734</v>
      </c>
      <c r="G908" s="14">
        <v>4</v>
      </c>
      <c r="H908" s="50">
        <v>40431</v>
      </c>
      <c r="I908" s="31">
        <v>5.916666666666667</v>
      </c>
      <c r="J908" s="51" t="s">
        <v>390</v>
      </c>
      <c r="K908" s="14" t="s">
        <v>402</v>
      </c>
      <c r="L908" s="14">
        <v>0</v>
      </c>
      <c r="M908" s="14">
        <v>0</v>
      </c>
      <c r="N908" s="14">
        <v>0</v>
      </c>
    </row>
    <row r="909" spans="1:14" ht="13.8" x14ac:dyDescent="0.3">
      <c r="A909" s="44" t="s">
        <v>163</v>
      </c>
      <c r="B909" s="45" t="s">
        <v>180</v>
      </c>
      <c r="C909" s="13" t="s">
        <v>171</v>
      </c>
      <c r="D909" s="13" t="s">
        <v>324</v>
      </c>
      <c r="E909" s="13">
        <v>2008</v>
      </c>
      <c r="F909" s="35">
        <v>39734</v>
      </c>
      <c r="G909" s="14">
        <v>4</v>
      </c>
      <c r="H909" s="50">
        <v>40431</v>
      </c>
      <c r="I909" s="31">
        <v>5.916666666666667</v>
      </c>
      <c r="J909" s="51" t="s">
        <v>390</v>
      </c>
      <c r="K909" s="14" t="s">
        <v>403</v>
      </c>
      <c r="L909" s="14">
        <v>0</v>
      </c>
      <c r="M909" s="14">
        <v>0</v>
      </c>
      <c r="N909" s="14">
        <v>0</v>
      </c>
    </row>
    <row r="910" spans="1:14" ht="13.8" x14ac:dyDescent="0.3">
      <c r="A910" s="44" t="s">
        <v>163</v>
      </c>
      <c r="B910" s="45" t="s">
        <v>180</v>
      </c>
      <c r="C910" s="13" t="s">
        <v>171</v>
      </c>
      <c r="D910" s="13" t="s">
        <v>324</v>
      </c>
      <c r="E910" s="13">
        <v>2008</v>
      </c>
      <c r="F910" s="35">
        <v>39734</v>
      </c>
      <c r="G910" s="14">
        <v>4</v>
      </c>
      <c r="H910" s="50">
        <v>40431</v>
      </c>
      <c r="I910" s="31">
        <v>5.916666666666667</v>
      </c>
      <c r="J910" s="51" t="s">
        <v>391</v>
      </c>
      <c r="K910" s="14" t="s">
        <v>398</v>
      </c>
      <c r="L910" s="14">
        <v>0</v>
      </c>
      <c r="M910" s="14">
        <v>0</v>
      </c>
      <c r="N910" s="14">
        <v>0</v>
      </c>
    </row>
    <row r="911" spans="1:14" ht="13.8" x14ac:dyDescent="0.3">
      <c r="A911" s="44" t="s">
        <v>163</v>
      </c>
      <c r="B911" s="45" t="s">
        <v>180</v>
      </c>
      <c r="C911" s="13" t="s">
        <v>171</v>
      </c>
      <c r="D911" s="13" t="s">
        <v>324</v>
      </c>
      <c r="E911" s="13">
        <v>2008</v>
      </c>
      <c r="F911" s="35">
        <v>39734</v>
      </c>
      <c r="G911" s="14">
        <v>4</v>
      </c>
      <c r="H911" s="50">
        <v>40431</v>
      </c>
      <c r="I911" s="31">
        <v>5.916666666666667</v>
      </c>
      <c r="J911" s="51" t="s">
        <v>391</v>
      </c>
      <c r="K911" s="14" t="s">
        <v>399</v>
      </c>
      <c r="L911" s="14">
        <v>0</v>
      </c>
      <c r="M911" s="14">
        <v>0</v>
      </c>
      <c r="N911" s="14">
        <v>0</v>
      </c>
    </row>
    <row r="912" spans="1:14" ht="13.8" x14ac:dyDescent="0.3">
      <c r="A912" s="44" t="s">
        <v>163</v>
      </c>
      <c r="B912" s="45" t="s">
        <v>180</v>
      </c>
      <c r="C912" s="13" t="s">
        <v>171</v>
      </c>
      <c r="D912" s="13" t="s">
        <v>324</v>
      </c>
      <c r="E912" s="13">
        <v>2008</v>
      </c>
      <c r="F912" s="35">
        <v>39734</v>
      </c>
      <c r="G912" s="14">
        <v>4</v>
      </c>
      <c r="H912" s="50">
        <v>40431</v>
      </c>
      <c r="I912" s="31">
        <v>5.916666666666667</v>
      </c>
      <c r="J912" s="51" t="s">
        <v>391</v>
      </c>
      <c r="K912" s="14" t="s">
        <v>400</v>
      </c>
      <c r="L912" s="14">
        <v>0</v>
      </c>
      <c r="M912" s="14">
        <v>6.25E-2</v>
      </c>
      <c r="N912" s="14">
        <v>3.125E-2</v>
      </c>
    </row>
    <row r="913" spans="1:14" ht="13.8" x14ac:dyDescent="0.3">
      <c r="A913" s="44" t="s">
        <v>163</v>
      </c>
      <c r="B913" s="45" t="s">
        <v>180</v>
      </c>
      <c r="C913" s="13" t="s">
        <v>171</v>
      </c>
      <c r="D913" s="13" t="s">
        <v>324</v>
      </c>
      <c r="E913" s="13">
        <v>2008</v>
      </c>
      <c r="F913" s="35">
        <v>39734</v>
      </c>
      <c r="G913" s="14">
        <v>4</v>
      </c>
      <c r="H913" s="50">
        <v>40431</v>
      </c>
      <c r="I913" s="31">
        <v>5.916666666666667</v>
      </c>
      <c r="J913" s="51" t="s">
        <v>391</v>
      </c>
      <c r="K913" s="14" t="s">
        <v>401</v>
      </c>
      <c r="L913" s="14">
        <v>0</v>
      </c>
      <c r="M913" s="14">
        <v>6.25E-2</v>
      </c>
      <c r="N913" s="14">
        <v>3.125E-2</v>
      </c>
    </row>
    <row r="914" spans="1:14" ht="13.8" x14ac:dyDescent="0.3">
      <c r="A914" s="44" t="s">
        <v>163</v>
      </c>
      <c r="B914" s="45" t="s">
        <v>180</v>
      </c>
      <c r="C914" s="13" t="s">
        <v>171</v>
      </c>
      <c r="D914" s="13" t="s">
        <v>324</v>
      </c>
      <c r="E914" s="13">
        <v>2008</v>
      </c>
      <c r="F914" s="35">
        <v>39734</v>
      </c>
      <c r="G914" s="14">
        <v>4</v>
      </c>
      <c r="H914" s="50">
        <v>40431</v>
      </c>
      <c r="I914" s="31">
        <v>5.916666666666667</v>
      </c>
      <c r="J914" s="51" t="s">
        <v>391</v>
      </c>
      <c r="K914" s="14" t="s">
        <v>402</v>
      </c>
      <c r="L914" s="14">
        <v>0</v>
      </c>
      <c r="M914" s="14">
        <v>0.06</v>
      </c>
      <c r="N914" s="14">
        <v>0.03</v>
      </c>
    </row>
    <row r="915" spans="1:14" ht="13.8" x14ac:dyDescent="0.3">
      <c r="A915" s="44" t="s">
        <v>163</v>
      </c>
      <c r="B915" s="45" t="s">
        <v>180</v>
      </c>
      <c r="C915" s="13" t="s">
        <v>171</v>
      </c>
      <c r="D915" s="13" t="s">
        <v>324</v>
      </c>
      <c r="E915" s="13">
        <v>2008</v>
      </c>
      <c r="F915" s="35">
        <v>39734</v>
      </c>
      <c r="G915" s="14">
        <v>4</v>
      </c>
      <c r="H915" s="50">
        <v>40431</v>
      </c>
      <c r="I915" s="31">
        <v>5.916666666666667</v>
      </c>
      <c r="J915" s="51" t="s">
        <v>391</v>
      </c>
      <c r="K915" s="14" t="s">
        <v>403</v>
      </c>
      <c r="L915" s="14">
        <v>0</v>
      </c>
      <c r="M915" s="14">
        <v>0.06</v>
      </c>
      <c r="N915" s="14">
        <v>0.03</v>
      </c>
    </row>
    <row r="916" spans="1:14" ht="13.8" x14ac:dyDescent="0.3">
      <c r="A916" s="44" t="s">
        <v>163</v>
      </c>
      <c r="B916" s="45" t="s">
        <v>180</v>
      </c>
      <c r="C916" s="13" t="s">
        <v>171</v>
      </c>
      <c r="D916" s="13" t="s">
        <v>324</v>
      </c>
      <c r="E916" s="13">
        <v>2008</v>
      </c>
      <c r="F916" s="35">
        <v>39734</v>
      </c>
      <c r="G916" s="14">
        <v>4</v>
      </c>
      <c r="H916" s="50">
        <v>40431</v>
      </c>
      <c r="I916" s="31">
        <v>5.916666666666667</v>
      </c>
      <c r="J916" s="51" t="s">
        <v>392</v>
      </c>
      <c r="K916" s="14" t="s">
        <v>398</v>
      </c>
      <c r="L916" s="14">
        <v>0</v>
      </c>
      <c r="M916" s="14">
        <v>0.06</v>
      </c>
      <c r="N916" s="14">
        <v>0.03</v>
      </c>
    </row>
    <row r="917" spans="1:14" ht="13.8" x14ac:dyDescent="0.3">
      <c r="A917" s="44" t="s">
        <v>163</v>
      </c>
      <c r="B917" s="45" t="s">
        <v>180</v>
      </c>
      <c r="C917" s="13" t="s">
        <v>171</v>
      </c>
      <c r="D917" s="13" t="s">
        <v>324</v>
      </c>
      <c r="E917" s="13">
        <v>2008</v>
      </c>
      <c r="F917" s="35">
        <v>39734</v>
      </c>
      <c r="G917" s="14">
        <v>4</v>
      </c>
      <c r="H917" s="50">
        <v>40431</v>
      </c>
      <c r="I917" s="31">
        <v>5.916666666666667</v>
      </c>
      <c r="J917" s="51" t="s">
        <v>392</v>
      </c>
      <c r="K917" s="14" t="s">
        <v>399</v>
      </c>
      <c r="L917" s="14">
        <v>0</v>
      </c>
      <c r="M917" s="14">
        <v>0</v>
      </c>
      <c r="N917" s="14">
        <v>0</v>
      </c>
    </row>
    <row r="918" spans="1:14" ht="13.8" x14ac:dyDescent="0.3">
      <c r="A918" s="44" t="s">
        <v>163</v>
      </c>
      <c r="B918" s="45" t="s">
        <v>180</v>
      </c>
      <c r="C918" s="13" t="s">
        <v>171</v>
      </c>
      <c r="D918" s="13" t="s">
        <v>324</v>
      </c>
      <c r="E918" s="13">
        <v>2008</v>
      </c>
      <c r="F918" s="35">
        <v>39734</v>
      </c>
      <c r="G918" s="14">
        <v>4</v>
      </c>
      <c r="H918" s="50">
        <v>40431</v>
      </c>
      <c r="I918" s="31">
        <v>5.916666666666667</v>
      </c>
      <c r="J918" s="51" t="s">
        <v>392</v>
      </c>
      <c r="K918" s="14" t="s">
        <v>400</v>
      </c>
      <c r="L918" s="14">
        <v>0</v>
      </c>
      <c r="M918" s="14">
        <v>0</v>
      </c>
      <c r="N918" s="14">
        <v>0</v>
      </c>
    </row>
    <row r="919" spans="1:14" ht="13.8" x14ac:dyDescent="0.3">
      <c r="A919" s="44" t="s">
        <v>163</v>
      </c>
      <c r="B919" s="45" t="s">
        <v>180</v>
      </c>
      <c r="C919" s="13" t="s">
        <v>171</v>
      </c>
      <c r="D919" s="13" t="s">
        <v>324</v>
      </c>
      <c r="E919" s="13">
        <v>2008</v>
      </c>
      <c r="F919" s="35">
        <v>39734</v>
      </c>
      <c r="G919" s="14">
        <v>4</v>
      </c>
      <c r="H919" s="50">
        <v>40431</v>
      </c>
      <c r="I919" s="31">
        <v>5.916666666666667</v>
      </c>
      <c r="J919" s="51" t="s">
        <v>392</v>
      </c>
      <c r="K919" s="14" t="s">
        <v>401</v>
      </c>
      <c r="L919" s="14">
        <v>0</v>
      </c>
      <c r="M919" s="14">
        <v>0</v>
      </c>
      <c r="N919" s="14">
        <v>0</v>
      </c>
    </row>
    <row r="920" spans="1:14" ht="13.8" x14ac:dyDescent="0.3">
      <c r="A920" s="44" t="s">
        <v>163</v>
      </c>
      <c r="B920" s="45" t="s">
        <v>180</v>
      </c>
      <c r="C920" s="13" t="s">
        <v>171</v>
      </c>
      <c r="D920" s="13" t="s">
        <v>324</v>
      </c>
      <c r="E920" s="13">
        <v>2008</v>
      </c>
      <c r="F920" s="35">
        <v>39734</v>
      </c>
      <c r="G920" s="14">
        <v>4</v>
      </c>
      <c r="H920" s="50">
        <v>40431</v>
      </c>
      <c r="I920" s="31">
        <v>5.916666666666667</v>
      </c>
      <c r="J920" s="51" t="s">
        <v>392</v>
      </c>
      <c r="K920" s="14" t="s">
        <v>402</v>
      </c>
      <c r="L920" s="14">
        <v>0</v>
      </c>
      <c r="M920" s="14">
        <v>0</v>
      </c>
      <c r="N920" s="14">
        <v>0</v>
      </c>
    </row>
    <row r="921" spans="1:14" ht="13.8" x14ac:dyDescent="0.3">
      <c r="A921" s="44" t="s">
        <v>163</v>
      </c>
      <c r="B921" s="45" t="s">
        <v>180</v>
      </c>
      <c r="C921" s="13" t="s">
        <v>171</v>
      </c>
      <c r="D921" s="13" t="s">
        <v>324</v>
      </c>
      <c r="E921" s="13">
        <v>2008</v>
      </c>
      <c r="F921" s="35">
        <v>39734</v>
      </c>
      <c r="G921" s="14">
        <v>4</v>
      </c>
      <c r="H921" s="50">
        <v>40431</v>
      </c>
      <c r="I921" s="31">
        <v>5.916666666666667</v>
      </c>
      <c r="J921" s="51" t="s">
        <v>392</v>
      </c>
      <c r="K921" s="14" t="s">
        <v>403</v>
      </c>
      <c r="L921" s="14">
        <v>0</v>
      </c>
      <c r="M921" s="14">
        <v>0.06</v>
      </c>
      <c r="N921" s="14">
        <v>0.03</v>
      </c>
    </row>
    <row r="922" spans="1:14" ht="13.8" x14ac:dyDescent="0.3">
      <c r="A922" s="44" t="s">
        <v>163</v>
      </c>
      <c r="B922" s="45" t="s">
        <v>180</v>
      </c>
      <c r="C922" s="13" t="s">
        <v>171</v>
      </c>
      <c r="D922" s="13" t="s">
        <v>197</v>
      </c>
      <c r="E922" s="13">
        <v>2008</v>
      </c>
      <c r="F922" s="35">
        <v>39734</v>
      </c>
      <c r="G922" s="14">
        <v>4</v>
      </c>
      <c r="H922" s="50">
        <v>40431</v>
      </c>
      <c r="I922" s="31">
        <v>5.916666666666667</v>
      </c>
      <c r="J922" s="51" t="s">
        <v>390</v>
      </c>
      <c r="K922" s="14" t="s">
        <v>398</v>
      </c>
      <c r="L922" s="14">
        <v>0</v>
      </c>
      <c r="M922" s="14">
        <v>0</v>
      </c>
      <c r="N922" s="14">
        <v>0</v>
      </c>
    </row>
    <row r="923" spans="1:14" ht="13.8" x14ac:dyDescent="0.3">
      <c r="A923" s="44" t="s">
        <v>163</v>
      </c>
      <c r="B923" s="45" t="s">
        <v>180</v>
      </c>
      <c r="C923" s="13" t="s">
        <v>171</v>
      </c>
      <c r="D923" s="13" t="s">
        <v>197</v>
      </c>
      <c r="E923" s="13">
        <v>2008</v>
      </c>
      <c r="F923" s="35">
        <v>39734</v>
      </c>
      <c r="G923" s="14">
        <v>4</v>
      </c>
      <c r="H923" s="50">
        <v>40431</v>
      </c>
      <c r="I923" s="31">
        <v>5.916666666666667</v>
      </c>
      <c r="J923" s="51" t="s">
        <v>390</v>
      </c>
      <c r="K923" s="14" t="s">
        <v>399</v>
      </c>
      <c r="L923" s="14">
        <v>0</v>
      </c>
      <c r="M923" s="14">
        <v>0</v>
      </c>
      <c r="N923" s="14">
        <v>0</v>
      </c>
    </row>
    <row r="924" spans="1:14" ht="13.8" x14ac:dyDescent="0.3">
      <c r="A924" s="44" t="s">
        <v>163</v>
      </c>
      <c r="B924" s="45" t="s">
        <v>180</v>
      </c>
      <c r="C924" s="13" t="s">
        <v>171</v>
      </c>
      <c r="D924" s="13" t="s">
        <v>197</v>
      </c>
      <c r="E924" s="13">
        <v>2008</v>
      </c>
      <c r="F924" s="35">
        <v>39734</v>
      </c>
      <c r="G924" s="14">
        <v>4</v>
      </c>
      <c r="H924" s="50">
        <v>40431</v>
      </c>
      <c r="I924" s="31">
        <v>5.916666666666667</v>
      </c>
      <c r="J924" s="51" t="s">
        <v>390</v>
      </c>
      <c r="K924" s="14" t="s">
        <v>400</v>
      </c>
      <c r="L924" s="14">
        <v>0</v>
      </c>
      <c r="M924" s="14">
        <v>0</v>
      </c>
      <c r="N924" s="14">
        <v>0</v>
      </c>
    </row>
    <row r="925" spans="1:14" ht="13.8" x14ac:dyDescent="0.3">
      <c r="A925" s="44" t="s">
        <v>163</v>
      </c>
      <c r="B925" s="45" t="s">
        <v>180</v>
      </c>
      <c r="C925" s="13" t="s">
        <v>171</v>
      </c>
      <c r="D925" s="13" t="s">
        <v>197</v>
      </c>
      <c r="E925" s="13">
        <v>2008</v>
      </c>
      <c r="F925" s="35">
        <v>39734</v>
      </c>
      <c r="G925" s="14">
        <v>4</v>
      </c>
      <c r="H925" s="50">
        <v>40431</v>
      </c>
      <c r="I925" s="31">
        <v>5.916666666666667</v>
      </c>
      <c r="J925" s="51" t="s">
        <v>390</v>
      </c>
      <c r="K925" s="14" t="s">
        <v>401</v>
      </c>
      <c r="L925" s="14">
        <v>0</v>
      </c>
      <c r="M925" s="14">
        <v>0</v>
      </c>
      <c r="N925" s="14">
        <v>0</v>
      </c>
    </row>
    <row r="926" spans="1:14" ht="13.8" x14ac:dyDescent="0.3">
      <c r="A926" s="44" t="s">
        <v>163</v>
      </c>
      <c r="B926" s="45" t="s">
        <v>180</v>
      </c>
      <c r="C926" s="13" t="s">
        <v>171</v>
      </c>
      <c r="D926" s="13" t="s">
        <v>197</v>
      </c>
      <c r="E926" s="13">
        <v>2008</v>
      </c>
      <c r="F926" s="35">
        <v>39734</v>
      </c>
      <c r="G926" s="14">
        <v>4</v>
      </c>
      <c r="H926" s="50">
        <v>40431</v>
      </c>
      <c r="I926" s="31">
        <v>5.916666666666667</v>
      </c>
      <c r="J926" s="51" t="s">
        <v>390</v>
      </c>
      <c r="K926" s="14" t="s">
        <v>402</v>
      </c>
      <c r="L926" s="14">
        <v>0</v>
      </c>
      <c r="M926" s="14">
        <v>0</v>
      </c>
      <c r="N926" s="14">
        <v>0</v>
      </c>
    </row>
    <row r="927" spans="1:14" ht="13.8" x14ac:dyDescent="0.3">
      <c r="A927" s="44" t="s">
        <v>163</v>
      </c>
      <c r="B927" s="45" t="s">
        <v>180</v>
      </c>
      <c r="C927" s="13" t="s">
        <v>171</v>
      </c>
      <c r="D927" s="13" t="s">
        <v>197</v>
      </c>
      <c r="E927" s="13">
        <v>2008</v>
      </c>
      <c r="F927" s="35">
        <v>39734</v>
      </c>
      <c r="G927" s="14">
        <v>4</v>
      </c>
      <c r="H927" s="50">
        <v>40431</v>
      </c>
      <c r="I927" s="31">
        <v>5.916666666666667</v>
      </c>
      <c r="J927" s="51" t="s">
        <v>390</v>
      </c>
      <c r="K927" s="14" t="s">
        <v>403</v>
      </c>
      <c r="L927" s="14">
        <v>0</v>
      </c>
      <c r="M927" s="14">
        <v>0</v>
      </c>
      <c r="N927" s="14">
        <v>0</v>
      </c>
    </row>
    <row r="928" spans="1:14" ht="13.8" x14ac:dyDescent="0.3">
      <c r="A928" s="44" t="s">
        <v>163</v>
      </c>
      <c r="B928" s="45" t="s">
        <v>180</v>
      </c>
      <c r="C928" s="13" t="s">
        <v>171</v>
      </c>
      <c r="D928" s="13" t="s">
        <v>197</v>
      </c>
      <c r="E928" s="13">
        <v>2008</v>
      </c>
      <c r="F928" s="35">
        <v>39734</v>
      </c>
      <c r="G928" s="14">
        <v>4</v>
      </c>
      <c r="H928" s="50">
        <v>40431</v>
      </c>
      <c r="I928" s="31">
        <v>5.916666666666667</v>
      </c>
      <c r="J928" s="51" t="s">
        <v>391</v>
      </c>
      <c r="K928" s="14" t="s">
        <v>398</v>
      </c>
      <c r="L928" s="14">
        <v>0</v>
      </c>
      <c r="M928" s="14">
        <v>0</v>
      </c>
      <c r="N928" s="14">
        <v>0</v>
      </c>
    </row>
    <row r="929" spans="1:14" ht="13.8" x14ac:dyDescent="0.3">
      <c r="A929" s="44" t="s">
        <v>163</v>
      </c>
      <c r="B929" s="45" t="s">
        <v>180</v>
      </c>
      <c r="C929" s="13" t="s">
        <v>171</v>
      </c>
      <c r="D929" s="13" t="s">
        <v>197</v>
      </c>
      <c r="E929" s="13">
        <v>2008</v>
      </c>
      <c r="F929" s="35">
        <v>39734</v>
      </c>
      <c r="G929" s="14">
        <v>4</v>
      </c>
      <c r="H929" s="50">
        <v>40431</v>
      </c>
      <c r="I929" s="31">
        <v>5.916666666666667</v>
      </c>
      <c r="J929" s="51" t="s">
        <v>391</v>
      </c>
      <c r="K929" s="14" t="s">
        <v>399</v>
      </c>
      <c r="L929" s="14">
        <v>0</v>
      </c>
      <c r="M929" s="14">
        <v>0</v>
      </c>
      <c r="N929" s="14">
        <v>0</v>
      </c>
    </row>
    <row r="930" spans="1:14" ht="13.8" x14ac:dyDescent="0.3">
      <c r="A930" s="44" t="s">
        <v>163</v>
      </c>
      <c r="B930" s="45" t="s">
        <v>180</v>
      </c>
      <c r="C930" s="13" t="s">
        <v>171</v>
      </c>
      <c r="D930" s="13" t="s">
        <v>197</v>
      </c>
      <c r="E930" s="13">
        <v>2008</v>
      </c>
      <c r="F930" s="35">
        <v>39734</v>
      </c>
      <c r="G930" s="14">
        <v>4</v>
      </c>
      <c r="H930" s="50">
        <v>40431</v>
      </c>
      <c r="I930" s="31">
        <v>5.916666666666667</v>
      </c>
      <c r="J930" s="51" t="s">
        <v>391</v>
      </c>
      <c r="K930" s="14" t="s">
        <v>400</v>
      </c>
      <c r="L930" s="14">
        <v>0</v>
      </c>
      <c r="M930" s="14">
        <v>0</v>
      </c>
      <c r="N930" s="14">
        <v>0</v>
      </c>
    </row>
    <row r="931" spans="1:14" ht="13.8" x14ac:dyDescent="0.3">
      <c r="A931" s="44" t="s">
        <v>163</v>
      </c>
      <c r="B931" s="45" t="s">
        <v>180</v>
      </c>
      <c r="C931" s="13" t="s">
        <v>171</v>
      </c>
      <c r="D931" s="13" t="s">
        <v>197</v>
      </c>
      <c r="E931" s="13">
        <v>2008</v>
      </c>
      <c r="F931" s="35">
        <v>39734</v>
      </c>
      <c r="G931" s="14">
        <v>4</v>
      </c>
      <c r="H931" s="50">
        <v>40431</v>
      </c>
      <c r="I931" s="31">
        <v>5.916666666666667</v>
      </c>
      <c r="J931" s="51" t="s">
        <v>391</v>
      </c>
      <c r="K931" s="14" t="s">
        <v>401</v>
      </c>
      <c r="L931" s="14">
        <v>0</v>
      </c>
      <c r="M931" s="14">
        <v>0</v>
      </c>
      <c r="N931" s="14">
        <v>0</v>
      </c>
    </row>
    <row r="932" spans="1:14" ht="13.8" x14ac:dyDescent="0.3">
      <c r="A932" s="44" t="s">
        <v>163</v>
      </c>
      <c r="B932" s="45" t="s">
        <v>180</v>
      </c>
      <c r="C932" s="13" t="s">
        <v>171</v>
      </c>
      <c r="D932" s="13" t="s">
        <v>197</v>
      </c>
      <c r="E932" s="13">
        <v>2008</v>
      </c>
      <c r="F932" s="35">
        <v>39734</v>
      </c>
      <c r="G932" s="14">
        <v>4</v>
      </c>
      <c r="H932" s="50">
        <v>40431</v>
      </c>
      <c r="I932" s="31">
        <v>5.916666666666667</v>
      </c>
      <c r="J932" s="51" t="s">
        <v>391</v>
      </c>
      <c r="K932" s="14" t="s">
        <v>402</v>
      </c>
      <c r="L932" s="14">
        <v>0</v>
      </c>
      <c r="M932" s="14">
        <v>0</v>
      </c>
      <c r="N932" s="14">
        <v>0</v>
      </c>
    </row>
    <row r="933" spans="1:14" ht="13.8" x14ac:dyDescent="0.3">
      <c r="A933" s="44" t="s">
        <v>163</v>
      </c>
      <c r="B933" s="45" t="s">
        <v>180</v>
      </c>
      <c r="C933" s="13" t="s">
        <v>171</v>
      </c>
      <c r="D933" s="13" t="s">
        <v>197</v>
      </c>
      <c r="E933" s="13">
        <v>2008</v>
      </c>
      <c r="F933" s="35">
        <v>39734</v>
      </c>
      <c r="G933" s="14">
        <v>4</v>
      </c>
      <c r="H933" s="50">
        <v>40431</v>
      </c>
      <c r="I933" s="31">
        <v>5.916666666666667</v>
      </c>
      <c r="J933" s="51" t="s">
        <v>391</v>
      </c>
      <c r="K933" s="14" t="s">
        <v>403</v>
      </c>
      <c r="L933" s="14">
        <v>0</v>
      </c>
      <c r="M933" s="14">
        <v>0</v>
      </c>
      <c r="N933" s="14">
        <v>0</v>
      </c>
    </row>
    <row r="934" spans="1:14" ht="13.8" x14ac:dyDescent="0.3">
      <c r="A934" s="44" t="s">
        <v>163</v>
      </c>
      <c r="B934" s="45" t="s">
        <v>180</v>
      </c>
      <c r="C934" s="13" t="s">
        <v>171</v>
      </c>
      <c r="D934" s="13" t="s">
        <v>197</v>
      </c>
      <c r="E934" s="13">
        <v>2008</v>
      </c>
      <c r="F934" s="35">
        <v>39734</v>
      </c>
      <c r="G934" s="14">
        <v>4</v>
      </c>
      <c r="H934" s="50">
        <v>40431</v>
      </c>
      <c r="I934" s="31">
        <v>5.916666666666667</v>
      </c>
      <c r="J934" s="51" t="s">
        <v>392</v>
      </c>
      <c r="K934" s="14" t="s">
        <v>398</v>
      </c>
      <c r="L934" s="14">
        <v>0</v>
      </c>
      <c r="M934" s="14">
        <v>0</v>
      </c>
      <c r="N934" s="14">
        <v>0</v>
      </c>
    </row>
    <row r="935" spans="1:14" ht="13.8" x14ac:dyDescent="0.3">
      <c r="A935" s="44" t="s">
        <v>163</v>
      </c>
      <c r="B935" s="45" t="s">
        <v>180</v>
      </c>
      <c r="C935" s="13" t="s">
        <v>171</v>
      </c>
      <c r="D935" s="13" t="s">
        <v>197</v>
      </c>
      <c r="E935" s="13">
        <v>2008</v>
      </c>
      <c r="F935" s="35">
        <v>39734</v>
      </c>
      <c r="G935" s="14">
        <v>4</v>
      </c>
      <c r="H935" s="50">
        <v>40431</v>
      </c>
      <c r="I935" s="31">
        <v>5.916666666666667</v>
      </c>
      <c r="J935" s="51" t="s">
        <v>392</v>
      </c>
      <c r="K935" s="14" t="s">
        <v>399</v>
      </c>
      <c r="L935" s="14">
        <v>0</v>
      </c>
      <c r="M935" s="14">
        <v>0</v>
      </c>
      <c r="N935" s="14">
        <v>0</v>
      </c>
    </row>
    <row r="936" spans="1:14" ht="13.8" x14ac:dyDescent="0.3">
      <c r="A936" s="44" t="s">
        <v>163</v>
      </c>
      <c r="B936" s="45" t="s">
        <v>180</v>
      </c>
      <c r="C936" s="13" t="s">
        <v>171</v>
      </c>
      <c r="D936" s="13" t="s">
        <v>197</v>
      </c>
      <c r="E936" s="13">
        <v>2008</v>
      </c>
      <c r="F936" s="35">
        <v>39734</v>
      </c>
      <c r="G936" s="14">
        <v>4</v>
      </c>
      <c r="H936" s="50">
        <v>40431</v>
      </c>
      <c r="I936" s="31">
        <v>5.916666666666667</v>
      </c>
      <c r="J936" s="51" t="s">
        <v>392</v>
      </c>
      <c r="K936" s="14" t="s">
        <v>400</v>
      </c>
      <c r="L936" s="14">
        <v>0</v>
      </c>
      <c r="M936" s="14">
        <v>0</v>
      </c>
      <c r="N936" s="14">
        <v>0</v>
      </c>
    </row>
    <row r="937" spans="1:14" ht="13.8" x14ac:dyDescent="0.3">
      <c r="A937" s="44" t="s">
        <v>163</v>
      </c>
      <c r="B937" s="45" t="s">
        <v>180</v>
      </c>
      <c r="C937" s="13" t="s">
        <v>171</v>
      </c>
      <c r="D937" s="13" t="s">
        <v>197</v>
      </c>
      <c r="E937" s="13">
        <v>2008</v>
      </c>
      <c r="F937" s="35">
        <v>39734</v>
      </c>
      <c r="G937" s="14">
        <v>4</v>
      </c>
      <c r="H937" s="50">
        <v>40431</v>
      </c>
      <c r="I937" s="31">
        <v>5.916666666666667</v>
      </c>
      <c r="J937" s="51" t="s">
        <v>392</v>
      </c>
      <c r="K937" s="14" t="s">
        <v>401</v>
      </c>
      <c r="L937" s="14">
        <v>0</v>
      </c>
      <c r="M937" s="14">
        <v>0</v>
      </c>
      <c r="N937" s="14">
        <v>0</v>
      </c>
    </row>
    <row r="938" spans="1:14" ht="13.8" x14ac:dyDescent="0.3">
      <c r="A938" s="44" t="s">
        <v>163</v>
      </c>
      <c r="B938" s="45" t="s">
        <v>180</v>
      </c>
      <c r="C938" s="13" t="s">
        <v>171</v>
      </c>
      <c r="D938" s="13" t="s">
        <v>197</v>
      </c>
      <c r="E938" s="13">
        <v>2008</v>
      </c>
      <c r="F938" s="35">
        <v>39734</v>
      </c>
      <c r="G938" s="14">
        <v>4</v>
      </c>
      <c r="H938" s="50">
        <v>40431</v>
      </c>
      <c r="I938" s="31">
        <v>5.916666666666667</v>
      </c>
      <c r="J938" s="51" t="s">
        <v>392</v>
      </c>
      <c r="K938" s="14" t="s">
        <v>402</v>
      </c>
      <c r="L938" s="14">
        <v>0</v>
      </c>
      <c r="M938" s="14">
        <v>0.06</v>
      </c>
      <c r="N938" s="14">
        <v>0.03</v>
      </c>
    </row>
    <row r="939" spans="1:14" ht="13.8" x14ac:dyDescent="0.3">
      <c r="A939" s="44" t="s">
        <v>163</v>
      </c>
      <c r="B939" s="45" t="s">
        <v>180</v>
      </c>
      <c r="C939" s="13" t="s">
        <v>171</v>
      </c>
      <c r="D939" s="13" t="s">
        <v>197</v>
      </c>
      <c r="E939" s="13">
        <v>2008</v>
      </c>
      <c r="F939" s="35">
        <v>39734</v>
      </c>
      <c r="G939" s="14">
        <v>4</v>
      </c>
      <c r="H939" s="50">
        <v>40431</v>
      </c>
      <c r="I939" s="31">
        <v>5.916666666666667</v>
      </c>
      <c r="J939" s="51" t="s">
        <v>392</v>
      </c>
      <c r="K939" s="14" t="s">
        <v>403</v>
      </c>
      <c r="L939" s="14">
        <v>0</v>
      </c>
      <c r="M939" s="14">
        <v>0</v>
      </c>
      <c r="N939" s="14">
        <v>0</v>
      </c>
    </row>
    <row r="940" spans="1:14" ht="13.8" x14ac:dyDescent="0.3">
      <c r="A940" s="44" t="s">
        <v>163</v>
      </c>
      <c r="B940" s="45" t="s">
        <v>180</v>
      </c>
      <c r="C940" s="13" t="s">
        <v>171</v>
      </c>
      <c r="D940" s="13" t="s">
        <v>323</v>
      </c>
      <c r="E940" s="13">
        <v>2008</v>
      </c>
      <c r="F940" s="35">
        <v>39734</v>
      </c>
      <c r="G940" s="14">
        <v>4</v>
      </c>
      <c r="H940" s="50">
        <v>40431</v>
      </c>
      <c r="I940" s="31">
        <v>5.916666666666667</v>
      </c>
      <c r="J940" s="51" t="s">
        <v>390</v>
      </c>
      <c r="K940" s="14" t="s">
        <v>398</v>
      </c>
      <c r="L940" s="14">
        <v>0</v>
      </c>
      <c r="M940" s="14">
        <v>0</v>
      </c>
      <c r="N940" s="14">
        <v>0</v>
      </c>
    </row>
    <row r="941" spans="1:14" ht="13.8" x14ac:dyDescent="0.3">
      <c r="A941" s="44" t="s">
        <v>163</v>
      </c>
      <c r="B941" s="45" t="s">
        <v>180</v>
      </c>
      <c r="C941" s="13" t="s">
        <v>171</v>
      </c>
      <c r="D941" s="13" t="s">
        <v>323</v>
      </c>
      <c r="E941" s="13">
        <v>2008</v>
      </c>
      <c r="F941" s="35">
        <v>39734</v>
      </c>
      <c r="G941" s="14">
        <v>4</v>
      </c>
      <c r="H941" s="50">
        <v>40431</v>
      </c>
      <c r="I941" s="31">
        <v>5.916666666666667</v>
      </c>
      <c r="J941" s="51" t="s">
        <v>390</v>
      </c>
      <c r="K941" s="14" t="s">
        <v>399</v>
      </c>
      <c r="L941" s="14">
        <v>0</v>
      </c>
      <c r="M941" s="14">
        <v>0.06</v>
      </c>
      <c r="N941" s="14">
        <v>0.03</v>
      </c>
    </row>
    <row r="942" spans="1:14" ht="13.8" x14ac:dyDescent="0.3">
      <c r="A942" s="44" t="s">
        <v>163</v>
      </c>
      <c r="B942" s="45" t="s">
        <v>180</v>
      </c>
      <c r="C942" s="13" t="s">
        <v>171</v>
      </c>
      <c r="D942" s="13" t="s">
        <v>323</v>
      </c>
      <c r="E942" s="13">
        <v>2008</v>
      </c>
      <c r="F942" s="35">
        <v>39734</v>
      </c>
      <c r="G942" s="14">
        <v>4</v>
      </c>
      <c r="H942" s="50">
        <v>40431</v>
      </c>
      <c r="I942" s="31">
        <v>5.916666666666667</v>
      </c>
      <c r="J942" s="51" t="s">
        <v>390</v>
      </c>
      <c r="K942" s="14" t="s">
        <v>400</v>
      </c>
      <c r="L942" s="14">
        <v>0</v>
      </c>
      <c r="M942" s="14">
        <v>0</v>
      </c>
      <c r="N942" s="14">
        <v>0</v>
      </c>
    </row>
    <row r="943" spans="1:14" ht="13.8" x14ac:dyDescent="0.3">
      <c r="A943" s="44" t="s">
        <v>163</v>
      </c>
      <c r="B943" s="45" t="s">
        <v>180</v>
      </c>
      <c r="C943" s="13" t="s">
        <v>171</v>
      </c>
      <c r="D943" s="13" t="s">
        <v>323</v>
      </c>
      <c r="E943" s="13">
        <v>2008</v>
      </c>
      <c r="F943" s="35">
        <v>39734</v>
      </c>
      <c r="G943" s="14">
        <v>4</v>
      </c>
      <c r="H943" s="50">
        <v>40431</v>
      </c>
      <c r="I943" s="31">
        <v>5.916666666666667</v>
      </c>
      <c r="J943" s="51" t="s">
        <v>390</v>
      </c>
      <c r="K943" s="14" t="s">
        <v>401</v>
      </c>
      <c r="L943" s="14">
        <v>0</v>
      </c>
      <c r="M943" s="14">
        <v>0</v>
      </c>
      <c r="N943" s="14">
        <v>0</v>
      </c>
    </row>
    <row r="944" spans="1:14" ht="13.8" x14ac:dyDescent="0.3">
      <c r="A944" s="44" t="s">
        <v>163</v>
      </c>
      <c r="B944" s="45" t="s">
        <v>180</v>
      </c>
      <c r="C944" s="13" t="s">
        <v>171</v>
      </c>
      <c r="D944" s="13" t="s">
        <v>323</v>
      </c>
      <c r="E944" s="13">
        <v>2008</v>
      </c>
      <c r="F944" s="35">
        <v>39734</v>
      </c>
      <c r="G944" s="14">
        <v>4</v>
      </c>
      <c r="H944" s="50">
        <v>40431</v>
      </c>
      <c r="I944" s="31">
        <v>5.916666666666667</v>
      </c>
      <c r="J944" s="51" t="s">
        <v>390</v>
      </c>
      <c r="K944" s="14" t="s">
        <v>402</v>
      </c>
      <c r="L944" s="14">
        <v>0</v>
      </c>
      <c r="M944" s="14">
        <v>0.06</v>
      </c>
      <c r="N944" s="14">
        <v>0.03</v>
      </c>
    </row>
    <row r="945" spans="1:14" ht="13.8" x14ac:dyDescent="0.3">
      <c r="A945" s="44" t="s">
        <v>163</v>
      </c>
      <c r="B945" s="45" t="s">
        <v>180</v>
      </c>
      <c r="C945" s="13" t="s">
        <v>171</v>
      </c>
      <c r="D945" s="13" t="s">
        <v>323</v>
      </c>
      <c r="E945" s="13">
        <v>2008</v>
      </c>
      <c r="F945" s="35">
        <v>39734</v>
      </c>
      <c r="G945" s="14">
        <v>4</v>
      </c>
      <c r="H945" s="50">
        <v>40431</v>
      </c>
      <c r="I945" s="31">
        <v>5.916666666666667</v>
      </c>
      <c r="J945" s="51" t="s">
        <v>390</v>
      </c>
      <c r="K945" s="14" t="s">
        <v>403</v>
      </c>
      <c r="L945" s="14">
        <v>0</v>
      </c>
      <c r="M945" s="14">
        <v>0.06</v>
      </c>
      <c r="N945" s="14">
        <v>0.03</v>
      </c>
    </row>
    <row r="946" spans="1:14" ht="13.8" x14ac:dyDescent="0.3">
      <c r="A946" s="44" t="s">
        <v>163</v>
      </c>
      <c r="B946" s="45" t="s">
        <v>180</v>
      </c>
      <c r="C946" s="13" t="s">
        <v>171</v>
      </c>
      <c r="D946" s="13" t="s">
        <v>323</v>
      </c>
      <c r="E946" s="13">
        <v>2008</v>
      </c>
      <c r="F946" s="35">
        <v>39734</v>
      </c>
      <c r="G946" s="14">
        <v>4</v>
      </c>
      <c r="H946" s="50">
        <v>40431</v>
      </c>
      <c r="I946" s="31">
        <v>5.916666666666667</v>
      </c>
      <c r="J946" s="51" t="s">
        <v>391</v>
      </c>
      <c r="K946" s="14" t="s">
        <v>398</v>
      </c>
      <c r="L946" s="14">
        <v>0</v>
      </c>
      <c r="M946" s="14">
        <v>0.06</v>
      </c>
      <c r="N946" s="14">
        <v>0.03</v>
      </c>
    </row>
    <row r="947" spans="1:14" ht="13.8" x14ac:dyDescent="0.3">
      <c r="A947" s="44" t="s">
        <v>163</v>
      </c>
      <c r="B947" s="45" t="s">
        <v>180</v>
      </c>
      <c r="C947" s="13" t="s">
        <v>171</v>
      </c>
      <c r="D947" s="13" t="s">
        <v>323</v>
      </c>
      <c r="E947" s="13">
        <v>2008</v>
      </c>
      <c r="F947" s="35">
        <v>39734</v>
      </c>
      <c r="G947" s="14">
        <v>4</v>
      </c>
      <c r="H947" s="50">
        <v>40431</v>
      </c>
      <c r="I947" s="31">
        <v>5.916666666666667</v>
      </c>
      <c r="J947" s="51" t="s">
        <v>391</v>
      </c>
      <c r="K947" s="14" t="s">
        <v>399</v>
      </c>
      <c r="L947" s="14">
        <v>0</v>
      </c>
      <c r="M947" s="14">
        <v>0</v>
      </c>
      <c r="N947" s="14">
        <v>0</v>
      </c>
    </row>
    <row r="948" spans="1:14" ht="13.8" x14ac:dyDescent="0.3">
      <c r="A948" s="44" t="s">
        <v>163</v>
      </c>
      <c r="B948" s="45" t="s">
        <v>180</v>
      </c>
      <c r="C948" s="13" t="s">
        <v>171</v>
      </c>
      <c r="D948" s="13" t="s">
        <v>323</v>
      </c>
      <c r="E948" s="13">
        <v>2008</v>
      </c>
      <c r="F948" s="35">
        <v>39734</v>
      </c>
      <c r="G948" s="14">
        <v>4</v>
      </c>
      <c r="H948" s="50">
        <v>40431</v>
      </c>
      <c r="I948" s="31">
        <v>5.916666666666667</v>
      </c>
      <c r="J948" s="51" t="s">
        <v>391</v>
      </c>
      <c r="K948" s="14" t="s">
        <v>400</v>
      </c>
      <c r="L948" s="14">
        <v>0</v>
      </c>
      <c r="M948" s="14">
        <v>0</v>
      </c>
      <c r="N948" s="14">
        <v>0</v>
      </c>
    </row>
    <row r="949" spans="1:14" ht="13.8" x14ac:dyDescent="0.3">
      <c r="A949" s="44" t="s">
        <v>163</v>
      </c>
      <c r="B949" s="45" t="s">
        <v>180</v>
      </c>
      <c r="C949" s="13" t="s">
        <v>171</v>
      </c>
      <c r="D949" s="13" t="s">
        <v>323</v>
      </c>
      <c r="E949" s="13">
        <v>2008</v>
      </c>
      <c r="F949" s="35">
        <v>39734</v>
      </c>
      <c r="G949" s="14">
        <v>4</v>
      </c>
      <c r="H949" s="50">
        <v>40431</v>
      </c>
      <c r="I949" s="31">
        <v>5.916666666666667</v>
      </c>
      <c r="J949" s="51" t="s">
        <v>391</v>
      </c>
      <c r="K949" s="14" t="s">
        <v>401</v>
      </c>
      <c r="L949" s="14">
        <v>0</v>
      </c>
      <c r="M949" s="14">
        <v>0</v>
      </c>
      <c r="N949" s="14">
        <v>0</v>
      </c>
    </row>
    <row r="950" spans="1:14" ht="13.8" x14ac:dyDescent="0.3">
      <c r="A950" s="44" t="s">
        <v>163</v>
      </c>
      <c r="B950" s="45" t="s">
        <v>180</v>
      </c>
      <c r="C950" s="13" t="s">
        <v>171</v>
      </c>
      <c r="D950" s="13" t="s">
        <v>323</v>
      </c>
      <c r="E950" s="13">
        <v>2008</v>
      </c>
      <c r="F950" s="35">
        <v>39734</v>
      </c>
      <c r="G950" s="14">
        <v>4</v>
      </c>
      <c r="H950" s="50">
        <v>40431</v>
      </c>
      <c r="I950" s="31">
        <v>5.916666666666667</v>
      </c>
      <c r="J950" s="51" t="s">
        <v>391</v>
      </c>
      <c r="K950" s="14" t="s">
        <v>402</v>
      </c>
      <c r="L950" s="14">
        <v>0</v>
      </c>
      <c r="M950" s="14">
        <v>0</v>
      </c>
      <c r="N950" s="14">
        <v>0</v>
      </c>
    </row>
    <row r="951" spans="1:14" ht="13.8" x14ac:dyDescent="0.3">
      <c r="A951" s="44" t="s">
        <v>163</v>
      </c>
      <c r="B951" s="45" t="s">
        <v>180</v>
      </c>
      <c r="C951" s="13" t="s">
        <v>171</v>
      </c>
      <c r="D951" s="13" t="s">
        <v>323</v>
      </c>
      <c r="E951" s="13">
        <v>2008</v>
      </c>
      <c r="F951" s="35">
        <v>39734</v>
      </c>
      <c r="G951" s="14">
        <v>4</v>
      </c>
      <c r="H951" s="50">
        <v>40431</v>
      </c>
      <c r="I951" s="31">
        <v>5.916666666666667</v>
      </c>
      <c r="J951" s="51" t="s">
        <v>391</v>
      </c>
      <c r="K951" s="14" t="s">
        <v>403</v>
      </c>
      <c r="L951" s="14">
        <v>0</v>
      </c>
      <c r="M951" s="14">
        <v>0</v>
      </c>
      <c r="N951" s="14">
        <v>0</v>
      </c>
    </row>
    <row r="952" spans="1:14" ht="13.8" x14ac:dyDescent="0.3">
      <c r="A952" s="44" t="s">
        <v>163</v>
      </c>
      <c r="B952" s="45" t="s">
        <v>180</v>
      </c>
      <c r="C952" s="13" t="s">
        <v>171</v>
      </c>
      <c r="D952" s="13" t="s">
        <v>323</v>
      </c>
      <c r="E952" s="13">
        <v>2008</v>
      </c>
      <c r="F952" s="35">
        <v>39734</v>
      </c>
      <c r="G952" s="14">
        <v>4</v>
      </c>
      <c r="H952" s="50">
        <v>40431</v>
      </c>
      <c r="I952" s="31">
        <v>5.916666666666667</v>
      </c>
      <c r="J952" s="51" t="s">
        <v>392</v>
      </c>
      <c r="K952" s="14" t="s">
        <v>398</v>
      </c>
      <c r="L952" s="14">
        <v>0</v>
      </c>
      <c r="M952" s="14">
        <v>0</v>
      </c>
      <c r="N952" s="14">
        <v>0</v>
      </c>
    </row>
    <row r="953" spans="1:14" ht="13.8" x14ac:dyDescent="0.3">
      <c r="A953" s="44" t="s">
        <v>163</v>
      </c>
      <c r="B953" s="45" t="s">
        <v>180</v>
      </c>
      <c r="C953" s="13" t="s">
        <v>171</v>
      </c>
      <c r="D953" s="13" t="s">
        <v>323</v>
      </c>
      <c r="E953" s="13">
        <v>2008</v>
      </c>
      <c r="F953" s="35">
        <v>39734</v>
      </c>
      <c r="G953" s="14">
        <v>4</v>
      </c>
      <c r="H953" s="50">
        <v>40431</v>
      </c>
      <c r="I953" s="31">
        <v>5.916666666666667</v>
      </c>
      <c r="J953" s="51" t="s">
        <v>392</v>
      </c>
      <c r="K953" s="14" t="s">
        <v>399</v>
      </c>
      <c r="L953" s="14">
        <v>0.06</v>
      </c>
      <c r="M953" s="14">
        <v>0.06</v>
      </c>
      <c r="N953" s="14">
        <v>0.06</v>
      </c>
    </row>
    <row r="954" spans="1:14" ht="13.8" x14ac:dyDescent="0.3">
      <c r="A954" s="44" t="s">
        <v>163</v>
      </c>
      <c r="B954" s="45" t="s">
        <v>180</v>
      </c>
      <c r="C954" s="13" t="s">
        <v>171</v>
      </c>
      <c r="D954" s="13" t="s">
        <v>323</v>
      </c>
      <c r="E954" s="13">
        <v>2008</v>
      </c>
      <c r="F954" s="35">
        <v>39734</v>
      </c>
      <c r="G954" s="14">
        <v>4</v>
      </c>
      <c r="H954" s="50">
        <v>40431</v>
      </c>
      <c r="I954" s="31">
        <v>5.916666666666667</v>
      </c>
      <c r="J954" s="51" t="s">
        <v>392</v>
      </c>
      <c r="K954" s="14" t="s">
        <v>400</v>
      </c>
      <c r="L954" s="14">
        <v>0.06</v>
      </c>
      <c r="M954" s="14">
        <v>0.06</v>
      </c>
      <c r="N954" s="14">
        <v>0.06</v>
      </c>
    </row>
    <row r="955" spans="1:14" ht="13.8" x14ac:dyDescent="0.3">
      <c r="A955" s="44" t="s">
        <v>163</v>
      </c>
      <c r="B955" s="45" t="s">
        <v>180</v>
      </c>
      <c r="C955" s="13" t="s">
        <v>171</v>
      </c>
      <c r="D955" s="13" t="s">
        <v>323</v>
      </c>
      <c r="E955" s="13">
        <v>2008</v>
      </c>
      <c r="F955" s="35">
        <v>39734</v>
      </c>
      <c r="G955" s="14">
        <v>4</v>
      </c>
      <c r="H955" s="50">
        <v>40431</v>
      </c>
      <c r="I955" s="31">
        <v>5.916666666666667</v>
      </c>
      <c r="J955" s="51" t="s">
        <v>392</v>
      </c>
      <c r="K955" s="14" t="s">
        <v>401</v>
      </c>
      <c r="L955" s="14">
        <v>0.06</v>
      </c>
      <c r="M955" s="14">
        <v>0.06</v>
      </c>
      <c r="N955" s="14">
        <v>0.06</v>
      </c>
    </row>
    <row r="956" spans="1:14" ht="13.8" x14ac:dyDescent="0.3">
      <c r="A956" s="44" t="s">
        <v>163</v>
      </c>
      <c r="B956" s="45" t="s">
        <v>180</v>
      </c>
      <c r="C956" s="13" t="s">
        <v>171</v>
      </c>
      <c r="D956" s="13" t="s">
        <v>323</v>
      </c>
      <c r="E956" s="13">
        <v>2008</v>
      </c>
      <c r="F956" s="35">
        <v>39734</v>
      </c>
      <c r="G956" s="14">
        <v>4</v>
      </c>
      <c r="H956" s="50">
        <v>40431</v>
      </c>
      <c r="I956" s="31">
        <v>5.916666666666667</v>
      </c>
      <c r="J956" s="51" t="s">
        <v>392</v>
      </c>
      <c r="K956" s="14" t="s">
        <v>402</v>
      </c>
      <c r="L956" s="14">
        <v>0</v>
      </c>
      <c r="M956" s="14">
        <v>0.06</v>
      </c>
      <c r="N956" s="14">
        <v>0.03</v>
      </c>
    </row>
    <row r="957" spans="1:14" ht="13.8" x14ac:dyDescent="0.3">
      <c r="A957" s="44" t="s">
        <v>163</v>
      </c>
      <c r="B957" s="45" t="s">
        <v>180</v>
      </c>
      <c r="C957" s="13" t="s">
        <v>171</v>
      </c>
      <c r="D957" s="13" t="s">
        <v>323</v>
      </c>
      <c r="E957" s="13">
        <v>2008</v>
      </c>
      <c r="F957" s="35">
        <v>39734</v>
      </c>
      <c r="G957" s="14">
        <v>4</v>
      </c>
      <c r="H957" s="50">
        <v>40431</v>
      </c>
      <c r="I957" s="31">
        <v>5.916666666666667</v>
      </c>
      <c r="J957" s="51" t="s">
        <v>392</v>
      </c>
      <c r="K957" s="14" t="s">
        <v>403</v>
      </c>
      <c r="L957" s="14">
        <v>0</v>
      </c>
      <c r="M957" s="14">
        <v>0</v>
      </c>
      <c r="N957" s="14">
        <v>0</v>
      </c>
    </row>
    <row r="958" spans="1:14" ht="13.8" x14ac:dyDescent="0.3">
      <c r="A958" s="44" t="s">
        <v>163</v>
      </c>
      <c r="B958" s="45" t="s">
        <v>180</v>
      </c>
      <c r="C958" s="13" t="s">
        <v>171</v>
      </c>
      <c r="D958" s="13" t="s">
        <v>288</v>
      </c>
      <c r="E958" s="13">
        <v>2008</v>
      </c>
      <c r="F958" s="35">
        <v>39734</v>
      </c>
      <c r="G958" s="14">
        <v>4</v>
      </c>
      <c r="H958" s="50">
        <v>40431</v>
      </c>
      <c r="I958" s="31">
        <v>5.916666666666667</v>
      </c>
      <c r="J958" s="51" t="s">
        <v>390</v>
      </c>
      <c r="K958" s="14" t="s">
        <v>398</v>
      </c>
      <c r="L958" s="14">
        <v>0</v>
      </c>
      <c r="M958" s="14">
        <v>0</v>
      </c>
      <c r="N958" s="14">
        <v>0</v>
      </c>
    </row>
    <row r="959" spans="1:14" ht="13.8" x14ac:dyDescent="0.3">
      <c r="A959" s="44" t="s">
        <v>163</v>
      </c>
      <c r="B959" s="45" t="s">
        <v>180</v>
      </c>
      <c r="C959" s="13" t="s">
        <v>171</v>
      </c>
      <c r="D959" s="13" t="s">
        <v>288</v>
      </c>
      <c r="E959" s="13">
        <v>2008</v>
      </c>
      <c r="F959" s="35">
        <v>39734</v>
      </c>
      <c r="G959" s="14">
        <v>4</v>
      </c>
      <c r="H959" s="50">
        <v>40431</v>
      </c>
      <c r="I959" s="31">
        <v>5.916666666666667</v>
      </c>
      <c r="J959" s="51" t="s">
        <v>390</v>
      </c>
      <c r="K959" s="14" t="s">
        <v>399</v>
      </c>
      <c r="L959" s="14">
        <v>0</v>
      </c>
      <c r="M959" s="14">
        <v>0</v>
      </c>
      <c r="N959" s="14">
        <v>0</v>
      </c>
    </row>
    <row r="960" spans="1:14" ht="13.8" x14ac:dyDescent="0.3">
      <c r="A960" s="44" t="s">
        <v>163</v>
      </c>
      <c r="B960" s="45" t="s">
        <v>180</v>
      </c>
      <c r="C960" s="13" t="s">
        <v>171</v>
      </c>
      <c r="D960" s="13" t="s">
        <v>288</v>
      </c>
      <c r="E960" s="13">
        <v>2008</v>
      </c>
      <c r="F960" s="35">
        <v>39734</v>
      </c>
      <c r="G960" s="14">
        <v>4</v>
      </c>
      <c r="H960" s="50">
        <v>40431</v>
      </c>
      <c r="I960" s="31">
        <v>5.916666666666667</v>
      </c>
      <c r="J960" s="51" t="s">
        <v>390</v>
      </c>
      <c r="K960" s="14" t="s">
        <v>400</v>
      </c>
      <c r="L960" s="14">
        <v>0</v>
      </c>
      <c r="M960" s="14">
        <v>0</v>
      </c>
      <c r="N960" s="14">
        <v>0</v>
      </c>
    </row>
    <row r="961" spans="1:14" ht="13.8" x14ac:dyDescent="0.3">
      <c r="A961" s="44" t="s">
        <v>163</v>
      </c>
      <c r="B961" s="45" t="s">
        <v>180</v>
      </c>
      <c r="C961" s="13" t="s">
        <v>171</v>
      </c>
      <c r="D961" s="13" t="s">
        <v>288</v>
      </c>
      <c r="E961" s="13">
        <v>2008</v>
      </c>
      <c r="F961" s="35">
        <v>39734</v>
      </c>
      <c r="G961" s="14">
        <v>4</v>
      </c>
      <c r="H961" s="50">
        <v>40431</v>
      </c>
      <c r="I961" s="31">
        <v>5.916666666666667</v>
      </c>
      <c r="J961" s="51" t="s">
        <v>390</v>
      </c>
      <c r="K961" s="14" t="s">
        <v>401</v>
      </c>
      <c r="L961" s="14">
        <v>0</v>
      </c>
      <c r="M961" s="14">
        <v>0</v>
      </c>
      <c r="N961" s="14">
        <v>0</v>
      </c>
    </row>
    <row r="962" spans="1:14" ht="13.8" x14ac:dyDescent="0.3">
      <c r="A962" s="44" t="s">
        <v>163</v>
      </c>
      <c r="B962" s="45" t="s">
        <v>180</v>
      </c>
      <c r="C962" s="13" t="s">
        <v>171</v>
      </c>
      <c r="D962" s="13" t="s">
        <v>288</v>
      </c>
      <c r="E962" s="13">
        <v>2008</v>
      </c>
      <c r="F962" s="35">
        <v>39734</v>
      </c>
      <c r="G962" s="14">
        <v>4</v>
      </c>
      <c r="H962" s="50">
        <v>40431</v>
      </c>
      <c r="I962" s="31">
        <v>5.916666666666667</v>
      </c>
      <c r="J962" s="51" t="s">
        <v>390</v>
      </c>
      <c r="K962" s="14" t="s">
        <v>402</v>
      </c>
      <c r="L962" s="14">
        <v>0</v>
      </c>
      <c r="M962" s="14">
        <v>0.06</v>
      </c>
      <c r="N962" s="14">
        <v>0.03</v>
      </c>
    </row>
    <row r="963" spans="1:14" ht="13.8" x14ac:dyDescent="0.3">
      <c r="A963" s="44" t="s">
        <v>163</v>
      </c>
      <c r="B963" s="45" t="s">
        <v>180</v>
      </c>
      <c r="C963" s="13" t="s">
        <v>171</v>
      </c>
      <c r="D963" s="13" t="s">
        <v>288</v>
      </c>
      <c r="E963" s="13">
        <v>2008</v>
      </c>
      <c r="F963" s="35">
        <v>39734</v>
      </c>
      <c r="G963" s="14">
        <v>4</v>
      </c>
      <c r="H963" s="50">
        <v>40431</v>
      </c>
      <c r="I963" s="31">
        <v>5.916666666666667</v>
      </c>
      <c r="J963" s="51" t="s">
        <v>390</v>
      </c>
      <c r="K963" s="14" t="s">
        <v>403</v>
      </c>
      <c r="L963" s="14">
        <v>0</v>
      </c>
      <c r="M963" s="14">
        <v>0</v>
      </c>
      <c r="N963" s="14">
        <v>0</v>
      </c>
    </row>
    <row r="964" spans="1:14" ht="13.8" x14ac:dyDescent="0.3">
      <c r="A964" s="44" t="s">
        <v>163</v>
      </c>
      <c r="B964" s="45" t="s">
        <v>180</v>
      </c>
      <c r="C964" s="13" t="s">
        <v>171</v>
      </c>
      <c r="D964" s="13" t="s">
        <v>288</v>
      </c>
      <c r="E964" s="13">
        <v>2008</v>
      </c>
      <c r="F964" s="35">
        <v>39734</v>
      </c>
      <c r="G964" s="14">
        <v>4</v>
      </c>
      <c r="H964" s="50">
        <v>40431</v>
      </c>
      <c r="I964" s="31">
        <v>5.916666666666667</v>
      </c>
      <c r="J964" s="51" t="s">
        <v>391</v>
      </c>
      <c r="K964" s="14" t="s">
        <v>398</v>
      </c>
      <c r="L964" s="14">
        <v>0</v>
      </c>
      <c r="M964" s="14">
        <v>0</v>
      </c>
      <c r="N964" s="14">
        <v>0</v>
      </c>
    </row>
    <row r="965" spans="1:14" ht="13.8" x14ac:dyDescent="0.3">
      <c r="A965" s="44" t="s">
        <v>163</v>
      </c>
      <c r="B965" s="45" t="s">
        <v>180</v>
      </c>
      <c r="C965" s="13" t="s">
        <v>171</v>
      </c>
      <c r="D965" s="13" t="s">
        <v>288</v>
      </c>
      <c r="E965" s="13">
        <v>2008</v>
      </c>
      <c r="F965" s="35">
        <v>39734</v>
      </c>
      <c r="G965" s="14">
        <v>4</v>
      </c>
      <c r="H965" s="50">
        <v>40431</v>
      </c>
      <c r="I965" s="31">
        <v>5.916666666666667</v>
      </c>
      <c r="J965" s="51" t="s">
        <v>391</v>
      </c>
      <c r="K965" s="14" t="s">
        <v>399</v>
      </c>
      <c r="L965" s="14">
        <v>0</v>
      </c>
      <c r="M965" s="14">
        <v>0</v>
      </c>
      <c r="N965" s="14">
        <v>0</v>
      </c>
    </row>
    <row r="966" spans="1:14" ht="13.8" x14ac:dyDescent="0.3">
      <c r="A966" s="44" t="s">
        <v>163</v>
      </c>
      <c r="B966" s="45" t="s">
        <v>180</v>
      </c>
      <c r="C966" s="13" t="s">
        <v>171</v>
      </c>
      <c r="D966" s="13" t="s">
        <v>288</v>
      </c>
      <c r="E966" s="13">
        <v>2008</v>
      </c>
      <c r="F966" s="35">
        <v>39734</v>
      </c>
      <c r="G966" s="14">
        <v>4</v>
      </c>
      <c r="H966" s="50">
        <v>40431</v>
      </c>
      <c r="I966" s="31">
        <v>5.916666666666667</v>
      </c>
      <c r="J966" s="51" t="s">
        <v>391</v>
      </c>
      <c r="K966" s="14" t="s">
        <v>400</v>
      </c>
      <c r="L966" s="14">
        <v>0.06</v>
      </c>
      <c r="M966" s="14">
        <v>6.25E-2</v>
      </c>
      <c r="N966" s="14">
        <v>6.1249999999999999E-2</v>
      </c>
    </row>
    <row r="967" spans="1:14" ht="13.8" x14ac:dyDescent="0.3">
      <c r="A967" s="44" t="s">
        <v>163</v>
      </c>
      <c r="B967" s="45" t="s">
        <v>180</v>
      </c>
      <c r="C967" s="13" t="s">
        <v>171</v>
      </c>
      <c r="D967" s="13" t="s">
        <v>288</v>
      </c>
      <c r="E967" s="13">
        <v>2008</v>
      </c>
      <c r="F967" s="35">
        <v>39734</v>
      </c>
      <c r="G967" s="14">
        <v>4</v>
      </c>
      <c r="H967" s="50">
        <v>40431</v>
      </c>
      <c r="I967" s="31">
        <v>5.916666666666667</v>
      </c>
      <c r="J967" s="51" t="s">
        <v>391</v>
      </c>
      <c r="K967" s="14" t="s">
        <v>401</v>
      </c>
      <c r="L967" s="14">
        <v>0.06</v>
      </c>
      <c r="M967" s="14">
        <v>6.25E-2</v>
      </c>
      <c r="N967" s="14">
        <v>6.1249999999999999E-2</v>
      </c>
    </row>
    <row r="968" spans="1:14" ht="13.8" x14ac:dyDescent="0.3">
      <c r="A968" s="44" t="s">
        <v>163</v>
      </c>
      <c r="B968" s="45" t="s">
        <v>180</v>
      </c>
      <c r="C968" s="13" t="s">
        <v>171</v>
      </c>
      <c r="D968" s="13" t="s">
        <v>288</v>
      </c>
      <c r="E968" s="13">
        <v>2008</v>
      </c>
      <c r="F968" s="35">
        <v>39734</v>
      </c>
      <c r="G968" s="14">
        <v>4</v>
      </c>
      <c r="H968" s="50">
        <v>40431</v>
      </c>
      <c r="I968" s="31">
        <v>5.916666666666667</v>
      </c>
      <c r="J968" s="51" t="s">
        <v>391</v>
      </c>
      <c r="K968" s="14" t="s">
        <v>402</v>
      </c>
      <c r="L968" s="14">
        <v>0</v>
      </c>
      <c r="M968" s="14">
        <v>0.06</v>
      </c>
      <c r="N968" s="14">
        <v>0.03</v>
      </c>
    </row>
    <row r="969" spans="1:14" ht="13.8" x14ac:dyDescent="0.3">
      <c r="A969" s="44" t="s">
        <v>163</v>
      </c>
      <c r="B969" s="45" t="s">
        <v>180</v>
      </c>
      <c r="C969" s="13" t="s">
        <v>171</v>
      </c>
      <c r="D969" s="13" t="s">
        <v>288</v>
      </c>
      <c r="E969" s="13">
        <v>2008</v>
      </c>
      <c r="F969" s="35">
        <v>39734</v>
      </c>
      <c r="G969" s="14">
        <v>4</v>
      </c>
      <c r="H969" s="50">
        <v>40431</v>
      </c>
      <c r="I969" s="31">
        <v>5.916666666666667</v>
      </c>
      <c r="J969" s="51" t="s">
        <v>391</v>
      </c>
      <c r="K969" s="14" t="s">
        <v>403</v>
      </c>
      <c r="L969" s="14">
        <v>0</v>
      </c>
      <c r="M969" s="14">
        <v>0</v>
      </c>
      <c r="N969" s="14">
        <v>0</v>
      </c>
    </row>
    <row r="970" spans="1:14" ht="13.8" x14ac:dyDescent="0.3">
      <c r="A970" s="44" t="s">
        <v>163</v>
      </c>
      <c r="B970" s="45" t="s">
        <v>180</v>
      </c>
      <c r="C970" s="13" t="s">
        <v>171</v>
      </c>
      <c r="D970" s="13" t="s">
        <v>288</v>
      </c>
      <c r="E970" s="13">
        <v>2008</v>
      </c>
      <c r="F970" s="35">
        <v>39734</v>
      </c>
      <c r="G970" s="14">
        <v>4</v>
      </c>
      <c r="H970" s="50">
        <v>40431</v>
      </c>
      <c r="I970" s="31">
        <v>5.916666666666667</v>
      </c>
      <c r="J970" s="51" t="s">
        <v>392</v>
      </c>
      <c r="K970" s="14" t="s">
        <v>398</v>
      </c>
      <c r="L970" s="14">
        <v>0</v>
      </c>
      <c r="M970" s="14">
        <v>0</v>
      </c>
      <c r="N970" s="14">
        <v>0</v>
      </c>
    </row>
    <row r="971" spans="1:14" ht="13.8" x14ac:dyDescent="0.3">
      <c r="A971" s="44" t="s">
        <v>163</v>
      </c>
      <c r="B971" s="45" t="s">
        <v>180</v>
      </c>
      <c r="C971" s="13" t="s">
        <v>171</v>
      </c>
      <c r="D971" s="13" t="s">
        <v>288</v>
      </c>
      <c r="E971" s="13">
        <v>2008</v>
      </c>
      <c r="F971" s="35">
        <v>39734</v>
      </c>
      <c r="G971" s="14">
        <v>4</v>
      </c>
      <c r="H971" s="50">
        <v>40431</v>
      </c>
      <c r="I971" s="31">
        <v>5.916666666666667</v>
      </c>
      <c r="J971" s="51" t="s">
        <v>392</v>
      </c>
      <c r="K971" s="14" t="s">
        <v>399</v>
      </c>
      <c r="L971" s="14">
        <v>0</v>
      </c>
      <c r="M971" s="14">
        <v>0</v>
      </c>
      <c r="N971" s="14">
        <v>0</v>
      </c>
    </row>
    <row r="972" spans="1:14" ht="13.8" x14ac:dyDescent="0.3">
      <c r="A972" s="44" t="s">
        <v>163</v>
      </c>
      <c r="B972" s="45" t="s">
        <v>180</v>
      </c>
      <c r="C972" s="13" t="s">
        <v>171</v>
      </c>
      <c r="D972" s="13" t="s">
        <v>288</v>
      </c>
      <c r="E972" s="13">
        <v>2008</v>
      </c>
      <c r="F972" s="35">
        <v>39734</v>
      </c>
      <c r="G972" s="14">
        <v>4</v>
      </c>
      <c r="H972" s="50">
        <v>40431</v>
      </c>
      <c r="I972" s="31">
        <v>5.916666666666667</v>
      </c>
      <c r="J972" s="51" t="s">
        <v>392</v>
      </c>
      <c r="K972" s="14" t="s">
        <v>400</v>
      </c>
      <c r="L972" s="14">
        <v>0</v>
      </c>
      <c r="M972" s="14">
        <v>0</v>
      </c>
      <c r="N972" s="14">
        <v>0</v>
      </c>
    </row>
    <row r="973" spans="1:14" ht="13.8" x14ac:dyDescent="0.3">
      <c r="A973" s="44" t="s">
        <v>163</v>
      </c>
      <c r="B973" s="45" t="s">
        <v>180</v>
      </c>
      <c r="C973" s="13" t="s">
        <v>171</v>
      </c>
      <c r="D973" s="13" t="s">
        <v>288</v>
      </c>
      <c r="E973" s="13">
        <v>2008</v>
      </c>
      <c r="F973" s="35">
        <v>39734</v>
      </c>
      <c r="G973" s="14">
        <v>4</v>
      </c>
      <c r="H973" s="50">
        <v>40431</v>
      </c>
      <c r="I973" s="31">
        <v>5.916666666666667</v>
      </c>
      <c r="J973" s="51" t="s">
        <v>392</v>
      </c>
      <c r="K973" s="14" t="s">
        <v>401</v>
      </c>
      <c r="L973" s="14">
        <v>0</v>
      </c>
      <c r="M973" s="14">
        <v>0</v>
      </c>
      <c r="N973" s="14">
        <v>0</v>
      </c>
    </row>
    <row r="974" spans="1:14" ht="13.8" x14ac:dyDescent="0.3">
      <c r="A974" s="44" t="s">
        <v>163</v>
      </c>
      <c r="B974" s="45" t="s">
        <v>180</v>
      </c>
      <c r="C974" s="13" t="s">
        <v>171</v>
      </c>
      <c r="D974" s="13" t="s">
        <v>288</v>
      </c>
      <c r="E974" s="13">
        <v>2008</v>
      </c>
      <c r="F974" s="35">
        <v>39734</v>
      </c>
      <c r="G974" s="14">
        <v>4</v>
      </c>
      <c r="H974" s="50">
        <v>40431</v>
      </c>
      <c r="I974" s="31">
        <v>5.916666666666667</v>
      </c>
      <c r="J974" s="51" t="s">
        <v>392</v>
      </c>
      <c r="K974" s="14" t="s">
        <v>402</v>
      </c>
      <c r="L974" s="14">
        <v>0</v>
      </c>
      <c r="M974" s="14">
        <v>0</v>
      </c>
      <c r="N974" s="14">
        <v>0</v>
      </c>
    </row>
    <row r="975" spans="1:14" ht="13.8" x14ac:dyDescent="0.3">
      <c r="A975" s="44" t="s">
        <v>163</v>
      </c>
      <c r="B975" s="45" t="s">
        <v>180</v>
      </c>
      <c r="C975" s="13" t="s">
        <v>171</v>
      </c>
      <c r="D975" s="13" t="s">
        <v>288</v>
      </c>
      <c r="E975" s="13">
        <v>2008</v>
      </c>
      <c r="F975" s="35">
        <v>39734</v>
      </c>
      <c r="G975" s="14">
        <v>4</v>
      </c>
      <c r="H975" s="50">
        <v>40431</v>
      </c>
      <c r="I975" s="31">
        <v>5.916666666666667</v>
      </c>
      <c r="J975" s="51" t="s">
        <v>392</v>
      </c>
      <c r="K975" s="14" t="s">
        <v>403</v>
      </c>
      <c r="L975" s="14">
        <v>0</v>
      </c>
      <c r="M975" s="14">
        <v>0</v>
      </c>
      <c r="N975" s="14">
        <v>0</v>
      </c>
    </row>
    <row r="976" spans="1:14" ht="13.8" x14ac:dyDescent="0.3">
      <c r="A976" s="44" t="s">
        <v>164</v>
      </c>
      <c r="B976" s="45" t="s">
        <v>180</v>
      </c>
      <c r="C976" s="13" t="s">
        <v>171</v>
      </c>
      <c r="D976" s="13" t="s">
        <v>173</v>
      </c>
      <c r="E976" s="13" t="s">
        <v>326</v>
      </c>
      <c r="F976" s="35">
        <v>39739</v>
      </c>
      <c r="G976" s="14">
        <f t="shared" ref="G976:G1011" si="34">2-2/12</f>
        <v>1.8333333333333333</v>
      </c>
      <c r="H976" s="35">
        <v>40428</v>
      </c>
      <c r="I976" s="31">
        <v>3.7499999999999996</v>
      </c>
      <c r="J976" s="51" t="s">
        <v>390</v>
      </c>
      <c r="K976" s="14" t="s">
        <v>398</v>
      </c>
      <c r="L976" s="14">
        <v>0</v>
      </c>
      <c r="M976" s="14">
        <v>0</v>
      </c>
      <c r="N976" s="14">
        <v>0</v>
      </c>
    </row>
    <row r="977" spans="1:14" ht="13.8" x14ac:dyDescent="0.3">
      <c r="A977" s="44" t="s">
        <v>164</v>
      </c>
      <c r="B977" s="45" t="s">
        <v>180</v>
      </c>
      <c r="C977" s="13" t="s">
        <v>171</v>
      </c>
      <c r="D977" s="13" t="s">
        <v>173</v>
      </c>
      <c r="E977" s="13" t="s">
        <v>326</v>
      </c>
      <c r="F977" s="35">
        <v>39739</v>
      </c>
      <c r="G977" s="14">
        <f t="shared" si="34"/>
        <v>1.8333333333333333</v>
      </c>
      <c r="H977" s="35">
        <v>40428</v>
      </c>
      <c r="I977" s="31">
        <v>3.7499999999999996</v>
      </c>
      <c r="J977" s="51" t="s">
        <v>390</v>
      </c>
      <c r="K977" s="14" t="s">
        <v>399</v>
      </c>
      <c r="L977" s="14">
        <v>0</v>
      </c>
      <c r="M977" s="14">
        <v>6.25E-2</v>
      </c>
      <c r="N977" s="14">
        <v>3.125E-2</v>
      </c>
    </row>
    <row r="978" spans="1:14" ht="13.8" x14ac:dyDescent="0.3">
      <c r="A978" s="44" t="s">
        <v>164</v>
      </c>
      <c r="B978" s="45" t="s">
        <v>180</v>
      </c>
      <c r="C978" s="13" t="s">
        <v>171</v>
      </c>
      <c r="D978" s="13" t="s">
        <v>173</v>
      </c>
      <c r="E978" s="13" t="s">
        <v>326</v>
      </c>
      <c r="F978" s="35">
        <v>39739</v>
      </c>
      <c r="G978" s="14">
        <f t="shared" si="34"/>
        <v>1.8333333333333333</v>
      </c>
      <c r="H978" s="35">
        <v>40428</v>
      </c>
      <c r="I978" s="31">
        <v>3.7499999999999996</v>
      </c>
      <c r="J978" s="51" t="s">
        <v>390</v>
      </c>
      <c r="K978" s="14" t="s">
        <v>400</v>
      </c>
      <c r="L978" s="14">
        <v>0</v>
      </c>
      <c r="M978" s="14">
        <v>6.25E-2</v>
      </c>
      <c r="N978" s="14">
        <v>3.125E-2</v>
      </c>
    </row>
    <row r="979" spans="1:14" ht="13.8" x14ac:dyDescent="0.3">
      <c r="A979" s="44" t="s">
        <v>164</v>
      </c>
      <c r="B979" s="45" t="s">
        <v>180</v>
      </c>
      <c r="C979" s="13" t="s">
        <v>171</v>
      </c>
      <c r="D979" s="13" t="s">
        <v>173</v>
      </c>
      <c r="E979" s="13" t="s">
        <v>326</v>
      </c>
      <c r="F979" s="35">
        <v>39739</v>
      </c>
      <c r="G979" s="14">
        <f t="shared" si="34"/>
        <v>1.8333333333333333</v>
      </c>
      <c r="H979" s="35">
        <v>40428</v>
      </c>
      <c r="I979" s="31">
        <v>3.7499999999999996</v>
      </c>
      <c r="J979" s="51" t="s">
        <v>390</v>
      </c>
      <c r="K979" s="14" t="s">
        <v>401</v>
      </c>
      <c r="L979" s="14">
        <v>0</v>
      </c>
      <c r="M979" s="14">
        <v>6.25E-2</v>
      </c>
      <c r="N979" s="14">
        <v>3.125E-2</v>
      </c>
    </row>
    <row r="980" spans="1:14" ht="13.8" x14ac:dyDescent="0.3">
      <c r="A980" s="44" t="s">
        <v>164</v>
      </c>
      <c r="B980" s="45" t="s">
        <v>180</v>
      </c>
      <c r="C980" s="13" t="s">
        <v>171</v>
      </c>
      <c r="D980" s="13" t="s">
        <v>173</v>
      </c>
      <c r="E980" s="13" t="s">
        <v>326</v>
      </c>
      <c r="F980" s="35">
        <v>39739</v>
      </c>
      <c r="G980" s="14">
        <f t="shared" si="34"/>
        <v>1.8333333333333333</v>
      </c>
      <c r="H980" s="35">
        <v>40428</v>
      </c>
      <c r="I980" s="31">
        <v>3.7499999999999996</v>
      </c>
      <c r="J980" s="51" t="s">
        <v>390</v>
      </c>
      <c r="K980" s="14" t="s">
        <v>402</v>
      </c>
      <c r="L980" s="14">
        <v>0</v>
      </c>
      <c r="M980" s="14">
        <v>0</v>
      </c>
      <c r="N980" s="14">
        <v>0</v>
      </c>
    </row>
    <row r="981" spans="1:14" ht="13.8" x14ac:dyDescent="0.3">
      <c r="A981" s="44" t="s">
        <v>164</v>
      </c>
      <c r="B981" s="45" t="s">
        <v>180</v>
      </c>
      <c r="C981" s="13" t="s">
        <v>171</v>
      </c>
      <c r="D981" s="13" t="s">
        <v>173</v>
      </c>
      <c r="E981" s="13" t="s">
        <v>326</v>
      </c>
      <c r="F981" s="35">
        <v>39739</v>
      </c>
      <c r="G981" s="14">
        <f t="shared" si="34"/>
        <v>1.8333333333333333</v>
      </c>
      <c r="H981" s="35">
        <v>40428</v>
      </c>
      <c r="I981" s="31">
        <v>3.7499999999999996</v>
      </c>
      <c r="J981" s="51" t="s">
        <v>390</v>
      </c>
      <c r="K981" s="14" t="s">
        <v>403</v>
      </c>
      <c r="L981" s="14">
        <v>0</v>
      </c>
      <c r="M981" s="14">
        <v>0</v>
      </c>
      <c r="N981" s="14">
        <v>0</v>
      </c>
    </row>
    <row r="982" spans="1:14" ht="13.8" x14ac:dyDescent="0.3">
      <c r="A982" s="44" t="s">
        <v>164</v>
      </c>
      <c r="B982" s="45" t="s">
        <v>180</v>
      </c>
      <c r="C982" s="13" t="s">
        <v>171</v>
      </c>
      <c r="D982" s="13" t="s">
        <v>173</v>
      </c>
      <c r="E982" s="13" t="s">
        <v>326</v>
      </c>
      <c r="F982" s="35">
        <v>39739</v>
      </c>
      <c r="G982" s="14">
        <f t="shared" si="34"/>
        <v>1.8333333333333333</v>
      </c>
      <c r="H982" s="35">
        <v>40428</v>
      </c>
      <c r="I982" s="31">
        <v>3.7499999999999996</v>
      </c>
      <c r="J982" s="51" t="s">
        <v>391</v>
      </c>
      <c r="K982" s="14" t="s">
        <v>398</v>
      </c>
      <c r="L982" s="14">
        <v>0</v>
      </c>
      <c r="M982" s="14">
        <v>0</v>
      </c>
      <c r="N982" s="14">
        <v>0</v>
      </c>
    </row>
    <row r="983" spans="1:14" ht="13.8" x14ac:dyDescent="0.3">
      <c r="A983" s="44" t="s">
        <v>164</v>
      </c>
      <c r="B983" s="45" t="s">
        <v>180</v>
      </c>
      <c r="C983" s="13" t="s">
        <v>171</v>
      </c>
      <c r="D983" s="13" t="s">
        <v>173</v>
      </c>
      <c r="E983" s="13" t="s">
        <v>326</v>
      </c>
      <c r="F983" s="35">
        <v>39739</v>
      </c>
      <c r="G983" s="14">
        <f t="shared" si="34"/>
        <v>1.8333333333333333</v>
      </c>
      <c r="H983" s="35">
        <v>40428</v>
      </c>
      <c r="I983" s="31">
        <v>3.7499999999999996</v>
      </c>
      <c r="J983" s="51" t="s">
        <v>391</v>
      </c>
      <c r="K983" s="14" t="s">
        <v>399</v>
      </c>
      <c r="L983" s="14">
        <v>6.25E-2</v>
      </c>
      <c r="M983" s="14">
        <v>6.25E-2</v>
      </c>
      <c r="N983" s="14">
        <v>6.25E-2</v>
      </c>
    </row>
    <row r="984" spans="1:14" ht="13.8" x14ac:dyDescent="0.3">
      <c r="A984" s="44" t="s">
        <v>164</v>
      </c>
      <c r="B984" s="45" t="s">
        <v>180</v>
      </c>
      <c r="C984" s="13" t="s">
        <v>171</v>
      </c>
      <c r="D984" s="13" t="s">
        <v>173</v>
      </c>
      <c r="E984" s="13" t="s">
        <v>326</v>
      </c>
      <c r="F984" s="35">
        <v>39739</v>
      </c>
      <c r="G984" s="14">
        <f t="shared" si="34"/>
        <v>1.8333333333333333</v>
      </c>
      <c r="H984" s="35">
        <v>40428</v>
      </c>
      <c r="I984" s="31">
        <v>3.7499999999999996</v>
      </c>
      <c r="J984" s="51" t="s">
        <v>391</v>
      </c>
      <c r="K984" s="14" t="s">
        <v>400</v>
      </c>
      <c r="L984" s="14">
        <v>0</v>
      </c>
      <c r="M984" s="14">
        <v>6.25E-2</v>
      </c>
      <c r="N984" s="14">
        <v>3.125E-2</v>
      </c>
    </row>
    <row r="985" spans="1:14" ht="13.8" x14ac:dyDescent="0.3">
      <c r="A985" s="44" t="s">
        <v>164</v>
      </c>
      <c r="B985" s="45" t="s">
        <v>180</v>
      </c>
      <c r="C985" s="13" t="s">
        <v>171</v>
      </c>
      <c r="D985" s="13" t="s">
        <v>173</v>
      </c>
      <c r="E985" s="13" t="s">
        <v>326</v>
      </c>
      <c r="F985" s="35">
        <v>39739</v>
      </c>
      <c r="G985" s="14">
        <f t="shared" si="34"/>
        <v>1.8333333333333333</v>
      </c>
      <c r="H985" s="35">
        <v>40428</v>
      </c>
      <c r="I985" s="31">
        <v>3.7499999999999996</v>
      </c>
      <c r="J985" s="51" t="s">
        <v>391</v>
      </c>
      <c r="K985" s="14" t="s">
        <v>401</v>
      </c>
      <c r="L985" s="14">
        <v>0</v>
      </c>
      <c r="M985" s="14">
        <v>6.25E-2</v>
      </c>
      <c r="N985" s="14">
        <v>3.125E-2</v>
      </c>
    </row>
    <row r="986" spans="1:14" ht="13.8" x14ac:dyDescent="0.3">
      <c r="A986" s="44" t="s">
        <v>164</v>
      </c>
      <c r="B986" s="45" t="s">
        <v>180</v>
      </c>
      <c r="C986" s="13" t="s">
        <v>171</v>
      </c>
      <c r="D986" s="13" t="s">
        <v>173</v>
      </c>
      <c r="E986" s="13" t="s">
        <v>326</v>
      </c>
      <c r="F986" s="35">
        <v>39739</v>
      </c>
      <c r="G986" s="14">
        <f t="shared" si="34"/>
        <v>1.8333333333333333</v>
      </c>
      <c r="H986" s="35">
        <v>40428</v>
      </c>
      <c r="I986" s="31">
        <v>3.7499999999999996</v>
      </c>
      <c r="J986" s="51" t="s">
        <v>391</v>
      </c>
      <c r="K986" s="14" t="s">
        <v>402</v>
      </c>
      <c r="L986" s="14">
        <v>0</v>
      </c>
      <c r="M986" s="14">
        <v>0</v>
      </c>
      <c r="N986" s="14">
        <v>0</v>
      </c>
    </row>
    <row r="987" spans="1:14" ht="13.8" x14ac:dyDescent="0.3">
      <c r="A987" s="44" t="s">
        <v>164</v>
      </c>
      <c r="B987" s="45" t="s">
        <v>180</v>
      </c>
      <c r="C987" s="13" t="s">
        <v>171</v>
      </c>
      <c r="D987" s="13" t="s">
        <v>173</v>
      </c>
      <c r="E987" s="13" t="s">
        <v>326</v>
      </c>
      <c r="F987" s="35">
        <v>39739</v>
      </c>
      <c r="G987" s="14">
        <f t="shared" si="34"/>
        <v>1.8333333333333333</v>
      </c>
      <c r="H987" s="35">
        <v>40428</v>
      </c>
      <c r="I987" s="31">
        <v>3.7499999999999996</v>
      </c>
      <c r="J987" s="51" t="s">
        <v>391</v>
      </c>
      <c r="K987" s="14" t="s">
        <v>403</v>
      </c>
      <c r="L987" s="14">
        <v>0</v>
      </c>
      <c r="M987" s="14">
        <v>0</v>
      </c>
      <c r="N987" s="14">
        <v>0</v>
      </c>
    </row>
    <row r="988" spans="1:14" ht="13.8" x14ac:dyDescent="0.3">
      <c r="A988" s="44" t="s">
        <v>164</v>
      </c>
      <c r="B988" s="45" t="s">
        <v>180</v>
      </c>
      <c r="C988" s="13" t="s">
        <v>171</v>
      </c>
      <c r="D988" s="13" t="s">
        <v>173</v>
      </c>
      <c r="E988" s="13" t="s">
        <v>326</v>
      </c>
      <c r="F988" s="35">
        <v>39739</v>
      </c>
      <c r="G988" s="14">
        <f t="shared" si="34"/>
        <v>1.8333333333333333</v>
      </c>
      <c r="H988" s="35">
        <v>40428</v>
      </c>
      <c r="I988" s="31">
        <v>3.7499999999999996</v>
      </c>
      <c r="J988" s="51" t="s">
        <v>392</v>
      </c>
      <c r="K988" s="14" t="s">
        <v>398</v>
      </c>
      <c r="L988" s="14">
        <v>0</v>
      </c>
      <c r="M988" s="14">
        <v>0</v>
      </c>
      <c r="N988" s="14">
        <v>0</v>
      </c>
    </row>
    <row r="989" spans="1:14" ht="13.8" x14ac:dyDescent="0.3">
      <c r="A989" s="44" t="s">
        <v>164</v>
      </c>
      <c r="B989" s="45" t="s">
        <v>180</v>
      </c>
      <c r="C989" s="13" t="s">
        <v>171</v>
      </c>
      <c r="D989" s="13" t="s">
        <v>173</v>
      </c>
      <c r="E989" s="13" t="s">
        <v>326</v>
      </c>
      <c r="F989" s="35">
        <v>39739</v>
      </c>
      <c r="G989" s="14">
        <f t="shared" si="34"/>
        <v>1.8333333333333333</v>
      </c>
      <c r="H989" s="35">
        <v>40428</v>
      </c>
      <c r="I989" s="31">
        <v>3.7499999999999996</v>
      </c>
      <c r="J989" s="51" t="s">
        <v>392</v>
      </c>
      <c r="K989" s="14" t="s">
        <v>399</v>
      </c>
      <c r="L989" s="14">
        <v>0</v>
      </c>
      <c r="M989" s="14">
        <v>0</v>
      </c>
      <c r="N989" s="14">
        <v>0</v>
      </c>
    </row>
    <row r="990" spans="1:14" ht="13.8" x14ac:dyDescent="0.3">
      <c r="A990" s="44" t="s">
        <v>164</v>
      </c>
      <c r="B990" s="45" t="s">
        <v>180</v>
      </c>
      <c r="C990" s="13" t="s">
        <v>171</v>
      </c>
      <c r="D990" s="13" t="s">
        <v>173</v>
      </c>
      <c r="E990" s="13" t="s">
        <v>326</v>
      </c>
      <c r="F990" s="35">
        <v>39739</v>
      </c>
      <c r="G990" s="14">
        <f t="shared" si="34"/>
        <v>1.8333333333333333</v>
      </c>
      <c r="H990" s="35">
        <v>40428</v>
      </c>
      <c r="I990" s="31">
        <v>3.7499999999999996</v>
      </c>
      <c r="J990" s="51" t="s">
        <v>392</v>
      </c>
      <c r="K990" s="14" t="s">
        <v>400</v>
      </c>
      <c r="L990" s="14">
        <v>0</v>
      </c>
      <c r="M990" s="14">
        <v>6.25E-2</v>
      </c>
      <c r="N990" s="14">
        <v>3.125E-2</v>
      </c>
    </row>
    <row r="991" spans="1:14" ht="13.8" x14ac:dyDescent="0.3">
      <c r="A991" s="44" t="s">
        <v>164</v>
      </c>
      <c r="B991" s="45" t="s">
        <v>180</v>
      </c>
      <c r="C991" s="13" t="s">
        <v>171</v>
      </c>
      <c r="D991" s="13" t="s">
        <v>173</v>
      </c>
      <c r="E991" s="13" t="s">
        <v>326</v>
      </c>
      <c r="F991" s="35">
        <v>39739</v>
      </c>
      <c r="G991" s="14">
        <f t="shared" si="34"/>
        <v>1.8333333333333333</v>
      </c>
      <c r="H991" s="35">
        <v>40428</v>
      </c>
      <c r="I991" s="31">
        <v>3.7499999999999996</v>
      </c>
      <c r="J991" s="51" t="s">
        <v>392</v>
      </c>
      <c r="K991" s="14" t="s">
        <v>401</v>
      </c>
      <c r="L991" s="14">
        <v>0</v>
      </c>
      <c r="M991" s="14">
        <v>6.25E-2</v>
      </c>
      <c r="N991" s="14">
        <v>3.125E-2</v>
      </c>
    </row>
    <row r="992" spans="1:14" ht="13.8" x14ac:dyDescent="0.3">
      <c r="A992" s="44" t="s">
        <v>164</v>
      </c>
      <c r="B992" s="45" t="s">
        <v>180</v>
      </c>
      <c r="C992" s="13" t="s">
        <v>171</v>
      </c>
      <c r="D992" s="13" t="s">
        <v>173</v>
      </c>
      <c r="E992" s="13" t="s">
        <v>326</v>
      </c>
      <c r="F992" s="35">
        <v>39739</v>
      </c>
      <c r="G992" s="14">
        <f t="shared" si="34"/>
        <v>1.8333333333333333</v>
      </c>
      <c r="H992" s="35">
        <v>40428</v>
      </c>
      <c r="I992" s="31">
        <v>3.7499999999999996</v>
      </c>
      <c r="J992" s="51" t="s">
        <v>392</v>
      </c>
      <c r="K992" s="14" t="s">
        <v>402</v>
      </c>
      <c r="L992" s="14">
        <v>0</v>
      </c>
      <c r="M992" s="14">
        <v>0</v>
      </c>
      <c r="N992" s="14">
        <v>0</v>
      </c>
    </row>
    <row r="993" spans="1:14" ht="13.8" x14ac:dyDescent="0.3">
      <c r="A993" s="44" t="s">
        <v>164</v>
      </c>
      <c r="B993" s="45" t="s">
        <v>180</v>
      </c>
      <c r="C993" s="13" t="s">
        <v>171</v>
      </c>
      <c r="D993" s="13" t="s">
        <v>173</v>
      </c>
      <c r="E993" s="13" t="s">
        <v>326</v>
      </c>
      <c r="F993" s="35">
        <v>39739</v>
      </c>
      <c r="G993" s="14">
        <f t="shared" si="34"/>
        <v>1.8333333333333333</v>
      </c>
      <c r="H993" s="35">
        <v>40428</v>
      </c>
      <c r="I993" s="31">
        <v>3.7499999999999996</v>
      </c>
      <c r="J993" s="51" t="s">
        <v>392</v>
      </c>
      <c r="K993" s="14" t="s">
        <v>403</v>
      </c>
      <c r="L993" s="14">
        <v>0</v>
      </c>
      <c r="M993" s="14">
        <v>0</v>
      </c>
      <c r="N993" s="14">
        <v>0</v>
      </c>
    </row>
    <row r="994" spans="1:14" ht="13.8" x14ac:dyDescent="0.3">
      <c r="A994" s="44" t="s">
        <v>164</v>
      </c>
      <c r="B994" s="45" t="s">
        <v>180</v>
      </c>
      <c r="C994" s="13" t="s">
        <v>171</v>
      </c>
      <c r="D994" s="13" t="s">
        <v>327</v>
      </c>
      <c r="E994" s="13" t="s">
        <v>326</v>
      </c>
      <c r="F994" s="35">
        <v>39739</v>
      </c>
      <c r="G994" s="14">
        <f t="shared" si="34"/>
        <v>1.8333333333333333</v>
      </c>
      <c r="H994" s="35">
        <v>40428</v>
      </c>
      <c r="I994" s="31">
        <v>3.7499999999999996</v>
      </c>
      <c r="J994" s="51" t="s">
        <v>390</v>
      </c>
      <c r="K994" s="14" t="s">
        <v>398</v>
      </c>
      <c r="L994" s="14">
        <v>0</v>
      </c>
      <c r="M994" s="14">
        <v>0</v>
      </c>
      <c r="N994" s="14">
        <v>0</v>
      </c>
    </row>
    <row r="995" spans="1:14" ht="13.8" x14ac:dyDescent="0.3">
      <c r="A995" s="44" t="s">
        <v>164</v>
      </c>
      <c r="B995" s="45" t="s">
        <v>180</v>
      </c>
      <c r="C995" s="13" t="s">
        <v>171</v>
      </c>
      <c r="D995" s="13" t="s">
        <v>327</v>
      </c>
      <c r="E995" s="13" t="s">
        <v>326</v>
      </c>
      <c r="F995" s="35">
        <v>39739</v>
      </c>
      <c r="G995" s="14">
        <f t="shared" si="34"/>
        <v>1.8333333333333333</v>
      </c>
      <c r="H995" s="35">
        <v>40428</v>
      </c>
      <c r="I995" s="31">
        <v>3.7499999999999996</v>
      </c>
      <c r="J995" s="51" t="s">
        <v>390</v>
      </c>
      <c r="K995" s="14" t="s">
        <v>399</v>
      </c>
      <c r="L995" s="14">
        <v>6.25E-2</v>
      </c>
      <c r="M995" s="14">
        <v>0</v>
      </c>
      <c r="N995" s="14">
        <v>3.125E-2</v>
      </c>
    </row>
    <row r="996" spans="1:14" ht="13.8" x14ac:dyDescent="0.3">
      <c r="A996" s="44" t="s">
        <v>164</v>
      </c>
      <c r="B996" s="45" t="s">
        <v>180</v>
      </c>
      <c r="C996" s="13" t="s">
        <v>171</v>
      </c>
      <c r="D996" s="13" t="s">
        <v>327</v>
      </c>
      <c r="E996" s="13" t="s">
        <v>326</v>
      </c>
      <c r="F996" s="35">
        <v>39739</v>
      </c>
      <c r="G996" s="14">
        <f t="shared" si="34"/>
        <v>1.8333333333333333</v>
      </c>
      <c r="H996" s="35">
        <v>40428</v>
      </c>
      <c r="I996" s="31">
        <v>3.7499999999999996</v>
      </c>
      <c r="J996" s="51" t="s">
        <v>390</v>
      </c>
      <c r="K996" s="14" t="s">
        <v>400</v>
      </c>
      <c r="L996" s="14">
        <v>6.25E-2</v>
      </c>
      <c r="M996" s="14">
        <v>0</v>
      </c>
      <c r="N996" s="14">
        <v>3.125E-2</v>
      </c>
    </row>
    <row r="997" spans="1:14" ht="13.8" x14ac:dyDescent="0.3">
      <c r="A997" s="44" t="s">
        <v>164</v>
      </c>
      <c r="B997" s="45" t="s">
        <v>180</v>
      </c>
      <c r="C997" s="13" t="s">
        <v>171</v>
      </c>
      <c r="D997" s="13" t="s">
        <v>327</v>
      </c>
      <c r="E997" s="13" t="s">
        <v>326</v>
      </c>
      <c r="F997" s="35">
        <v>39739</v>
      </c>
      <c r="G997" s="14">
        <f t="shared" si="34"/>
        <v>1.8333333333333333</v>
      </c>
      <c r="H997" s="35">
        <v>40428</v>
      </c>
      <c r="I997" s="31">
        <v>3.7499999999999996</v>
      </c>
      <c r="J997" s="51" t="s">
        <v>390</v>
      </c>
      <c r="K997" s="14" t="s">
        <v>401</v>
      </c>
      <c r="L997" s="14">
        <v>6.25E-2</v>
      </c>
      <c r="M997" s="14">
        <v>0</v>
      </c>
      <c r="N997" s="14">
        <v>3.125E-2</v>
      </c>
    </row>
    <row r="998" spans="1:14" ht="13.8" x14ac:dyDescent="0.3">
      <c r="A998" s="44" t="s">
        <v>164</v>
      </c>
      <c r="B998" s="45" t="s">
        <v>180</v>
      </c>
      <c r="C998" s="13" t="s">
        <v>171</v>
      </c>
      <c r="D998" s="13" t="s">
        <v>327</v>
      </c>
      <c r="E998" s="13" t="s">
        <v>326</v>
      </c>
      <c r="F998" s="35">
        <v>39739</v>
      </c>
      <c r="G998" s="14">
        <f t="shared" si="34"/>
        <v>1.8333333333333333</v>
      </c>
      <c r="H998" s="35">
        <v>40428</v>
      </c>
      <c r="I998" s="31">
        <v>3.7499999999999996</v>
      </c>
      <c r="J998" s="51" t="s">
        <v>390</v>
      </c>
      <c r="K998" s="14" t="s">
        <v>402</v>
      </c>
      <c r="L998" s="14">
        <v>6.25E-2</v>
      </c>
      <c r="M998" s="14">
        <v>6.25E-2</v>
      </c>
      <c r="N998" s="14">
        <v>6.25E-2</v>
      </c>
    </row>
    <row r="999" spans="1:14" ht="13.8" x14ac:dyDescent="0.3">
      <c r="A999" s="44" t="s">
        <v>164</v>
      </c>
      <c r="B999" s="45" t="s">
        <v>180</v>
      </c>
      <c r="C999" s="13" t="s">
        <v>171</v>
      </c>
      <c r="D999" s="13" t="s">
        <v>327</v>
      </c>
      <c r="E999" s="13" t="s">
        <v>326</v>
      </c>
      <c r="F999" s="35">
        <v>39739</v>
      </c>
      <c r="G999" s="14">
        <f t="shared" si="34"/>
        <v>1.8333333333333333</v>
      </c>
      <c r="H999" s="35">
        <v>40428</v>
      </c>
      <c r="I999" s="31">
        <v>3.7499999999999996</v>
      </c>
      <c r="J999" s="51" t="s">
        <v>390</v>
      </c>
      <c r="K999" s="14" t="s">
        <v>403</v>
      </c>
      <c r="L999" s="14">
        <v>0</v>
      </c>
      <c r="M999" s="14">
        <v>0</v>
      </c>
      <c r="N999" s="14">
        <v>0</v>
      </c>
    </row>
    <row r="1000" spans="1:14" ht="13.8" x14ac:dyDescent="0.3">
      <c r="A1000" s="44" t="s">
        <v>164</v>
      </c>
      <c r="B1000" s="45" t="s">
        <v>180</v>
      </c>
      <c r="C1000" s="13" t="s">
        <v>171</v>
      </c>
      <c r="D1000" s="13" t="s">
        <v>327</v>
      </c>
      <c r="E1000" s="13" t="s">
        <v>326</v>
      </c>
      <c r="F1000" s="35">
        <v>39739</v>
      </c>
      <c r="G1000" s="14">
        <f t="shared" si="34"/>
        <v>1.8333333333333333</v>
      </c>
      <c r="H1000" s="35">
        <v>40428</v>
      </c>
      <c r="I1000" s="31">
        <v>3.7499999999999996</v>
      </c>
      <c r="J1000" s="51" t="s">
        <v>391</v>
      </c>
      <c r="K1000" s="14" t="s">
        <v>398</v>
      </c>
      <c r="L1000" s="14">
        <v>0</v>
      </c>
      <c r="M1000" s="14">
        <v>0</v>
      </c>
      <c r="N1000" s="14">
        <v>0</v>
      </c>
    </row>
    <row r="1001" spans="1:14" ht="13.8" x14ac:dyDescent="0.3">
      <c r="A1001" s="44" t="s">
        <v>164</v>
      </c>
      <c r="B1001" s="45" t="s">
        <v>180</v>
      </c>
      <c r="C1001" s="13" t="s">
        <v>171</v>
      </c>
      <c r="D1001" s="13" t="s">
        <v>327</v>
      </c>
      <c r="E1001" s="13" t="s">
        <v>326</v>
      </c>
      <c r="F1001" s="35">
        <v>39739</v>
      </c>
      <c r="G1001" s="14">
        <f t="shared" si="34"/>
        <v>1.8333333333333333</v>
      </c>
      <c r="H1001" s="35">
        <v>40428</v>
      </c>
      <c r="I1001" s="31">
        <v>3.7499999999999996</v>
      </c>
      <c r="J1001" s="51" t="s">
        <v>391</v>
      </c>
      <c r="K1001" s="14" t="s">
        <v>399</v>
      </c>
      <c r="L1001" s="14">
        <v>0</v>
      </c>
      <c r="M1001" s="14">
        <v>0</v>
      </c>
      <c r="N1001" s="14">
        <v>0</v>
      </c>
    </row>
    <row r="1002" spans="1:14" ht="13.8" x14ac:dyDescent="0.3">
      <c r="A1002" s="44" t="s">
        <v>164</v>
      </c>
      <c r="B1002" s="45" t="s">
        <v>180</v>
      </c>
      <c r="C1002" s="13" t="s">
        <v>171</v>
      </c>
      <c r="D1002" s="13" t="s">
        <v>327</v>
      </c>
      <c r="E1002" s="13" t="s">
        <v>326</v>
      </c>
      <c r="F1002" s="35">
        <v>39739</v>
      </c>
      <c r="G1002" s="14">
        <f t="shared" si="34"/>
        <v>1.8333333333333333</v>
      </c>
      <c r="H1002" s="35">
        <v>40428</v>
      </c>
      <c r="I1002" s="31">
        <v>3.7499999999999996</v>
      </c>
      <c r="J1002" s="51" t="s">
        <v>391</v>
      </c>
      <c r="K1002" s="14" t="s">
        <v>400</v>
      </c>
      <c r="L1002" s="14">
        <v>0</v>
      </c>
      <c r="M1002" s="14">
        <v>0</v>
      </c>
      <c r="N1002" s="14">
        <v>0</v>
      </c>
    </row>
    <row r="1003" spans="1:14" ht="13.8" x14ac:dyDescent="0.3">
      <c r="A1003" s="44" t="s">
        <v>164</v>
      </c>
      <c r="B1003" s="45" t="s">
        <v>180</v>
      </c>
      <c r="C1003" s="13" t="s">
        <v>171</v>
      </c>
      <c r="D1003" s="13" t="s">
        <v>327</v>
      </c>
      <c r="E1003" s="13" t="s">
        <v>326</v>
      </c>
      <c r="F1003" s="35">
        <v>39739</v>
      </c>
      <c r="G1003" s="14">
        <f t="shared" si="34"/>
        <v>1.8333333333333333</v>
      </c>
      <c r="H1003" s="35">
        <v>40428</v>
      </c>
      <c r="I1003" s="31">
        <v>3.7499999999999996</v>
      </c>
      <c r="J1003" s="51" t="s">
        <v>391</v>
      </c>
      <c r="K1003" s="14" t="s">
        <v>401</v>
      </c>
      <c r="L1003" s="14">
        <v>0</v>
      </c>
      <c r="M1003" s="14">
        <v>0</v>
      </c>
      <c r="N1003" s="14">
        <v>0</v>
      </c>
    </row>
    <row r="1004" spans="1:14" ht="13.8" x14ac:dyDescent="0.3">
      <c r="A1004" s="44" t="s">
        <v>164</v>
      </c>
      <c r="B1004" s="45" t="s">
        <v>180</v>
      </c>
      <c r="C1004" s="13" t="s">
        <v>171</v>
      </c>
      <c r="D1004" s="13" t="s">
        <v>327</v>
      </c>
      <c r="E1004" s="13" t="s">
        <v>326</v>
      </c>
      <c r="F1004" s="35">
        <v>39739</v>
      </c>
      <c r="G1004" s="14">
        <f t="shared" si="34"/>
        <v>1.8333333333333333</v>
      </c>
      <c r="H1004" s="35">
        <v>40428</v>
      </c>
      <c r="I1004" s="31">
        <v>3.7499999999999996</v>
      </c>
      <c r="J1004" s="51" t="s">
        <v>391</v>
      </c>
      <c r="K1004" s="14" t="s">
        <v>402</v>
      </c>
      <c r="L1004" s="14">
        <v>6.25E-2</v>
      </c>
      <c r="M1004" s="14">
        <v>0</v>
      </c>
      <c r="N1004" s="14">
        <v>3.125E-2</v>
      </c>
    </row>
    <row r="1005" spans="1:14" ht="13.8" x14ac:dyDescent="0.3">
      <c r="A1005" s="44" t="s">
        <v>164</v>
      </c>
      <c r="B1005" s="45" t="s">
        <v>180</v>
      </c>
      <c r="C1005" s="13" t="s">
        <v>171</v>
      </c>
      <c r="D1005" s="13" t="s">
        <v>327</v>
      </c>
      <c r="E1005" s="13" t="s">
        <v>326</v>
      </c>
      <c r="F1005" s="35">
        <v>39739</v>
      </c>
      <c r="G1005" s="14">
        <f t="shared" si="34"/>
        <v>1.8333333333333333</v>
      </c>
      <c r="H1005" s="35">
        <v>40428</v>
      </c>
      <c r="I1005" s="31">
        <v>3.7499999999999996</v>
      </c>
      <c r="J1005" s="51" t="s">
        <v>391</v>
      </c>
      <c r="K1005" s="14" t="s">
        <v>403</v>
      </c>
      <c r="L1005" s="14">
        <v>6.25E-2</v>
      </c>
      <c r="M1005" s="14">
        <v>0</v>
      </c>
      <c r="N1005" s="14">
        <v>3.125E-2</v>
      </c>
    </row>
    <row r="1006" spans="1:14" ht="13.8" x14ac:dyDescent="0.3">
      <c r="A1006" s="44" t="s">
        <v>164</v>
      </c>
      <c r="B1006" s="45" t="s">
        <v>180</v>
      </c>
      <c r="C1006" s="13" t="s">
        <v>171</v>
      </c>
      <c r="D1006" s="13" t="s">
        <v>327</v>
      </c>
      <c r="E1006" s="13" t="s">
        <v>326</v>
      </c>
      <c r="F1006" s="35">
        <v>39739</v>
      </c>
      <c r="G1006" s="14">
        <f t="shared" si="34"/>
        <v>1.8333333333333333</v>
      </c>
      <c r="H1006" s="35">
        <v>40428</v>
      </c>
      <c r="I1006" s="31">
        <v>3.7499999999999996</v>
      </c>
      <c r="J1006" s="51" t="s">
        <v>392</v>
      </c>
      <c r="K1006" s="14" t="s">
        <v>398</v>
      </c>
      <c r="L1006" s="14">
        <v>6.25E-2</v>
      </c>
      <c r="M1006" s="14">
        <v>0</v>
      </c>
      <c r="N1006" s="14">
        <v>3.125E-2</v>
      </c>
    </row>
    <row r="1007" spans="1:14" ht="13.8" x14ac:dyDescent="0.3">
      <c r="A1007" s="44" t="s">
        <v>164</v>
      </c>
      <c r="B1007" s="45" t="s">
        <v>180</v>
      </c>
      <c r="C1007" s="13" t="s">
        <v>171</v>
      </c>
      <c r="D1007" s="13" t="s">
        <v>327</v>
      </c>
      <c r="E1007" s="13" t="s">
        <v>326</v>
      </c>
      <c r="F1007" s="35">
        <v>39739</v>
      </c>
      <c r="G1007" s="14">
        <f t="shared" si="34"/>
        <v>1.8333333333333333</v>
      </c>
      <c r="H1007" s="35">
        <v>40428</v>
      </c>
      <c r="I1007" s="31">
        <v>3.7499999999999996</v>
      </c>
      <c r="J1007" s="51" t="s">
        <v>392</v>
      </c>
      <c r="K1007" s="14" t="s">
        <v>399</v>
      </c>
      <c r="L1007" s="14">
        <v>6.25E-2</v>
      </c>
      <c r="M1007" s="14">
        <v>0</v>
      </c>
      <c r="N1007" s="14">
        <v>3.125E-2</v>
      </c>
    </row>
    <row r="1008" spans="1:14" ht="13.8" x14ac:dyDescent="0.3">
      <c r="A1008" s="44" t="s">
        <v>164</v>
      </c>
      <c r="B1008" s="45" t="s">
        <v>180</v>
      </c>
      <c r="C1008" s="13" t="s">
        <v>171</v>
      </c>
      <c r="D1008" s="13" t="s">
        <v>327</v>
      </c>
      <c r="E1008" s="13" t="s">
        <v>326</v>
      </c>
      <c r="F1008" s="35">
        <v>39739</v>
      </c>
      <c r="G1008" s="14">
        <f t="shared" si="34"/>
        <v>1.8333333333333333</v>
      </c>
      <c r="H1008" s="35">
        <v>40428</v>
      </c>
      <c r="I1008" s="31">
        <v>3.7499999999999996</v>
      </c>
      <c r="J1008" s="51" t="s">
        <v>392</v>
      </c>
      <c r="K1008" s="14" t="s">
        <v>400</v>
      </c>
      <c r="L1008" s="14">
        <v>0</v>
      </c>
      <c r="M1008" s="14">
        <v>0</v>
      </c>
      <c r="N1008" s="14">
        <v>0</v>
      </c>
    </row>
    <row r="1009" spans="1:14" ht="13.8" x14ac:dyDescent="0.3">
      <c r="A1009" s="44" t="s">
        <v>164</v>
      </c>
      <c r="B1009" s="45" t="s">
        <v>180</v>
      </c>
      <c r="C1009" s="13" t="s">
        <v>171</v>
      </c>
      <c r="D1009" s="13" t="s">
        <v>327</v>
      </c>
      <c r="E1009" s="13" t="s">
        <v>326</v>
      </c>
      <c r="F1009" s="35">
        <v>39739</v>
      </c>
      <c r="G1009" s="14">
        <f t="shared" si="34"/>
        <v>1.8333333333333333</v>
      </c>
      <c r="H1009" s="35">
        <v>40428</v>
      </c>
      <c r="I1009" s="31">
        <v>3.7499999999999996</v>
      </c>
      <c r="J1009" s="51" t="s">
        <v>392</v>
      </c>
      <c r="K1009" s="14" t="s">
        <v>401</v>
      </c>
      <c r="L1009" s="14">
        <v>0</v>
      </c>
      <c r="M1009" s="14">
        <v>0</v>
      </c>
      <c r="N1009" s="14">
        <v>0</v>
      </c>
    </row>
    <row r="1010" spans="1:14" ht="13.8" x14ac:dyDescent="0.3">
      <c r="A1010" s="44" t="s">
        <v>164</v>
      </c>
      <c r="B1010" s="45" t="s">
        <v>180</v>
      </c>
      <c r="C1010" s="13" t="s">
        <v>171</v>
      </c>
      <c r="D1010" s="13" t="s">
        <v>327</v>
      </c>
      <c r="E1010" s="13" t="s">
        <v>326</v>
      </c>
      <c r="F1010" s="35">
        <v>39739</v>
      </c>
      <c r="G1010" s="14">
        <f t="shared" si="34"/>
        <v>1.8333333333333333</v>
      </c>
      <c r="H1010" s="35">
        <v>40428</v>
      </c>
      <c r="I1010" s="31">
        <v>3.7499999999999996</v>
      </c>
      <c r="J1010" s="51" t="s">
        <v>392</v>
      </c>
      <c r="K1010" s="14" t="s">
        <v>402</v>
      </c>
      <c r="L1010" s="14">
        <v>0</v>
      </c>
      <c r="M1010" s="14">
        <v>0</v>
      </c>
      <c r="N1010" s="14">
        <v>0</v>
      </c>
    </row>
    <row r="1011" spans="1:14" ht="13.8" x14ac:dyDescent="0.3">
      <c r="A1011" s="44" t="s">
        <v>164</v>
      </c>
      <c r="B1011" s="45" t="s">
        <v>180</v>
      </c>
      <c r="C1011" s="13" t="s">
        <v>171</v>
      </c>
      <c r="D1011" s="13" t="s">
        <v>327</v>
      </c>
      <c r="E1011" s="13" t="s">
        <v>326</v>
      </c>
      <c r="F1011" s="35">
        <v>39739</v>
      </c>
      <c r="G1011" s="14">
        <f t="shared" si="34"/>
        <v>1.8333333333333333</v>
      </c>
      <c r="H1011" s="35">
        <v>40428</v>
      </c>
      <c r="I1011" s="31">
        <v>3.7499999999999996</v>
      </c>
      <c r="J1011" s="51" t="s">
        <v>392</v>
      </c>
      <c r="K1011" s="14" t="s">
        <v>403</v>
      </c>
      <c r="L1011" s="14">
        <v>6.25E-2</v>
      </c>
      <c r="M1011" s="14">
        <v>0</v>
      </c>
      <c r="N1011" s="14">
        <v>3.125E-2</v>
      </c>
    </row>
    <row r="1012" spans="1:14" ht="13.8" x14ac:dyDescent="0.3">
      <c r="A1012" s="44" t="s">
        <v>165</v>
      </c>
      <c r="B1012" s="45" t="s">
        <v>180</v>
      </c>
      <c r="C1012" s="18" t="s">
        <v>172</v>
      </c>
      <c r="D1012" s="13" t="s">
        <v>173</v>
      </c>
      <c r="E1012" s="18" t="s">
        <v>332</v>
      </c>
      <c r="F1012" s="35">
        <v>39848</v>
      </c>
      <c r="G1012" s="14">
        <f t="shared" ref="G1012:G1047" si="35">5-8/12</f>
        <v>4.333333333333333</v>
      </c>
      <c r="H1012" s="35">
        <v>40649</v>
      </c>
      <c r="I1012" s="31">
        <v>6.5</v>
      </c>
      <c r="J1012" s="51" t="s">
        <v>390</v>
      </c>
      <c r="K1012" s="14" t="s">
        <v>398</v>
      </c>
      <c r="L1012" s="14">
        <v>0</v>
      </c>
      <c r="M1012" s="14">
        <v>0</v>
      </c>
      <c r="N1012" s="14">
        <v>0</v>
      </c>
    </row>
    <row r="1013" spans="1:14" ht="13.8" x14ac:dyDescent="0.3">
      <c r="A1013" s="44" t="s">
        <v>165</v>
      </c>
      <c r="B1013" s="45" t="s">
        <v>180</v>
      </c>
      <c r="C1013" s="18" t="s">
        <v>172</v>
      </c>
      <c r="D1013" s="13" t="s">
        <v>173</v>
      </c>
      <c r="E1013" s="18" t="s">
        <v>332</v>
      </c>
      <c r="F1013" s="35">
        <v>39848</v>
      </c>
      <c r="G1013" s="14">
        <f t="shared" si="35"/>
        <v>4.333333333333333</v>
      </c>
      <c r="H1013" s="35">
        <v>40649</v>
      </c>
      <c r="I1013" s="31">
        <v>6.5</v>
      </c>
      <c r="J1013" s="51" t="s">
        <v>390</v>
      </c>
      <c r="K1013" s="14" t="s">
        <v>399</v>
      </c>
      <c r="L1013" s="14">
        <v>0</v>
      </c>
      <c r="M1013" s="14">
        <v>0</v>
      </c>
      <c r="N1013" s="14">
        <v>0</v>
      </c>
    </row>
    <row r="1014" spans="1:14" ht="13.8" x14ac:dyDescent="0.3">
      <c r="A1014" s="44" t="s">
        <v>165</v>
      </c>
      <c r="B1014" s="45" t="s">
        <v>180</v>
      </c>
      <c r="C1014" s="18" t="s">
        <v>172</v>
      </c>
      <c r="D1014" s="13" t="s">
        <v>173</v>
      </c>
      <c r="E1014" s="18" t="s">
        <v>332</v>
      </c>
      <c r="F1014" s="35">
        <v>39848</v>
      </c>
      <c r="G1014" s="14">
        <f t="shared" si="35"/>
        <v>4.333333333333333</v>
      </c>
      <c r="H1014" s="35">
        <v>40649</v>
      </c>
      <c r="I1014" s="31">
        <v>6.5</v>
      </c>
      <c r="J1014" s="51" t="s">
        <v>390</v>
      </c>
      <c r="K1014" s="14" t="s">
        <v>400</v>
      </c>
      <c r="L1014" s="14">
        <v>0</v>
      </c>
      <c r="M1014" s="14">
        <v>0</v>
      </c>
      <c r="N1014" s="14">
        <v>0</v>
      </c>
    </row>
    <row r="1015" spans="1:14" ht="13.8" x14ac:dyDescent="0.3">
      <c r="A1015" s="44" t="s">
        <v>165</v>
      </c>
      <c r="B1015" s="45" t="s">
        <v>180</v>
      </c>
      <c r="C1015" s="18" t="s">
        <v>172</v>
      </c>
      <c r="D1015" s="13" t="s">
        <v>173</v>
      </c>
      <c r="E1015" s="18" t="s">
        <v>332</v>
      </c>
      <c r="F1015" s="35">
        <v>39848</v>
      </c>
      <c r="G1015" s="14">
        <f t="shared" si="35"/>
        <v>4.333333333333333</v>
      </c>
      <c r="H1015" s="35">
        <v>40649</v>
      </c>
      <c r="I1015" s="31">
        <v>6.5</v>
      </c>
      <c r="J1015" s="51" t="s">
        <v>390</v>
      </c>
      <c r="K1015" s="14" t="s">
        <v>401</v>
      </c>
      <c r="L1015" s="14">
        <v>0</v>
      </c>
      <c r="M1015" s="14">
        <v>0</v>
      </c>
      <c r="N1015" s="14">
        <v>0</v>
      </c>
    </row>
    <row r="1016" spans="1:14" ht="13.8" x14ac:dyDescent="0.3">
      <c r="A1016" s="44" t="s">
        <v>165</v>
      </c>
      <c r="B1016" s="45" t="s">
        <v>180</v>
      </c>
      <c r="C1016" s="18" t="s">
        <v>172</v>
      </c>
      <c r="D1016" s="13" t="s">
        <v>173</v>
      </c>
      <c r="E1016" s="18" t="s">
        <v>332</v>
      </c>
      <c r="F1016" s="35">
        <v>39848</v>
      </c>
      <c r="G1016" s="14">
        <f t="shared" si="35"/>
        <v>4.333333333333333</v>
      </c>
      <c r="H1016" s="35">
        <v>40649</v>
      </c>
      <c r="I1016" s="31">
        <v>6.5</v>
      </c>
      <c r="J1016" s="51" t="s">
        <v>390</v>
      </c>
      <c r="K1016" s="14" t="s">
        <v>402</v>
      </c>
      <c r="L1016" s="14">
        <v>0</v>
      </c>
      <c r="M1016" s="14">
        <v>0</v>
      </c>
      <c r="N1016" s="14">
        <v>0</v>
      </c>
    </row>
    <row r="1017" spans="1:14" ht="13.8" x14ac:dyDescent="0.3">
      <c r="A1017" s="44" t="s">
        <v>165</v>
      </c>
      <c r="B1017" s="45" t="s">
        <v>180</v>
      </c>
      <c r="C1017" s="18" t="s">
        <v>172</v>
      </c>
      <c r="D1017" s="13" t="s">
        <v>173</v>
      </c>
      <c r="E1017" s="18" t="s">
        <v>332</v>
      </c>
      <c r="F1017" s="35">
        <v>39848</v>
      </c>
      <c r="G1017" s="14">
        <f t="shared" si="35"/>
        <v>4.333333333333333</v>
      </c>
      <c r="H1017" s="35">
        <v>40649</v>
      </c>
      <c r="I1017" s="31">
        <v>6.5</v>
      </c>
      <c r="J1017" s="51" t="s">
        <v>390</v>
      </c>
      <c r="K1017" s="14" t="s">
        <v>403</v>
      </c>
      <c r="L1017" s="14">
        <v>0</v>
      </c>
      <c r="M1017" s="14">
        <v>0</v>
      </c>
      <c r="N1017" s="14">
        <v>0</v>
      </c>
    </row>
    <row r="1018" spans="1:14" ht="13.8" x14ac:dyDescent="0.3">
      <c r="A1018" s="44" t="s">
        <v>165</v>
      </c>
      <c r="B1018" s="45" t="s">
        <v>180</v>
      </c>
      <c r="C1018" s="18" t="s">
        <v>172</v>
      </c>
      <c r="D1018" s="13" t="s">
        <v>173</v>
      </c>
      <c r="E1018" s="18" t="s">
        <v>332</v>
      </c>
      <c r="F1018" s="35">
        <v>39848</v>
      </c>
      <c r="G1018" s="14">
        <f t="shared" si="35"/>
        <v>4.333333333333333</v>
      </c>
      <c r="H1018" s="35">
        <v>40649</v>
      </c>
      <c r="I1018" s="31">
        <v>6.5</v>
      </c>
      <c r="J1018" s="51" t="s">
        <v>391</v>
      </c>
      <c r="K1018" s="14" t="s">
        <v>419</v>
      </c>
      <c r="L1018" s="14">
        <v>0</v>
      </c>
      <c r="M1018" s="14">
        <v>0</v>
      </c>
      <c r="N1018" s="14">
        <v>0</v>
      </c>
    </row>
    <row r="1019" spans="1:14" ht="13.8" x14ac:dyDescent="0.3">
      <c r="A1019" s="44" t="s">
        <v>165</v>
      </c>
      <c r="B1019" s="45" t="s">
        <v>180</v>
      </c>
      <c r="C1019" s="18" t="s">
        <v>172</v>
      </c>
      <c r="D1019" s="13" t="s">
        <v>173</v>
      </c>
      <c r="E1019" s="18" t="s">
        <v>332</v>
      </c>
      <c r="F1019" s="35">
        <v>39848</v>
      </c>
      <c r="G1019" s="14">
        <f t="shared" si="35"/>
        <v>4.333333333333333</v>
      </c>
      <c r="H1019" s="35">
        <v>40649</v>
      </c>
      <c r="I1019" s="31">
        <v>6.5</v>
      </c>
      <c r="J1019" s="51" t="s">
        <v>391</v>
      </c>
      <c r="K1019" s="14" t="s">
        <v>399</v>
      </c>
      <c r="L1019" s="14">
        <v>6.25E-2</v>
      </c>
      <c r="M1019" s="14">
        <v>0</v>
      </c>
      <c r="N1019" s="14">
        <v>3.125E-2</v>
      </c>
    </row>
    <row r="1020" spans="1:14" ht="13.8" x14ac:dyDescent="0.3">
      <c r="A1020" s="44" t="s">
        <v>165</v>
      </c>
      <c r="B1020" s="45" t="s">
        <v>180</v>
      </c>
      <c r="C1020" s="18" t="s">
        <v>172</v>
      </c>
      <c r="D1020" s="13" t="s">
        <v>173</v>
      </c>
      <c r="E1020" s="18" t="s">
        <v>332</v>
      </c>
      <c r="F1020" s="35">
        <v>39848</v>
      </c>
      <c r="G1020" s="14">
        <f t="shared" si="35"/>
        <v>4.333333333333333</v>
      </c>
      <c r="H1020" s="35">
        <v>40649</v>
      </c>
      <c r="I1020" s="31">
        <v>6.5</v>
      </c>
      <c r="J1020" s="51" t="s">
        <v>391</v>
      </c>
      <c r="K1020" s="14" t="s">
        <v>400</v>
      </c>
      <c r="L1020" s="14">
        <v>0.125</v>
      </c>
      <c r="M1020" s="14">
        <v>0</v>
      </c>
      <c r="N1020" s="14">
        <v>6.25E-2</v>
      </c>
    </row>
    <row r="1021" spans="1:14" ht="13.8" x14ac:dyDescent="0.3">
      <c r="A1021" s="44" t="s">
        <v>165</v>
      </c>
      <c r="B1021" s="45" t="s">
        <v>180</v>
      </c>
      <c r="C1021" s="18" t="s">
        <v>172</v>
      </c>
      <c r="D1021" s="13" t="s">
        <v>173</v>
      </c>
      <c r="E1021" s="18" t="s">
        <v>332</v>
      </c>
      <c r="F1021" s="35">
        <v>39848</v>
      </c>
      <c r="G1021" s="14">
        <f t="shared" si="35"/>
        <v>4.333333333333333</v>
      </c>
      <c r="H1021" s="35">
        <v>40649</v>
      </c>
      <c r="I1021" s="31">
        <v>6.5</v>
      </c>
      <c r="J1021" s="51" t="s">
        <v>391</v>
      </c>
      <c r="K1021" s="14" t="s">
        <v>401</v>
      </c>
      <c r="L1021" s="14">
        <v>0.125</v>
      </c>
      <c r="M1021" s="14">
        <v>0</v>
      </c>
      <c r="N1021" s="14">
        <v>6.25E-2</v>
      </c>
    </row>
    <row r="1022" spans="1:14" ht="13.8" x14ac:dyDescent="0.3">
      <c r="A1022" s="44" t="s">
        <v>165</v>
      </c>
      <c r="B1022" s="45" t="s">
        <v>180</v>
      </c>
      <c r="C1022" s="18" t="s">
        <v>172</v>
      </c>
      <c r="D1022" s="13" t="s">
        <v>173</v>
      </c>
      <c r="E1022" s="18" t="s">
        <v>332</v>
      </c>
      <c r="F1022" s="35">
        <v>39848</v>
      </c>
      <c r="G1022" s="14">
        <f t="shared" si="35"/>
        <v>4.333333333333333</v>
      </c>
      <c r="H1022" s="35">
        <v>40649</v>
      </c>
      <c r="I1022" s="31">
        <v>6.5</v>
      </c>
      <c r="J1022" s="51" t="s">
        <v>391</v>
      </c>
      <c r="K1022" s="14" t="s">
        <v>402</v>
      </c>
      <c r="L1022" s="14">
        <v>0</v>
      </c>
      <c r="M1022" s="14">
        <v>0</v>
      </c>
      <c r="N1022" s="14">
        <v>0</v>
      </c>
    </row>
    <row r="1023" spans="1:14" ht="13.8" x14ac:dyDescent="0.3">
      <c r="A1023" s="44" t="s">
        <v>165</v>
      </c>
      <c r="B1023" s="45" t="s">
        <v>180</v>
      </c>
      <c r="C1023" s="18" t="s">
        <v>172</v>
      </c>
      <c r="D1023" s="13" t="s">
        <v>173</v>
      </c>
      <c r="E1023" s="18" t="s">
        <v>332</v>
      </c>
      <c r="F1023" s="35">
        <v>39848</v>
      </c>
      <c r="G1023" s="14">
        <f t="shared" si="35"/>
        <v>4.333333333333333</v>
      </c>
      <c r="H1023" s="35">
        <v>40649</v>
      </c>
      <c r="I1023" s="31">
        <v>6.5</v>
      </c>
      <c r="J1023" s="51" t="s">
        <v>391</v>
      </c>
      <c r="K1023" s="14" t="s">
        <v>403</v>
      </c>
      <c r="L1023" s="14">
        <v>0</v>
      </c>
      <c r="M1023" s="14">
        <v>0</v>
      </c>
      <c r="N1023" s="14">
        <v>0</v>
      </c>
    </row>
    <row r="1024" spans="1:14" ht="13.8" x14ac:dyDescent="0.3">
      <c r="A1024" s="44" t="s">
        <v>165</v>
      </c>
      <c r="B1024" s="45" t="s">
        <v>180</v>
      </c>
      <c r="C1024" s="18" t="s">
        <v>172</v>
      </c>
      <c r="D1024" s="13" t="s">
        <v>173</v>
      </c>
      <c r="E1024" s="18" t="s">
        <v>332</v>
      </c>
      <c r="F1024" s="35">
        <v>39848</v>
      </c>
      <c r="G1024" s="14">
        <f t="shared" si="35"/>
        <v>4.333333333333333</v>
      </c>
      <c r="H1024" s="35">
        <v>40649</v>
      </c>
      <c r="I1024" s="31">
        <v>6.5</v>
      </c>
      <c r="J1024" s="51" t="s">
        <v>392</v>
      </c>
      <c r="K1024" s="14" t="s">
        <v>420</v>
      </c>
      <c r="L1024" s="14">
        <v>0</v>
      </c>
      <c r="M1024" s="14">
        <v>0</v>
      </c>
      <c r="N1024" s="14">
        <v>0</v>
      </c>
    </row>
    <row r="1025" spans="1:14" ht="13.8" x14ac:dyDescent="0.3">
      <c r="A1025" s="44" t="s">
        <v>165</v>
      </c>
      <c r="B1025" s="45" t="s">
        <v>180</v>
      </c>
      <c r="C1025" s="18" t="s">
        <v>172</v>
      </c>
      <c r="D1025" s="13" t="s">
        <v>173</v>
      </c>
      <c r="E1025" s="18" t="s">
        <v>332</v>
      </c>
      <c r="F1025" s="35">
        <v>39848</v>
      </c>
      <c r="G1025" s="14">
        <f t="shared" si="35"/>
        <v>4.333333333333333</v>
      </c>
      <c r="H1025" s="35">
        <v>40649</v>
      </c>
      <c r="I1025" s="31">
        <v>6.5</v>
      </c>
      <c r="J1025" s="51" t="s">
        <v>392</v>
      </c>
      <c r="K1025" s="14" t="s">
        <v>399</v>
      </c>
      <c r="L1025" s="14">
        <v>0</v>
      </c>
      <c r="M1025" s="14">
        <v>0</v>
      </c>
      <c r="N1025" s="14">
        <v>0</v>
      </c>
    </row>
    <row r="1026" spans="1:14" ht="13.8" x14ac:dyDescent="0.3">
      <c r="A1026" s="44" t="s">
        <v>165</v>
      </c>
      <c r="B1026" s="45" t="s">
        <v>180</v>
      </c>
      <c r="C1026" s="18" t="s">
        <v>172</v>
      </c>
      <c r="D1026" s="13" t="s">
        <v>173</v>
      </c>
      <c r="E1026" s="18" t="s">
        <v>332</v>
      </c>
      <c r="F1026" s="35">
        <v>39848</v>
      </c>
      <c r="G1026" s="14">
        <f t="shared" si="35"/>
        <v>4.333333333333333</v>
      </c>
      <c r="H1026" s="35">
        <v>40649</v>
      </c>
      <c r="I1026" s="31">
        <v>6.5</v>
      </c>
      <c r="J1026" s="51" t="s">
        <v>392</v>
      </c>
      <c r="K1026" s="14" t="s">
        <v>400</v>
      </c>
      <c r="L1026" s="14">
        <v>0</v>
      </c>
      <c r="M1026" s="14">
        <v>0</v>
      </c>
      <c r="N1026" s="14">
        <v>0</v>
      </c>
    </row>
    <row r="1027" spans="1:14" ht="13.8" x14ac:dyDescent="0.3">
      <c r="A1027" s="44" t="s">
        <v>165</v>
      </c>
      <c r="B1027" s="45" t="s">
        <v>180</v>
      </c>
      <c r="C1027" s="18" t="s">
        <v>172</v>
      </c>
      <c r="D1027" s="13" t="s">
        <v>173</v>
      </c>
      <c r="E1027" s="18" t="s">
        <v>332</v>
      </c>
      <c r="F1027" s="35">
        <v>39848</v>
      </c>
      <c r="G1027" s="14">
        <f t="shared" si="35"/>
        <v>4.333333333333333</v>
      </c>
      <c r="H1027" s="35">
        <v>40649</v>
      </c>
      <c r="I1027" s="31">
        <v>6.5</v>
      </c>
      <c r="J1027" s="51" t="s">
        <v>392</v>
      </c>
      <c r="K1027" s="14" t="s">
        <v>401</v>
      </c>
      <c r="L1027" s="14">
        <v>0</v>
      </c>
      <c r="M1027" s="14">
        <v>0</v>
      </c>
      <c r="N1027" s="14">
        <v>0</v>
      </c>
    </row>
    <row r="1028" spans="1:14" ht="13.8" x14ac:dyDescent="0.3">
      <c r="A1028" s="44" t="s">
        <v>165</v>
      </c>
      <c r="B1028" s="45" t="s">
        <v>180</v>
      </c>
      <c r="C1028" s="18" t="s">
        <v>172</v>
      </c>
      <c r="D1028" s="13" t="s">
        <v>173</v>
      </c>
      <c r="E1028" s="18" t="s">
        <v>332</v>
      </c>
      <c r="F1028" s="35">
        <v>39848</v>
      </c>
      <c r="G1028" s="14">
        <f t="shared" si="35"/>
        <v>4.333333333333333</v>
      </c>
      <c r="H1028" s="35">
        <v>40649</v>
      </c>
      <c r="I1028" s="31">
        <v>6.5</v>
      </c>
      <c r="J1028" s="51" t="s">
        <v>392</v>
      </c>
      <c r="K1028" s="14" t="s">
        <v>402</v>
      </c>
      <c r="L1028" s="14">
        <v>0</v>
      </c>
      <c r="M1028" s="14">
        <v>0</v>
      </c>
      <c r="N1028" s="14">
        <v>0</v>
      </c>
    </row>
    <row r="1029" spans="1:14" ht="13.8" x14ac:dyDescent="0.3">
      <c r="A1029" s="44" t="s">
        <v>165</v>
      </c>
      <c r="B1029" s="45" t="s">
        <v>180</v>
      </c>
      <c r="C1029" s="18" t="s">
        <v>172</v>
      </c>
      <c r="D1029" s="13" t="s">
        <v>173</v>
      </c>
      <c r="E1029" s="18" t="s">
        <v>332</v>
      </c>
      <c r="F1029" s="35">
        <v>39848</v>
      </c>
      <c r="G1029" s="14">
        <f t="shared" si="35"/>
        <v>4.333333333333333</v>
      </c>
      <c r="H1029" s="35">
        <v>40649</v>
      </c>
      <c r="I1029" s="31">
        <v>6.5</v>
      </c>
      <c r="J1029" s="51" t="s">
        <v>392</v>
      </c>
      <c r="K1029" s="14" t="s">
        <v>403</v>
      </c>
      <c r="L1029" s="14">
        <v>0.125</v>
      </c>
      <c r="M1029" s="14">
        <v>0</v>
      </c>
      <c r="N1029" s="14">
        <v>6.25E-2</v>
      </c>
    </row>
    <row r="1030" spans="1:14" ht="13.8" x14ac:dyDescent="0.3">
      <c r="A1030" s="44" t="s">
        <v>165</v>
      </c>
      <c r="B1030" s="45" t="s">
        <v>180</v>
      </c>
      <c r="C1030" s="18" t="s">
        <v>172</v>
      </c>
      <c r="D1030" s="13" t="s">
        <v>191</v>
      </c>
      <c r="E1030" s="18" t="s">
        <v>332</v>
      </c>
      <c r="F1030" s="35">
        <v>39848</v>
      </c>
      <c r="G1030" s="14">
        <f t="shared" si="35"/>
        <v>4.333333333333333</v>
      </c>
      <c r="H1030" s="35">
        <v>40649</v>
      </c>
      <c r="I1030" s="31">
        <v>6.5</v>
      </c>
      <c r="J1030" s="51" t="s">
        <v>390</v>
      </c>
      <c r="K1030" s="14" t="s">
        <v>398</v>
      </c>
      <c r="L1030" s="14">
        <v>0</v>
      </c>
      <c r="M1030" s="14">
        <v>0</v>
      </c>
      <c r="N1030" s="14">
        <v>0</v>
      </c>
    </row>
    <row r="1031" spans="1:14" ht="13.8" x14ac:dyDescent="0.3">
      <c r="A1031" s="44" t="s">
        <v>165</v>
      </c>
      <c r="B1031" s="45" t="s">
        <v>180</v>
      </c>
      <c r="C1031" s="18" t="s">
        <v>172</v>
      </c>
      <c r="D1031" s="13" t="s">
        <v>191</v>
      </c>
      <c r="E1031" s="18" t="s">
        <v>332</v>
      </c>
      <c r="F1031" s="35">
        <v>39848</v>
      </c>
      <c r="G1031" s="14">
        <f t="shared" si="35"/>
        <v>4.333333333333333</v>
      </c>
      <c r="H1031" s="35">
        <v>40649</v>
      </c>
      <c r="I1031" s="31">
        <v>6.5</v>
      </c>
      <c r="J1031" s="51" t="s">
        <v>390</v>
      </c>
      <c r="K1031" s="14" t="s">
        <v>399</v>
      </c>
      <c r="L1031" s="14">
        <v>0</v>
      </c>
      <c r="M1031" s="14">
        <v>0</v>
      </c>
      <c r="N1031" s="14">
        <v>0</v>
      </c>
    </row>
    <row r="1032" spans="1:14" ht="13.8" x14ac:dyDescent="0.3">
      <c r="A1032" s="44" t="s">
        <v>165</v>
      </c>
      <c r="B1032" s="45" t="s">
        <v>180</v>
      </c>
      <c r="C1032" s="18" t="s">
        <v>172</v>
      </c>
      <c r="D1032" s="13" t="s">
        <v>191</v>
      </c>
      <c r="E1032" s="18" t="s">
        <v>332</v>
      </c>
      <c r="F1032" s="35">
        <v>39848</v>
      </c>
      <c r="G1032" s="14">
        <f t="shared" si="35"/>
        <v>4.333333333333333</v>
      </c>
      <c r="H1032" s="35">
        <v>40649</v>
      </c>
      <c r="I1032" s="31">
        <v>6.5</v>
      </c>
      <c r="J1032" s="51" t="s">
        <v>390</v>
      </c>
      <c r="K1032" s="14" t="s">
        <v>400</v>
      </c>
      <c r="L1032" s="14">
        <v>0</v>
      </c>
      <c r="M1032" s="14">
        <v>0</v>
      </c>
      <c r="N1032" s="14">
        <v>0</v>
      </c>
    </row>
    <row r="1033" spans="1:14" ht="13.8" x14ac:dyDescent="0.3">
      <c r="A1033" s="44" t="s">
        <v>165</v>
      </c>
      <c r="B1033" s="45" t="s">
        <v>180</v>
      </c>
      <c r="C1033" s="18" t="s">
        <v>172</v>
      </c>
      <c r="D1033" s="13" t="s">
        <v>191</v>
      </c>
      <c r="E1033" s="18" t="s">
        <v>332</v>
      </c>
      <c r="F1033" s="35">
        <v>39848</v>
      </c>
      <c r="G1033" s="14">
        <f t="shared" si="35"/>
        <v>4.333333333333333</v>
      </c>
      <c r="H1033" s="35">
        <v>40649</v>
      </c>
      <c r="I1033" s="31">
        <v>6.5</v>
      </c>
      <c r="J1033" s="51" t="s">
        <v>390</v>
      </c>
      <c r="K1033" s="14" t="s">
        <v>401</v>
      </c>
      <c r="L1033" s="14">
        <v>0</v>
      </c>
      <c r="M1033" s="14">
        <v>0</v>
      </c>
      <c r="N1033" s="14">
        <v>0</v>
      </c>
    </row>
    <row r="1034" spans="1:14" ht="13.8" x14ac:dyDescent="0.3">
      <c r="A1034" s="44" t="s">
        <v>165</v>
      </c>
      <c r="B1034" s="45" t="s">
        <v>180</v>
      </c>
      <c r="C1034" s="18" t="s">
        <v>172</v>
      </c>
      <c r="D1034" s="13" t="s">
        <v>191</v>
      </c>
      <c r="E1034" s="18" t="s">
        <v>332</v>
      </c>
      <c r="F1034" s="35">
        <v>39848</v>
      </c>
      <c r="G1034" s="14">
        <f t="shared" si="35"/>
        <v>4.333333333333333</v>
      </c>
      <c r="H1034" s="35">
        <v>40649</v>
      </c>
      <c r="I1034" s="31">
        <v>6.5</v>
      </c>
      <c r="J1034" s="51" t="s">
        <v>390</v>
      </c>
      <c r="K1034" s="14" t="s">
        <v>402</v>
      </c>
      <c r="L1034" s="14">
        <v>0</v>
      </c>
      <c r="M1034" s="14">
        <v>0</v>
      </c>
      <c r="N1034" s="14">
        <v>0</v>
      </c>
    </row>
    <row r="1035" spans="1:14" ht="13.8" x14ac:dyDescent="0.3">
      <c r="A1035" s="44" t="s">
        <v>165</v>
      </c>
      <c r="B1035" s="45" t="s">
        <v>180</v>
      </c>
      <c r="C1035" s="18" t="s">
        <v>172</v>
      </c>
      <c r="D1035" s="13" t="s">
        <v>191</v>
      </c>
      <c r="E1035" s="18" t="s">
        <v>332</v>
      </c>
      <c r="F1035" s="35">
        <v>39848</v>
      </c>
      <c r="G1035" s="14">
        <f t="shared" si="35"/>
        <v>4.333333333333333</v>
      </c>
      <c r="H1035" s="35">
        <v>40649</v>
      </c>
      <c r="I1035" s="31">
        <v>6.5</v>
      </c>
      <c r="J1035" s="51" t="s">
        <v>390</v>
      </c>
      <c r="K1035" s="14" t="s">
        <v>403</v>
      </c>
      <c r="L1035" s="14">
        <v>0</v>
      </c>
      <c r="M1035" s="14">
        <v>0</v>
      </c>
      <c r="N1035" s="14">
        <v>0</v>
      </c>
    </row>
    <row r="1036" spans="1:14" ht="13.8" x14ac:dyDescent="0.3">
      <c r="A1036" s="44" t="s">
        <v>165</v>
      </c>
      <c r="B1036" s="45" t="s">
        <v>180</v>
      </c>
      <c r="C1036" s="18" t="s">
        <v>172</v>
      </c>
      <c r="D1036" s="13" t="s">
        <v>191</v>
      </c>
      <c r="E1036" s="18" t="s">
        <v>332</v>
      </c>
      <c r="F1036" s="35">
        <v>39848</v>
      </c>
      <c r="G1036" s="14">
        <f t="shared" si="35"/>
        <v>4.333333333333333</v>
      </c>
      <c r="H1036" s="35">
        <v>40649</v>
      </c>
      <c r="I1036" s="31">
        <v>6.5</v>
      </c>
      <c r="J1036" s="51" t="s">
        <v>391</v>
      </c>
      <c r="K1036" s="14" t="s">
        <v>398</v>
      </c>
      <c r="L1036" s="14">
        <v>0</v>
      </c>
      <c r="M1036" s="14">
        <v>0</v>
      </c>
      <c r="N1036" s="14">
        <v>0</v>
      </c>
    </row>
    <row r="1037" spans="1:14" ht="13.8" x14ac:dyDescent="0.3">
      <c r="A1037" s="44" t="s">
        <v>165</v>
      </c>
      <c r="B1037" s="45" t="s">
        <v>180</v>
      </c>
      <c r="C1037" s="18" t="s">
        <v>172</v>
      </c>
      <c r="D1037" s="13" t="s">
        <v>191</v>
      </c>
      <c r="E1037" s="18" t="s">
        <v>332</v>
      </c>
      <c r="F1037" s="35">
        <v>39848</v>
      </c>
      <c r="G1037" s="14">
        <f t="shared" si="35"/>
        <v>4.333333333333333</v>
      </c>
      <c r="H1037" s="35">
        <v>40649</v>
      </c>
      <c r="I1037" s="31">
        <v>6.5</v>
      </c>
      <c r="J1037" s="51" t="s">
        <v>391</v>
      </c>
      <c r="K1037" s="14" t="s">
        <v>399</v>
      </c>
      <c r="L1037" s="14">
        <v>0</v>
      </c>
      <c r="M1037" s="14">
        <v>0</v>
      </c>
      <c r="N1037" s="14">
        <v>0</v>
      </c>
    </row>
    <row r="1038" spans="1:14" ht="13.8" x14ac:dyDescent="0.3">
      <c r="A1038" s="44" t="s">
        <v>165</v>
      </c>
      <c r="B1038" s="45" t="s">
        <v>180</v>
      </c>
      <c r="C1038" s="18" t="s">
        <v>172</v>
      </c>
      <c r="D1038" s="13" t="s">
        <v>191</v>
      </c>
      <c r="E1038" s="18" t="s">
        <v>332</v>
      </c>
      <c r="F1038" s="35">
        <v>39848</v>
      </c>
      <c r="G1038" s="14">
        <f t="shared" si="35"/>
        <v>4.333333333333333</v>
      </c>
      <c r="H1038" s="35">
        <v>40649</v>
      </c>
      <c r="I1038" s="31">
        <v>6.5</v>
      </c>
      <c r="J1038" s="51" t="s">
        <v>391</v>
      </c>
      <c r="K1038" s="14" t="s">
        <v>400</v>
      </c>
      <c r="L1038" s="14">
        <v>0</v>
      </c>
      <c r="M1038" s="14">
        <v>0.125</v>
      </c>
      <c r="N1038" s="14">
        <v>6.25E-2</v>
      </c>
    </row>
    <row r="1039" spans="1:14" ht="13.8" x14ac:dyDescent="0.3">
      <c r="A1039" s="44" t="s">
        <v>165</v>
      </c>
      <c r="B1039" s="45" t="s">
        <v>180</v>
      </c>
      <c r="C1039" s="18" t="s">
        <v>172</v>
      </c>
      <c r="D1039" s="13" t="s">
        <v>191</v>
      </c>
      <c r="E1039" s="18" t="s">
        <v>332</v>
      </c>
      <c r="F1039" s="35">
        <v>39848</v>
      </c>
      <c r="G1039" s="14">
        <f t="shared" si="35"/>
        <v>4.333333333333333</v>
      </c>
      <c r="H1039" s="35">
        <v>40649</v>
      </c>
      <c r="I1039" s="31">
        <v>6.5</v>
      </c>
      <c r="J1039" s="51" t="s">
        <v>391</v>
      </c>
      <c r="K1039" s="14" t="s">
        <v>401</v>
      </c>
      <c r="L1039" s="14">
        <v>0</v>
      </c>
      <c r="M1039" s="14">
        <v>0.125</v>
      </c>
      <c r="N1039" s="14">
        <v>6.25E-2</v>
      </c>
    </row>
    <row r="1040" spans="1:14" ht="13.8" x14ac:dyDescent="0.3">
      <c r="A1040" s="44" t="s">
        <v>165</v>
      </c>
      <c r="B1040" s="45" t="s">
        <v>180</v>
      </c>
      <c r="C1040" s="18" t="s">
        <v>172</v>
      </c>
      <c r="D1040" s="13" t="s">
        <v>191</v>
      </c>
      <c r="E1040" s="18" t="s">
        <v>332</v>
      </c>
      <c r="F1040" s="35">
        <v>39848</v>
      </c>
      <c r="G1040" s="14">
        <f t="shared" si="35"/>
        <v>4.333333333333333</v>
      </c>
      <c r="H1040" s="35">
        <v>40649</v>
      </c>
      <c r="I1040" s="31">
        <v>6.5</v>
      </c>
      <c r="J1040" s="51" t="s">
        <v>391</v>
      </c>
      <c r="K1040" s="14" t="s">
        <v>402</v>
      </c>
      <c r="L1040" s="14">
        <v>0</v>
      </c>
      <c r="M1040" s="14">
        <v>0.125</v>
      </c>
      <c r="N1040" s="14">
        <v>6.25E-2</v>
      </c>
    </row>
    <row r="1041" spans="1:14" ht="13.8" x14ac:dyDescent="0.3">
      <c r="A1041" s="44" t="s">
        <v>165</v>
      </c>
      <c r="B1041" s="45" t="s">
        <v>180</v>
      </c>
      <c r="C1041" s="18" t="s">
        <v>172</v>
      </c>
      <c r="D1041" s="13" t="s">
        <v>191</v>
      </c>
      <c r="E1041" s="18" t="s">
        <v>332</v>
      </c>
      <c r="F1041" s="35">
        <v>39848</v>
      </c>
      <c r="G1041" s="14">
        <f t="shared" si="35"/>
        <v>4.333333333333333</v>
      </c>
      <c r="H1041" s="35">
        <v>40649</v>
      </c>
      <c r="I1041" s="31">
        <v>6.5</v>
      </c>
      <c r="J1041" s="51" t="s">
        <v>391</v>
      </c>
      <c r="K1041" s="14" t="s">
        <v>403</v>
      </c>
      <c r="L1041" s="14">
        <v>0</v>
      </c>
      <c r="M1041" s="14">
        <v>0.06</v>
      </c>
      <c r="N1041" s="14">
        <v>0.03</v>
      </c>
    </row>
    <row r="1042" spans="1:14" ht="13.8" x14ac:dyDescent="0.3">
      <c r="A1042" s="44" t="s">
        <v>165</v>
      </c>
      <c r="B1042" s="45" t="s">
        <v>180</v>
      </c>
      <c r="C1042" s="18" t="s">
        <v>172</v>
      </c>
      <c r="D1042" s="13" t="s">
        <v>191</v>
      </c>
      <c r="E1042" s="18" t="s">
        <v>332</v>
      </c>
      <c r="F1042" s="35">
        <v>39848</v>
      </c>
      <c r="G1042" s="14">
        <f t="shared" si="35"/>
        <v>4.333333333333333</v>
      </c>
      <c r="H1042" s="35">
        <v>40649</v>
      </c>
      <c r="I1042" s="31">
        <v>6.5</v>
      </c>
      <c r="J1042" s="51" t="s">
        <v>392</v>
      </c>
      <c r="K1042" s="14" t="s">
        <v>398</v>
      </c>
      <c r="L1042" s="14">
        <v>0</v>
      </c>
      <c r="M1042" s="14">
        <v>0.06</v>
      </c>
      <c r="N1042" s="14">
        <v>0.03</v>
      </c>
    </row>
    <row r="1043" spans="1:14" ht="13.8" x14ac:dyDescent="0.3">
      <c r="A1043" s="44" t="s">
        <v>165</v>
      </c>
      <c r="B1043" s="45" t="s">
        <v>180</v>
      </c>
      <c r="C1043" s="18" t="s">
        <v>172</v>
      </c>
      <c r="D1043" s="13" t="s">
        <v>191</v>
      </c>
      <c r="E1043" s="18" t="s">
        <v>332</v>
      </c>
      <c r="F1043" s="35">
        <v>39848</v>
      </c>
      <c r="G1043" s="14">
        <f t="shared" si="35"/>
        <v>4.333333333333333</v>
      </c>
      <c r="H1043" s="35">
        <v>40649</v>
      </c>
      <c r="I1043" s="31">
        <v>6.5</v>
      </c>
      <c r="J1043" s="51" t="s">
        <v>392</v>
      </c>
      <c r="K1043" s="14" t="s">
        <v>399</v>
      </c>
      <c r="L1043" s="14">
        <v>0</v>
      </c>
      <c r="M1043" s="14">
        <v>0.06</v>
      </c>
      <c r="N1043" s="14">
        <v>0.03</v>
      </c>
    </row>
    <row r="1044" spans="1:14" ht="13.8" x14ac:dyDescent="0.3">
      <c r="A1044" s="44" t="s">
        <v>165</v>
      </c>
      <c r="B1044" s="45" t="s">
        <v>180</v>
      </c>
      <c r="C1044" s="18" t="s">
        <v>172</v>
      </c>
      <c r="D1044" s="13" t="s">
        <v>191</v>
      </c>
      <c r="E1044" s="18" t="s">
        <v>332</v>
      </c>
      <c r="F1044" s="35">
        <v>39848</v>
      </c>
      <c r="G1044" s="14">
        <f t="shared" si="35"/>
        <v>4.333333333333333</v>
      </c>
      <c r="H1044" s="35">
        <v>40649</v>
      </c>
      <c r="I1044" s="31">
        <v>6.5</v>
      </c>
      <c r="J1044" s="51" t="s">
        <v>392</v>
      </c>
      <c r="K1044" s="14" t="s">
        <v>400</v>
      </c>
      <c r="L1044" s="14">
        <v>0</v>
      </c>
      <c r="M1044" s="14">
        <v>0.125</v>
      </c>
      <c r="N1044" s="14">
        <v>6.25E-2</v>
      </c>
    </row>
    <row r="1045" spans="1:14" ht="13.8" x14ac:dyDescent="0.3">
      <c r="A1045" s="44" t="s">
        <v>165</v>
      </c>
      <c r="B1045" s="45" t="s">
        <v>180</v>
      </c>
      <c r="C1045" s="18" t="s">
        <v>172</v>
      </c>
      <c r="D1045" s="13" t="s">
        <v>191</v>
      </c>
      <c r="E1045" s="18" t="s">
        <v>332</v>
      </c>
      <c r="F1045" s="35">
        <v>39848</v>
      </c>
      <c r="G1045" s="14">
        <f t="shared" si="35"/>
        <v>4.333333333333333</v>
      </c>
      <c r="H1045" s="35">
        <v>40649</v>
      </c>
      <c r="I1045" s="31">
        <v>6.5</v>
      </c>
      <c r="J1045" s="51" t="s">
        <v>392</v>
      </c>
      <c r="K1045" s="14" t="s">
        <v>401</v>
      </c>
      <c r="L1045" s="14">
        <v>0</v>
      </c>
      <c r="M1045" s="14">
        <v>0.125</v>
      </c>
      <c r="N1045" s="14">
        <v>6.25E-2</v>
      </c>
    </row>
    <row r="1046" spans="1:14" ht="13.8" x14ac:dyDescent="0.3">
      <c r="A1046" s="44" t="s">
        <v>165</v>
      </c>
      <c r="B1046" s="45" t="s">
        <v>180</v>
      </c>
      <c r="C1046" s="18" t="s">
        <v>172</v>
      </c>
      <c r="D1046" s="13" t="s">
        <v>191</v>
      </c>
      <c r="E1046" s="18" t="s">
        <v>332</v>
      </c>
      <c r="F1046" s="35">
        <v>39848</v>
      </c>
      <c r="G1046" s="14">
        <f t="shared" si="35"/>
        <v>4.333333333333333</v>
      </c>
      <c r="H1046" s="35">
        <v>40649</v>
      </c>
      <c r="I1046" s="31">
        <v>6.5</v>
      </c>
      <c r="J1046" s="51" t="s">
        <v>392</v>
      </c>
      <c r="K1046" s="14" t="s">
        <v>402</v>
      </c>
      <c r="L1046" s="14">
        <v>0</v>
      </c>
      <c r="M1046" s="14">
        <v>0</v>
      </c>
      <c r="N1046" s="14">
        <v>0</v>
      </c>
    </row>
    <row r="1047" spans="1:14" ht="13.8" x14ac:dyDescent="0.3">
      <c r="A1047" s="44" t="s">
        <v>165</v>
      </c>
      <c r="B1047" s="45" t="s">
        <v>180</v>
      </c>
      <c r="C1047" s="18" t="s">
        <v>172</v>
      </c>
      <c r="D1047" s="13" t="s">
        <v>191</v>
      </c>
      <c r="E1047" s="18" t="s">
        <v>332</v>
      </c>
      <c r="F1047" s="35">
        <v>39848</v>
      </c>
      <c r="G1047" s="14">
        <f t="shared" si="35"/>
        <v>4.333333333333333</v>
      </c>
      <c r="H1047" s="35">
        <v>40649</v>
      </c>
      <c r="I1047" s="31">
        <v>6.5</v>
      </c>
      <c r="J1047" s="51" t="s">
        <v>392</v>
      </c>
      <c r="K1047" s="14" t="s">
        <v>403</v>
      </c>
      <c r="L1047" s="14">
        <v>0</v>
      </c>
      <c r="M1047" s="14">
        <v>0</v>
      </c>
      <c r="N1047" s="14">
        <v>0</v>
      </c>
    </row>
    <row r="1048" spans="1:14" ht="13.8" x14ac:dyDescent="0.3">
      <c r="A1048" s="44" t="s">
        <v>166</v>
      </c>
      <c r="B1048" s="45" t="s">
        <v>180</v>
      </c>
      <c r="C1048" s="18" t="s">
        <v>172</v>
      </c>
      <c r="D1048" s="13" t="s">
        <v>191</v>
      </c>
      <c r="E1048" s="18" t="s">
        <v>314</v>
      </c>
      <c r="F1048" s="13" t="s">
        <v>272</v>
      </c>
      <c r="G1048" s="14" t="s">
        <v>376</v>
      </c>
      <c r="H1048" s="18" t="s">
        <v>272</v>
      </c>
      <c r="I1048" s="31" t="s">
        <v>376</v>
      </c>
      <c r="J1048" s="51" t="s">
        <v>376</v>
      </c>
      <c r="K1048" s="14" t="s">
        <v>376</v>
      </c>
      <c r="L1048" s="14" t="s">
        <v>376</v>
      </c>
      <c r="M1048" s="14" t="s">
        <v>376</v>
      </c>
      <c r="N1048" s="14" t="s">
        <v>376</v>
      </c>
    </row>
    <row r="1049" spans="1:14" ht="13.8" x14ac:dyDescent="0.3">
      <c r="A1049" s="44" t="s">
        <v>166</v>
      </c>
      <c r="B1049" s="45" t="s">
        <v>180</v>
      </c>
      <c r="C1049" s="18" t="s">
        <v>172</v>
      </c>
      <c r="D1049" s="13" t="s">
        <v>288</v>
      </c>
      <c r="E1049" s="18" t="s">
        <v>314</v>
      </c>
      <c r="F1049" s="13" t="s">
        <v>272</v>
      </c>
      <c r="G1049" s="14" t="s">
        <v>376</v>
      </c>
      <c r="H1049" s="18" t="s">
        <v>272</v>
      </c>
      <c r="I1049" s="31" t="s">
        <v>376</v>
      </c>
      <c r="J1049" s="51" t="s">
        <v>376</v>
      </c>
      <c r="K1049" s="14" t="s">
        <v>376</v>
      </c>
      <c r="L1049" s="14" t="s">
        <v>376</v>
      </c>
      <c r="M1049" s="14" t="s">
        <v>376</v>
      </c>
      <c r="N1049" s="14" t="s">
        <v>376</v>
      </c>
    </row>
    <row r="1050" spans="1:14" ht="13.8" x14ac:dyDescent="0.3">
      <c r="A1050" s="44" t="s">
        <v>167</v>
      </c>
      <c r="B1050" s="45" t="s">
        <v>208</v>
      </c>
      <c r="C1050" s="18" t="s">
        <v>172</v>
      </c>
      <c r="D1050" s="13" t="s">
        <v>173</v>
      </c>
      <c r="E1050" s="18" t="s">
        <v>333</v>
      </c>
      <c r="F1050" s="13">
        <v>2012</v>
      </c>
      <c r="G1050" s="14" t="s">
        <v>376</v>
      </c>
      <c r="H1050" s="18" t="s">
        <v>272</v>
      </c>
      <c r="I1050" s="31" t="s">
        <v>376</v>
      </c>
      <c r="J1050" s="51" t="s">
        <v>376</v>
      </c>
      <c r="K1050" s="14" t="s">
        <v>376</v>
      </c>
      <c r="L1050" s="14" t="s">
        <v>376</v>
      </c>
      <c r="M1050" s="14" t="s">
        <v>376</v>
      </c>
      <c r="N1050" s="14">
        <v>0.25</v>
      </c>
    </row>
    <row r="1051" spans="1:14" ht="13.8" x14ac:dyDescent="0.3">
      <c r="A1051" s="44" t="s">
        <v>167</v>
      </c>
      <c r="B1051" s="45" t="s">
        <v>208</v>
      </c>
      <c r="C1051" s="18" t="s">
        <v>172</v>
      </c>
      <c r="D1051" s="13" t="s">
        <v>209</v>
      </c>
      <c r="E1051" s="18" t="s">
        <v>333</v>
      </c>
      <c r="F1051" s="13">
        <v>2012</v>
      </c>
      <c r="G1051" s="14" t="s">
        <v>376</v>
      </c>
      <c r="H1051" s="18" t="s">
        <v>272</v>
      </c>
      <c r="I1051" s="31" t="s">
        <v>376</v>
      </c>
      <c r="J1051" s="51" t="s">
        <v>376</v>
      </c>
      <c r="K1051" s="14" t="s">
        <v>376</v>
      </c>
      <c r="L1051" s="14" t="s">
        <v>376</v>
      </c>
      <c r="M1051" s="14" t="s">
        <v>376</v>
      </c>
      <c r="N1051" s="14">
        <v>0.26</v>
      </c>
    </row>
    <row r="1052" spans="1:14" ht="13.8" x14ac:dyDescent="0.3">
      <c r="A1052" s="44" t="s">
        <v>167</v>
      </c>
      <c r="B1052" s="45" t="s">
        <v>208</v>
      </c>
      <c r="C1052" s="18" t="s">
        <v>172</v>
      </c>
      <c r="D1052" s="13" t="s">
        <v>288</v>
      </c>
      <c r="E1052" s="18" t="s">
        <v>333</v>
      </c>
      <c r="F1052" s="13">
        <v>2012</v>
      </c>
      <c r="G1052" s="14" t="s">
        <v>376</v>
      </c>
      <c r="H1052" s="18" t="s">
        <v>272</v>
      </c>
      <c r="I1052" s="31" t="s">
        <v>376</v>
      </c>
      <c r="J1052" s="51" t="s">
        <v>376</v>
      </c>
      <c r="K1052" s="14" t="s">
        <v>376</v>
      </c>
      <c r="L1052" s="14" t="s">
        <v>376</v>
      </c>
      <c r="M1052" s="14" t="s">
        <v>376</v>
      </c>
      <c r="N1052" s="14">
        <v>0.35</v>
      </c>
    </row>
    <row r="1053" spans="1:14" ht="13.8" x14ac:dyDescent="0.3">
      <c r="A1053" s="44" t="s">
        <v>167</v>
      </c>
      <c r="B1053" s="45" t="s">
        <v>208</v>
      </c>
      <c r="C1053" s="18" t="s">
        <v>172</v>
      </c>
      <c r="D1053" s="13" t="s">
        <v>210</v>
      </c>
      <c r="E1053" s="18" t="s">
        <v>333</v>
      </c>
      <c r="F1053" s="13">
        <v>2012</v>
      </c>
      <c r="G1053" s="14" t="s">
        <v>376</v>
      </c>
      <c r="H1053" s="18" t="s">
        <v>272</v>
      </c>
      <c r="I1053" s="31" t="s">
        <v>376</v>
      </c>
      <c r="J1053" s="51" t="s">
        <v>376</v>
      </c>
      <c r="K1053" s="14" t="s">
        <v>376</v>
      </c>
      <c r="L1053" s="14" t="s">
        <v>376</v>
      </c>
      <c r="M1053" s="14" t="s">
        <v>376</v>
      </c>
      <c r="N1053" s="14">
        <v>0.3</v>
      </c>
    </row>
    <row r="1054" spans="1:14" ht="13.8" x14ac:dyDescent="0.3">
      <c r="A1054" s="44" t="s">
        <v>168</v>
      </c>
      <c r="B1054" s="45" t="s">
        <v>208</v>
      </c>
      <c r="C1054" s="18" t="s">
        <v>172</v>
      </c>
      <c r="D1054" s="13" t="s">
        <v>173</v>
      </c>
      <c r="E1054" s="18" t="s">
        <v>333</v>
      </c>
      <c r="F1054" s="13">
        <v>2012</v>
      </c>
      <c r="G1054" s="14" t="s">
        <v>376</v>
      </c>
      <c r="H1054" s="18" t="s">
        <v>272</v>
      </c>
      <c r="I1054" s="31" t="s">
        <v>376</v>
      </c>
      <c r="J1054" s="51" t="s">
        <v>376</v>
      </c>
      <c r="K1054" s="14" t="s">
        <v>376</v>
      </c>
      <c r="L1054" s="14" t="s">
        <v>376</v>
      </c>
      <c r="M1054" s="14" t="s">
        <v>376</v>
      </c>
      <c r="N1054" s="14">
        <v>0.31</v>
      </c>
    </row>
    <row r="1055" spans="1:14" ht="13.8" x14ac:dyDescent="0.3">
      <c r="A1055" s="44" t="s">
        <v>168</v>
      </c>
      <c r="B1055" s="45" t="s">
        <v>208</v>
      </c>
      <c r="C1055" s="18" t="s">
        <v>172</v>
      </c>
      <c r="D1055" s="13" t="s">
        <v>182</v>
      </c>
      <c r="E1055" s="18" t="s">
        <v>333</v>
      </c>
      <c r="F1055" s="13">
        <v>2012</v>
      </c>
      <c r="G1055" s="14" t="s">
        <v>376</v>
      </c>
      <c r="H1055" s="18" t="s">
        <v>272</v>
      </c>
      <c r="I1055" s="31" t="s">
        <v>376</v>
      </c>
      <c r="J1055" s="51" t="s">
        <v>376</v>
      </c>
      <c r="K1055" s="14" t="s">
        <v>376</v>
      </c>
      <c r="L1055" s="14" t="s">
        <v>376</v>
      </c>
      <c r="M1055" s="14" t="s">
        <v>376</v>
      </c>
      <c r="N1055" s="14">
        <v>0.35</v>
      </c>
    </row>
    <row r="1056" spans="1:14" ht="13.8" x14ac:dyDescent="0.3">
      <c r="A1056" s="44" t="s">
        <v>168</v>
      </c>
      <c r="B1056" s="45" t="s">
        <v>208</v>
      </c>
      <c r="C1056" s="18" t="s">
        <v>172</v>
      </c>
      <c r="D1056" s="13" t="s">
        <v>197</v>
      </c>
      <c r="E1056" s="18" t="s">
        <v>333</v>
      </c>
      <c r="F1056" s="13">
        <v>2012</v>
      </c>
      <c r="G1056" s="14" t="s">
        <v>376</v>
      </c>
      <c r="H1056" s="18" t="s">
        <v>272</v>
      </c>
      <c r="I1056" s="31" t="s">
        <v>376</v>
      </c>
      <c r="J1056" s="51" t="s">
        <v>376</v>
      </c>
      <c r="K1056" s="14" t="s">
        <v>376</v>
      </c>
      <c r="L1056" s="14" t="s">
        <v>376</v>
      </c>
      <c r="M1056" s="14" t="s">
        <v>376</v>
      </c>
      <c r="N1056" s="14">
        <v>0.28000000000000003</v>
      </c>
    </row>
    <row r="1057" spans="1:14" ht="13.8" x14ac:dyDescent="0.3">
      <c r="A1057" s="44" t="s">
        <v>168</v>
      </c>
      <c r="B1057" s="45" t="s">
        <v>208</v>
      </c>
      <c r="C1057" s="18" t="s">
        <v>172</v>
      </c>
      <c r="D1057" s="13" t="s">
        <v>191</v>
      </c>
      <c r="E1057" s="18" t="s">
        <v>333</v>
      </c>
      <c r="F1057" s="13">
        <v>2012</v>
      </c>
      <c r="G1057" s="14" t="s">
        <v>376</v>
      </c>
      <c r="H1057" s="18" t="s">
        <v>272</v>
      </c>
      <c r="I1057" s="31" t="s">
        <v>376</v>
      </c>
      <c r="J1057" s="51" t="s">
        <v>376</v>
      </c>
      <c r="K1057" s="14" t="s">
        <v>376</v>
      </c>
      <c r="L1057" s="14" t="s">
        <v>376</v>
      </c>
      <c r="M1057" s="14" t="s">
        <v>376</v>
      </c>
      <c r="N1057" s="14">
        <v>0.33</v>
      </c>
    </row>
    <row r="1058" spans="1:14" ht="14.4" thickBot="1" x14ac:dyDescent="0.35">
      <c r="A1058" s="70" t="s">
        <v>168</v>
      </c>
      <c r="B1058" s="71" t="s">
        <v>208</v>
      </c>
      <c r="C1058" s="48" t="s">
        <v>172</v>
      </c>
      <c r="D1058" s="20" t="s">
        <v>204</v>
      </c>
      <c r="E1058" s="48" t="s">
        <v>333</v>
      </c>
      <c r="F1058" s="20">
        <v>2012</v>
      </c>
      <c r="G1058" s="28" t="s">
        <v>376</v>
      </c>
      <c r="H1058" s="48" t="s">
        <v>272</v>
      </c>
      <c r="I1058" s="54" t="s">
        <v>376</v>
      </c>
      <c r="J1058" s="52" t="s">
        <v>376</v>
      </c>
      <c r="K1058" s="28" t="s">
        <v>376</v>
      </c>
      <c r="L1058" s="28" t="s">
        <v>376</v>
      </c>
      <c r="M1058" s="28" t="s">
        <v>376</v>
      </c>
      <c r="N1058" s="28">
        <v>0.31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5"/>
  <sheetViews>
    <sheetView workbookViewId="0">
      <pane xSplit="1" topLeftCell="B1" activePane="topRight" state="frozen"/>
      <selection pane="topRight" activeCell="AQ2" sqref="AQ2:AQ61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0.90625" style="2"/>
    <col min="10" max="10" width="9.453125" style="2" customWidth="1"/>
    <col min="11" max="11" width="10.08984375" style="2" customWidth="1"/>
    <col min="12" max="15" width="10.90625" style="2"/>
    <col min="16" max="16" width="9.26953125" style="2" customWidth="1"/>
    <col min="17" max="17" width="9.7265625" style="2" customWidth="1"/>
    <col min="18" max="19" width="10.90625" style="2"/>
    <col min="20" max="20" width="9.6328125" style="2" customWidth="1"/>
    <col min="21" max="21" width="9.453125" style="2" customWidth="1"/>
    <col min="22" max="22" width="9" style="2" customWidth="1"/>
    <col min="23" max="23" width="9.26953125" style="2" customWidth="1"/>
    <col min="24" max="24" width="9.08984375" style="2" customWidth="1"/>
    <col min="25" max="27" width="10.90625" style="2"/>
    <col min="28" max="28" width="9.7265625" style="2" customWidth="1"/>
    <col min="29" max="29" width="9.453125" style="2" customWidth="1"/>
    <col min="30" max="30" width="10.90625" style="2"/>
    <col min="31" max="31" width="10" style="2" customWidth="1"/>
    <col min="32" max="33" width="10.90625" style="2"/>
    <col min="34" max="34" width="9.26953125" style="2" customWidth="1"/>
    <col min="35" max="35" width="9.90625" style="2" customWidth="1"/>
    <col min="36" max="39" width="10.90625" style="2"/>
    <col min="40" max="40" width="9.08984375" style="2" customWidth="1"/>
    <col min="41" max="41" width="9.90625" style="2" customWidth="1"/>
    <col min="42" max="42" width="10.90625" style="2"/>
    <col min="43" max="43" width="9.453125" style="2" customWidth="1"/>
  </cols>
  <sheetData>
    <row r="1" spans="1:43" ht="28.2" thickBot="1" x14ac:dyDescent="0.25">
      <c r="A1" s="59" t="s">
        <v>179</v>
      </c>
      <c r="B1" s="59" t="s">
        <v>174</v>
      </c>
      <c r="C1" s="59" t="s">
        <v>175</v>
      </c>
      <c r="D1" s="59" t="s">
        <v>176</v>
      </c>
      <c r="E1" s="59" t="s">
        <v>177</v>
      </c>
      <c r="F1" s="59" t="s">
        <v>178</v>
      </c>
      <c r="G1" s="59" t="s">
        <v>676</v>
      </c>
      <c r="H1" s="66" t="s">
        <v>725</v>
      </c>
      <c r="I1" s="66" t="s">
        <v>726</v>
      </c>
      <c r="J1" s="66" t="s">
        <v>727</v>
      </c>
      <c r="K1" s="66" t="s">
        <v>728</v>
      </c>
      <c r="L1" s="66" t="s">
        <v>729</v>
      </c>
      <c r="M1" s="66" t="s">
        <v>735</v>
      </c>
      <c r="N1" s="66" t="s">
        <v>730</v>
      </c>
      <c r="O1" s="66" t="s">
        <v>731</v>
      </c>
      <c r="P1" s="66" t="s">
        <v>732</v>
      </c>
      <c r="Q1" s="66" t="s">
        <v>733</v>
      </c>
      <c r="R1" s="66" t="s">
        <v>734</v>
      </c>
      <c r="S1" s="66" t="s">
        <v>741</v>
      </c>
      <c r="T1" s="66" t="s">
        <v>736</v>
      </c>
      <c r="U1" s="66" t="s">
        <v>737</v>
      </c>
      <c r="V1" s="66" t="s">
        <v>738</v>
      </c>
      <c r="W1" s="66" t="s">
        <v>739</v>
      </c>
      <c r="X1" s="66" t="s">
        <v>740</v>
      </c>
      <c r="Y1" s="66" t="s">
        <v>747</v>
      </c>
      <c r="Z1" s="66" t="s">
        <v>742</v>
      </c>
      <c r="AA1" s="66" t="s">
        <v>743</v>
      </c>
      <c r="AB1" s="66" t="s">
        <v>744</v>
      </c>
      <c r="AC1" s="66" t="s">
        <v>745</v>
      </c>
      <c r="AD1" s="66" t="s">
        <v>746</v>
      </c>
      <c r="AE1" s="66" t="s">
        <v>753</v>
      </c>
      <c r="AF1" s="66" t="s">
        <v>748</v>
      </c>
      <c r="AG1" s="66" t="s">
        <v>749</v>
      </c>
      <c r="AH1" s="66" t="s">
        <v>750</v>
      </c>
      <c r="AI1" s="66" t="s">
        <v>751</v>
      </c>
      <c r="AJ1" s="66" t="s">
        <v>752</v>
      </c>
      <c r="AK1" s="66" t="s">
        <v>754</v>
      </c>
      <c r="AL1" s="66" t="s">
        <v>755</v>
      </c>
      <c r="AM1" s="66" t="s">
        <v>756</v>
      </c>
      <c r="AN1" s="66" t="s">
        <v>757</v>
      </c>
      <c r="AO1" s="66" t="s">
        <v>758</v>
      </c>
      <c r="AP1" s="66" t="s">
        <v>759</v>
      </c>
      <c r="AQ1" s="66" t="s">
        <v>760</v>
      </c>
    </row>
    <row r="2" spans="1:43" ht="13.8" x14ac:dyDescent="0.2">
      <c r="A2" s="13" t="s">
        <v>146</v>
      </c>
      <c r="B2" s="13" t="s">
        <v>169</v>
      </c>
      <c r="C2" s="13" t="s">
        <v>180</v>
      </c>
      <c r="D2" s="13" t="s">
        <v>173</v>
      </c>
      <c r="E2" s="13" t="s">
        <v>173</v>
      </c>
      <c r="F2" s="24" t="s">
        <v>83</v>
      </c>
      <c r="G2" s="24">
        <v>4.5999999999999996</v>
      </c>
      <c r="H2" s="33">
        <v>29938.636272598265</v>
      </c>
      <c r="I2" s="33">
        <v>29171.802658012624</v>
      </c>
      <c r="J2" s="33">
        <v>28870.598715675984</v>
      </c>
      <c r="K2" s="33">
        <v>28334.745337454322</v>
      </c>
      <c r="L2" s="33">
        <v>25496.589543270009</v>
      </c>
      <c r="M2" s="33" t="s">
        <v>376</v>
      </c>
      <c r="N2" s="33">
        <v>22754.983021197815</v>
      </c>
      <c r="O2" s="33">
        <v>22619.62</v>
      </c>
      <c r="P2" s="33">
        <v>22213.929283744117</v>
      </c>
      <c r="Q2" s="33">
        <v>21750.137947423776</v>
      </c>
      <c r="R2" s="33">
        <v>18475.856259939137</v>
      </c>
      <c r="S2" s="33" t="s">
        <v>376</v>
      </c>
      <c r="T2" s="33">
        <v>15794.790587070127</v>
      </c>
      <c r="U2" s="33">
        <v>15253.003630849305</v>
      </c>
      <c r="V2" s="33">
        <v>14717.754035885468</v>
      </c>
      <c r="W2" s="33">
        <v>13291.920673978186</v>
      </c>
      <c r="X2" s="33">
        <v>10367.128496908272</v>
      </c>
      <c r="Y2" s="33" t="s">
        <v>376</v>
      </c>
      <c r="Z2" s="33">
        <v>14275.31</v>
      </c>
      <c r="AA2" s="33">
        <v>13075.759253986904</v>
      </c>
      <c r="AB2" s="33">
        <v>12160.528812367977</v>
      </c>
      <c r="AC2" s="33">
        <v>10873.825315818905</v>
      </c>
      <c r="AD2" s="33">
        <v>7758.490311561115</v>
      </c>
      <c r="AE2" s="33" t="s">
        <v>376</v>
      </c>
      <c r="AF2" s="33">
        <v>8363.68</v>
      </c>
      <c r="AG2" s="33">
        <v>7880.8358937088178</v>
      </c>
      <c r="AH2" s="33">
        <v>7113.6263522036088</v>
      </c>
      <c r="AI2" s="33">
        <v>5697.9454230000001</v>
      </c>
      <c r="AJ2" s="33">
        <v>3553.7296769999998</v>
      </c>
      <c r="AK2" s="33" t="s">
        <v>376</v>
      </c>
      <c r="AL2" s="33">
        <v>4667.4473658621664</v>
      </c>
      <c r="AM2" s="33">
        <v>3941.880532461063</v>
      </c>
      <c r="AN2" s="33">
        <v>3383.2765190038426</v>
      </c>
      <c r="AO2" s="33">
        <v>2413.5102493135819</v>
      </c>
      <c r="AP2" s="33">
        <v>1394.1975170000001</v>
      </c>
      <c r="AQ2" s="33" t="s">
        <v>376</v>
      </c>
    </row>
    <row r="3" spans="1:43" ht="13.8" x14ac:dyDescent="0.2">
      <c r="A3" s="13" t="s">
        <v>146</v>
      </c>
      <c r="B3" s="13" t="s">
        <v>169</v>
      </c>
      <c r="C3" s="13" t="s">
        <v>180</v>
      </c>
      <c r="D3" s="13" t="s">
        <v>173</v>
      </c>
      <c r="E3" s="13" t="s">
        <v>173</v>
      </c>
      <c r="F3" s="24" t="s">
        <v>84</v>
      </c>
      <c r="G3" s="24">
        <v>5.6</v>
      </c>
      <c r="H3" s="33">
        <v>21876.593956940105</v>
      </c>
      <c r="I3" s="33">
        <v>21164.941341433707</v>
      </c>
      <c r="J3" s="33">
        <v>19925.066010301984</v>
      </c>
      <c r="K3" s="33">
        <v>18485.786584516114</v>
      </c>
      <c r="L3" s="33">
        <v>16448.957077142306</v>
      </c>
      <c r="M3" s="33" t="s">
        <v>376</v>
      </c>
      <c r="N3" s="33">
        <v>19005.187363683053</v>
      </c>
      <c r="O3" s="33">
        <v>17955.303369669946</v>
      </c>
      <c r="P3" s="33">
        <v>17275.753128949513</v>
      </c>
      <c r="Q3" s="33">
        <v>15728.739053582076</v>
      </c>
      <c r="R3" s="33">
        <v>13944.570871447237</v>
      </c>
      <c r="S3" s="33" t="s">
        <v>376</v>
      </c>
      <c r="T3" s="33">
        <v>16663.929502559582</v>
      </c>
      <c r="U3" s="33">
        <v>15371.1481881731</v>
      </c>
      <c r="V3" s="33">
        <v>14134.399988285524</v>
      </c>
      <c r="W3" s="33">
        <v>12430.99265908806</v>
      </c>
      <c r="X3" s="33">
        <v>10491.874318065889</v>
      </c>
      <c r="Y3" s="33" t="s">
        <v>376</v>
      </c>
      <c r="Z3" s="33">
        <v>11170.767792073535</v>
      </c>
      <c r="AA3" s="33">
        <v>10380.936729716581</v>
      </c>
      <c r="AB3" s="33">
        <v>9123.2117252350181</v>
      </c>
      <c r="AC3" s="33">
        <v>8032.6359987424039</v>
      </c>
      <c r="AD3" s="33">
        <v>6185.3628847780819</v>
      </c>
      <c r="AE3" s="33" t="s">
        <v>376</v>
      </c>
      <c r="AF3" s="33">
        <v>7795.8206862517482</v>
      </c>
      <c r="AG3" s="33">
        <v>7558.8307055561645</v>
      </c>
      <c r="AH3" s="33">
        <v>6862.2579252143769</v>
      </c>
      <c r="AI3" s="33">
        <v>5651.1799228052259</v>
      </c>
      <c r="AJ3" s="33">
        <v>3991.6863613663886</v>
      </c>
      <c r="AK3" s="33" t="s">
        <v>376</v>
      </c>
      <c r="AL3" s="33">
        <v>2681.4704877953477</v>
      </c>
      <c r="AM3" s="33">
        <v>2644.3571496967761</v>
      </c>
      <c r="AN3" s="33">
        <v>2418.6459049078135</v>
      </c>
      <c r="AO3" s="33">
        <v>1672</v>
      </c>
      <c r="AP3" s="33">
        <v>1123.3647957614808</v>
      </c>
      <c r="AQ3" s="33" t="s">
        <v>376</v>
      </c>
    </row>
    <row r="4" spans="1:43" ht="13.8" x14ac:dyDescent="0.2">
      <c r="A4" s="13" t="s">
        <v>146</v>
      </c>
      <c r="B4" s="13" t="s">
        <v>169</v>
      </c>
      <c r="C4" s="13" t="s">
        <v>180</v>
      </c>
      <c r="D4" s="13" t="s">
        <v>173</v>
      </c>
      <c r="E4" s="13" t="s">
        <v>173</v>
      </c>
      <c r="F4" s="25" t="s">
        <v>220</v>
      </c>
      <c r="G4" s="24">
        <v>4.2</v>
      </c>
      <c r="H4" s="33">
        <v>24663.717039307565</v>
      </c>
      <c r="I4" s="33">
        <v>24178.479668196254</v>
      </c>
      <c r="J4" s="33">
        <v>23039.54279987243</v>
      </c>
      <c r="K4" s="33">
        <v>21613.167953306493</v>
      </c>
      <c r="L4" s="33">
        <v>20854.796470545087</v>
      </c>
      <c r="M4" s="33" t="s">
        <v>376</v>
      </c>
      <c r="N4" s="33">
        <v>19654.862246339464</v>
      </c>
      <c r="O4" s="33">
        <v>19509.460899615053</v>
      </c>
      <c r="P4" s="33">
        <v>18113.11067879256</v>
      </c>
      <c r="Q4" s="33">
        <v>18130.5846233681</v>
      </c>
      <c r="R4" s="33">
        <v>15802.318519197126</v>
      </c>
      <c r="S4" s="33" t="s">
        <v>376</v>
      </c>
      <c r="T4" s="33">
        <v>13972.62901959493</v>
      </c>
      <c r="U4" s="33">
        <v>12935.141842132221</v>
      </c>
      <c r="V4" s="33">
        <v>11884.231613218657</v>
      </c>
      <c r="W4" s="33">
        <v>11515.607693390199</v>
      </c>
      <c r="X4" s="33">
        <v>9541.6548132625958</v>
      </c>
      <c r="Y4" s="33" t="s">
        <v>376</v>
      </c>
      <c r="Z4" s="33">
        <v>11497.712013552538</v>
      </c>
      <c r="AA4" s="33">
        <v>10580.935996711816</v>
      </c>
      <c r="AB4" s="33">
        <v>7716.6521219596971</v>
      </c>
      <c r="AC4" s="33">
        <v>6921.8600214906128</v>
      </c>
      <c r="AD4" s="33">
        <v>5223.2858042679745</v>
      </c>
      <c r="AE4" s="33" t="s">
        <v>376</v>
      </c>
      <c r="AF4" s="33">
        <v>8431.4783594282471</v>
      </c>
      <c r="AG4" s="33">
        <v>7521.6729706191054</v>
      </c>
      <c r="AH4" s="33">
        <v>6192.2311802127324</v>
      </c>
      <c r="AI4" s="33">
        <v>5093.0956868810536</v>
      </c>
      <c r="AJ4" s="33">
        <v>2855.5650558246257</v>
      </c>
      <c r="AK4" s="33" t="s">
        <v>376</v>
      </c>
      <c r="AL4" s="33">
        <v>2469.3831408008346</v>
      </c>
      <c r="AM4" s="33">
        <v>1709.4224538464114</v>
      </c>
      <c r="AN4" s="33">
        <v>1547.6841629031196</v>
      </c>
      <c r="AO4" s="33">
        <v>1156.3846110847189</v>
      </c>
      <c r="AP4" s="33">
        <v>972.9653311454266</v>
      </c>
      <c r="AQ4" s="33" t="s">
        <v>376</v>
      </c>
    </row>
    <row r="5" spans="1:43" ht="13.8" x14ac:dyDescent="0.2">
      <c r="A5" s="13" t="s">
        <v>146</v>
      </c>
      <c r="B5" s="13" t="s">
        <v>169</v>
      </c>
      <c r="C5" s="13" t="s">
        <v>180</v>
      </c>
      <c r="D5" s="13" t="s">
        <v>173</v>
      </c>
      <c r="E5" s="13" t="s">
        <v>173</v>
      </c>
      <c r="F5" s="14" t="s">
        <v>129</v>
      </c>
      <c r="G5" s="14">
        <f>AVERAGE(G2:G4)</f>
        <v>4.8</v>
      </c>
      <c r="H5" s="16">
        <f>AVERAGE(H2:H4)</f>
        <v>25492.982422948644</v>
      </c>
      <c r="I5" s="16">
        <f t="shared" ref="I5" si="0">AVERAGE(I2:I4)</f>
        <v>24838.407889214199</v>
      </c>
      <c r="J5" s="16">
        <f t="shared" ref="J5" si="1">AVERAGE(J2:J4)</f>
        <v>23945.069175283468</v>
      </c>
      <c r="K5" s="16">
        <f t="shared" ref="K5" si="2">AVERAGE(K2:K4)</f>
        <v>22811.233291758977</v>
      </c>
      <c r="L5" s="16">
        <f>AVERAGE(L2:L4)</f>
        <v>20933.447696985801</v>
      </c>
      <c r="M5" s="33" t="s">
        <v>376</v>
      </c>
      <c r="N5" s="16">
        <f t="shared" ref="N5" si="3">AVERAGE(N2:N4)</f>
        <v>20471.677543740112</v>
      </c>
      <c r="O5" s="16">
        <f t="shared" ref="O5" si="4">AVERAGE(O2:O4)</f>
        <v>20028.128089761667</v>
      </c>
      <c r="P5" s="16">
        <f>AVERAGE(P2:P4)</f>
        <v>19200.931030495394</v>
      </c>
      <c r="Q5" s="16">
        <f t="shared" ref="Q5" si="5">AVERAGE(Q2:Q4)</f>
        <v>18536.48720812465</v>
      </c>
      <c r="R5" s="16">
        <f t="shared" ref="R5" si="6">AVERAGE(R2:R4)</f>
        <v>16074.248550194499</v>
      </c>
      <c r="S5" s="33" t="s">
        <v>376</v>
      </c>
      <c r="T5" s="16">
        <f>AVERAGE(T2:T4)</f>
        <v>15477.116369741547</v>
      </c>
      <c r="U5" s="16">
        <f t="shared" ref="U5" si="7">AVERAGE(U2:U4)</f>
        <v>14519.764553718209</v>
      </c>
      <c r="V5" s="16">
        <f t="shared" ref="V5" si="8">AVERAGE(V2:V4)</f>
        <v>13578.795212463216</v>
      </c>
      <c r="W5" s="16">
        <f t="shared" ref="W5" si="9">AVERAGE(W2:W4)</f>
        <v>12412.840342152149</v>
      </c>
      <c r="X5" s="16">
        <f>AVERAGE(X2:X4)</f>
        <v>10133.552542745587</v>
      </c>
      <c r="Y5" s="33" t="s">
        <v>376</v>
      </c>
      <c r="Z5" s="16">
        <f t="shared" ref="Z5" si="10">AVERAGE(Z2:Z4)</f>
        <v>12314.596601875359</v>
      </c>
      <c r="AA5" s="16">
        <f t="shared" ref="AA5" si="11">AVERAGE(AA2:AA4)</f>
        <v>11345.877326805101</v>
      </c>
      <c r="AB5" s="16">
        <f>AVERAGE(AB2:AB4)</f>
        <v>9666.7975531875636</v>
      </c>
      <c r="AC5" s="16">
        <f t="shared" ref="AC5" si="12">AVERAGE(AC2:AC4)</f>
        <v>8609.4404453506413</v>
      </c>
      <c r="AD5" s="16">
        <f t="shared" ref="AD5" si="13">AVERAGE(AD2:AD4)</f>
        <v>6389.0463335357244</v>
      </c>
      <c r="AE5" s="33" t="s">
        <v>376</v>
      </c>
      <c r="AF5" s="16">
        <f>AVERAGE(AF2:AF4)</f>
        <v>8196.9930152266661</v>
      </c>
      <c r="AG5" s="16">
        <f t="shared" ref="AG5" si="14">AVERAGE(AG2:AG4)</f>
        <v>7653.7798566280298</v>
      </c>
      <c r="AH5" s="16">
        <f t="shared" ref="AH5" si="15">AVERAGE(AH2:AH4)</f>
        <v>6722.7051525435736</v>
      </c>
      <c r="AI5" s="16">
        <f t="shared" ref="AI5" si="16">AVERAGE(AI2:AI4)</f>
        <v>5480.7403442287605</v>
      </c>
      <c r="AJ5" s="16">
        <f>AVERAGE(AJ2:AJ4)</f>
        <v>3466.9936980636717</v>
      </c>
      <c r="AK5" s="33" t="s">
        <v>376</v>
      </c>
      <c r="AL5" s="16">
        <f t="shared" ref="AL5" si="17">AVERAGE(AL2:AL4)</f>
        <v>3272.7669981527833</v>
      </c>
      <c r="AM5" s="16">
        <f t="shared" ref="AM5" si="18">AVERAGE(AM2:AM4)</f>
        <v>2765.2200453347505</v>
      </c>
      <c r="AN5" s="16">
        <f>AVERAGE(AN2:AN4)</f>
        <v>2449.8688622715918</v>
      </c>
      <c r="AO5" s="16">
        <f t="shared" ref="AO5" si="19">AVERAGE(AO2:AO4)</f>
        <v>1747.2982867994335</v>
      </c>
      <c r="AP5" s="16">
        <f t="shared" ref="AP5" si="20">AVERAGE(AP2:AP4)</f>
        <v>1163.5092146356358</v>
      </c>
      <c r="AQ5" s="33" t="s">
        <v>376</v>
      </c>
    </row>
    <row r="6" spans="1:43" ht="13.8" x14ac:dyDescent="0.2">
      <c r="A6" s="13" t="s">
        <v>146</v>
      </c>
      <c r="B6" s="13" t="s">
        <v>169</v>
      </c>
      <c r="C6" s="13" t="s">
        <v>180</v>
      </c>
      <c r="D6" s="13" t="s">
        <v>181</v>
      </c>
      <c r="E6" s="13" t="s">
        <v>182</v>
      </c>
      <c r="F6" s="14" t="s">
        <v>85</v>
      </c>
      <c r="G6" s="24">
        <v>4.9000000000000004</v>
      </c>
      <c r="H6" s="33">
        <v>29362.887995782447</v>
      </c>
      <c r="I6" s="33">
        <v>28506.871974546571</v>
      </c>
      <c r="J6" s="33">
        <v>27829.296809630916</v>
      </c>
      <c r="K6" s="33">
        <v>26980.894639257407</v>
      </c>
      <c r="L6" s="33">
        <v>24395.598869560112</v>
      </c>
      <c r="M6" s="33" t="s">
        <v>376</v>
      </c>
      <c r="N6" s="33">
        <v>25024.325593287816</v>
      </c>
      <c r="O6" s="33">
        <v>24423.930555829418</v>
      </c>
      <c r="P6" s="33">
        <v>23112.595173574773</v>
      </c>
      <c r="Q6" s="33">
        <v>21753.632170017554</v>
      </c>
      <c r="R6" s="33">
        <v>18814.425136994592</v>
      </c>
      <c r="S6" s="33" t="s">
        <v>376</v>
      </c>
      <c r="T6" s="33">
        <v>17788.249919917689</v>
      </c>
      <c r="U6" s="33">
        <v>17044.956998600192</v>
      </c>
      <c r="V6" s="33">
        <v>15903.06749194162</v>
      </c>
      <c r="W6" s="33">
        <v>14273.632741597621</v>
      </c>
      <c r="X6" s="33">
        <v>10987.559056270438</v>
      </c>
      <c r="Y6" s="33" t="s">
        <v>376</v>
      </c>
      <c r="Z6" s="33">
        <v>11585.946438423276</v>
      </c>
      <c r="AA6" s="33">
        <v>10232.354144991834</v>
      </c>
      <c r="AB6" s="33">
        <v>9127.6690351152229</v>
      </c>
      <c r="AC6" s="33">
        <v>7562.9076629094234</v>
      </c>
      <c r="AD6" s="33">
        <v>4885.8124105234392</v>
      </c>
      <c r="AE6" s="33" t="s">
        <v>376</v>
      </c>
      <c r="AF6" s="33">
        <v>7471.3683946097599</v>
      </c>
      <c r="AG6" s="33">
        <v>6454.1216264356299</v>
      </c>
      <c r="AH6" s="33">
        <v>5314.0674040955555</v>
      </c>
      <c r="AI6" s="33">
        <v>3805.0218027223104</v>
      </c>
      <c r="AJ6" s="33">
        <v>2112.9938676646739</v>
      </c>
      <c r="AK6" s="33" t="s">
        <v>376</v>
      </c>
      <c r="AL6" s="33">
        <v>3647.17989675436</v>
      </c>
      <c r="AM6" s="33">
        <v>3053.8134360505933</v>
      </c>
      <c r="AN6" s="33">
        <v>2716.0262604371701</v>
      </c>
      <c r="AO6" s="33">
        <v>2138.6685315233772</v>
      </c>
      <c r="AP6" s="33">
        <v>1203.4723054124117</v>
      </c>
      <c r="AQ6" s="33" t="s">
        <v>376</v>
      </c>
    </row>
    <row r="7" spans="1:43" ht="13.8" x14ac:dyDescent="0.2">
      <c r="A7" s="13" t="s">
        <v>146</v>
      </c>
      <c r="B7" s="13" t="s">
        <v>169</v>
      </c>
      <c r="C7" s="13" t="s">
        <v>180</v>
      </c>
      <c r="D7" s="13" t="s">
        <v>181</v>
      </c>
      <c r="E7" s="13" t="s">
        <v>182</v>
      </c>
      <c r="F7" s="26" t="s">
        <v>45</v>
      </c>
      <c r="G7" s="24">
        <v>3.5</v>
      </c>
      <c r="H7" s="33">
        <v>28027.601109256873</v>
      </c>
      <c r="I7" s="33">
        <v>27536.406444548196</v>
      </c>
      <c r="J7" s="33">
        <v>26565.573613201974</v>
      </c>
      <c r="K7" s="33">
        <v>24889.701747096791</v>
      </c>
      <c r="L7" s="33">
        <v>21695.098872930808</v>
      </c>
      <c r="M7" s="33" t="s">
        <v>376</v>
      </c>
      <c r="N7" s="33">
        <v>24703.808963922344</v>
      </c>
      <c r="O7" s="33">
        <v>24516.65746281057</v>
      </c>
      <c r="P7" s="33">
        <v>24037.404136275192</v>
      </c>
      <c r="Q7" s="33">
        <v>23075.334432814099</v>
      </c>
      <c r="R7" s="33">
        <v>19471.706411880521</v>
      </c>
      <c r="S7" s="33" t="s">
        <v>376</v>
      </c>
      <c r="T7" s="33">
        <v>19212.908033783646</v>
      </c>
      <c r="U7" s="33">
        <v>17799.931610713331</v>
      </c>
      <c r="V7" s="33">
        <v>17328.815686001602</v>
      </c>
      <c r="W7" s="33">
        <v>15225.530879769689</v>
      </c>
      <c r="X7" s="33">
        <v>12163.630762181618</v>
      </c>
      <c r="Y7" s="33" t="s">
        <v>376</v>
      </c>
      <c r="Z7" s="33">
        <v>10367.747860979553</v>
      </c>
      <c r="AA7" s="33">
        <v>8984.9113380106555</v>
      </c>
      <c r="AB7" s="33">
        <v>8460.6748512967497</v>
      </c>
      <c r="AC7" s="33">
        <v>6962.8208632922015</v>
      </c>
      <c r="AD7" s="33">
        <v>4838.7888894121743</v>
      </c>
      <c r="AE7" s="33" t="s">
        <v>376</v>
      </c>
      <c r="AF7" s="33">
        <v>6876.8810677680785</v>
      </c>
      <c r="AG7" s="33">
        <v>6242.7767452944945</v>
      </c>
      <c r="AH7" s="33">
        <v>5432.556393159598</v>
      </c>
      <c r="AI7" s="33">
        <v>4254.9986523549496</v>
      </c>
      <c r="AJ7" s="33">
        <v>2728.8930323294148</v>
      </c>
      <c r="AK7" s="33" t="s">
        <v>376</v>
      </c>
      <c r="AL7" s="33">
        <v>3431.6531744161002</v>
      </c>
      <c r="AM7" s="33">
        <v>3544.3797216627381</v>
      </c>
      <c r="AN7" s="33">
        <v>2643.7204237709975</v>
      </c>
      <c r="AO7" s="33">
        <v>2016.2200973380991</v>
      </c>
      <c r="AP7" s="33">
        <v>1236.6803343772397</v>
      </c>
      <c r="AQ7" s="33" t="s">
        <v>376</v>
      </c>
    </row>
    <row r="8" spans="1:43" ht="13.8" x14ac:dyDescent="0.2">
      <c r="A8" s="13" t="s">
        <v>146</v>
      </c>
      <c r="B8" s="13" t="s">
        <v>169</v>
      </c>
      <c r="C8" s="13" t="s">
        <v>180</v>
      </c>
      <c r="D8" s="13" t="s">
        <v>181</v>
      </c>
      <c r="E8" s="13" t="s">
        <v>182</v>
      </c>
      <c r="F8" s="26" t="s">
        <v>46</v>
      </c>
      <c r="G8" s="24">
        <v>4.5</v>
      </c>
      <c r="H8" s="33">
        <v>28585.270525471795</v>
      </c>
      <c r="I8" s="33">
        <v>29539.543646252834</v>
      </c>
      <c r="J8" s="33">
        <v>28972.020939137168</v>
      </c>
      <c r="K8" s="33">
        <v>28156.768702451493</v>
      </c>
      <c r="L8" s="33">
        <v>19448.826122499275</v>
      </c>
      <c r="M8" s="33" t="s">
        <v>376</v>
      </c>
      <c r="N8" s="33">
        <v>28466.181370335278</v>
      </c>
      <c r="O8" s="33">
        <v>27821.44426777949</v>
      </c>
      <c r="P8" s="33">
        <v>26560.086997828294</v>
      </c>
      <c r="Q8" s="33">
        <v>25039.767844460886</v>
      </c>
      <c r="R8" s="33">
        <v>22398.289560931225</v>
      </c>
      <c r="S8" s="33" t="s">
        <v>376</v>
      </c>
      <c r="T8" s="33">
        <v>21700.929609720093</v>
      </c>
      <c r="U8" s="33">
        <v>20204.683876385108</v>
      </c>
      <c r="V8" s="33">
        <v>19129.387318378052</v>
      </c>
      <c r="W8" s="33">
        <v>18186.462826855808</v>
      </c>
      <c r="X8" s="33">
        <v>15193.301230125449</v>
      </c>
      <c r="Y8" s="33" t="s">
        <v>376</v>
      </c>
      <c r="Z8" s="33">
        <v>10036.701618661795</v>
      </c>
      <c r="AA8" s="33">
        <v>8097.7339526797869</v>
      </c>
      <c r="AB8" s="33">
        <v>7832.9104076832573</v>
      </c>
      <c r="AC8" s="33">
        <v>6684.2089472707621</v>
      </c>
      <c r="AD8" s="33">
        <v>5106.0355145610092</v>
      </c>
      <c r="AE8" s="33" t="s">
        <v>376</v>
      </c>
      <c r="AF8" s="33">
        <v>8413.6391697647232</v>
      </c>
      <c r="AG8" s="33">
        <v>8034.0046399887615</v>
      </c>
      <c r="AH8" s="33">
        <v>6197.536395846324</v>
      </c>
      <c r="AI8" s="33">
        <v>4312.6425063756542</v>
      </c>
      <c r="AJ8" s="33">
        <v>2562.8054326201686</v>
      </c>
      <c r="AK8" s="33" t="s">
        <v>376</v>
      </c>
      <c r="AL8" s="33">
        <v>3898.9226785413948</v>
      </c>
      <c r="AM8" s="33">
        <v>3777.9941872259087</v>
      </c>
      <c r="AN8" s="33">
        <v>2849.2648194600174</v>
      </c>
      <c r="AO8" s="33">
        <v>2302.0193691821764</v>
      </c>
      <c r="AP8" s="33">
        <v>1277.6672827451491</v>
      </c>
      <c r="AQ8" s="33" t="s">
        <v>376</v>
      </c>
    </row>
    <row r="9" spans="1:43" ht="13.8" x14ac:dyDescent="0.2">
      <c r="A9" s="13" t="s">
        <v>146</v>
      </c>
      <c r="B9" s="13" t="s">
        <v>169</v>
      </c>
      <c r="C9" s="13" t="s">
        <v>180</v>
      </c>
      <c r="D9" s="13" t="s">
        <v>181</v>
      </c>
      <c r="E9" s="13" t="s">
        <v>182</v>
      </c>
      <c r="F9" s="14" t="s">
        <v>129</v>
      </c>
      <c r="G9" s="14">
        <f>AVERAGE(G6:G8)</f>
        <v>4.3</v>
      </c>
      <c r="H9" s="16">
        <f>AVERAGE(H6:H8)</f>
        <v>28658.586543503701</v>
      </c>
      <c r="I9" s="16">
        <f t="shared" ref="I9" si="21">AVERAGE(I6:I8)</f>
        <v>28527.607355115866</v>
      </c>
      <c r="J9" s="16">
        <f t="shared" ref="J9" si="22">AVERAGE(J6:J8)</f>
        <v>27788.963787323348</v>
      </c>
      <c r="K9" s="16">
        <f t="shared" ref="K9" si="23">AVERAGE(K6:K8)</f>
        <v>26675.788362935229</v>
      </c>
      <c r="L9" s="16">
        <f>AVERAGE(L6:L8)</f>
        <v>21846.50795499673</v>
      </c>
      <c r="M9" s="33" t="s">
        <v>376</v>
      </c>
      <c r="N9" s="16">
        <f t="shared" ref="N9" si="24">AVERAGE(N6:N8)</f>
        <v>26064.771975848478</v>
      </c>
      <c r="O9" s="16">
        <f t="shared" ref="O9" si="25">AVERAGE(O6:O8)</f>
        <v>25587.34409547316</v>
      </c>
      <c r="P9" s="16">
        <f>AVERAGE(P6:P8)</f>
        <v>24570.028769226086</v>
      </c>
      <c r="Q9" s="16">
        <f t="shared" ref="Q9" si="26">AVERAGE(Q6:Q8)</f>
        <v>23289.578149097517</v>
      </c>
      <c r="R9" s="16">
        <f t="shared" ref="R9" si="27">AVERAGE(R6:R8)</f>
        <v>20228.140369935445</v>
      </c>
      <c r="S9" s="33" t="s">
        <v>376</v>
      </c>
      <c r="T9" s="16">
        <f>AVERAGE(T6:T8)</f>
        <v>19567.362521140476</v>
      </c>
      <c r="U9" s="16">
        <f t="shared" ref="U9" si="28">AVERAGE(U6:U8)</f>
        <v>18349.857495232878</v>
      </c>
      <c r="V9" s="16">
        <f t="shared" ref="V9" si="29">AVERAGE(V6:V8)</f>
        <v>17453.75683210709</v>
      </c>
      <c r="W9" s="16">
        <f t="shared" ref="W9" si="30">AVERAGE(W6:W8)</f>
        <v>15895.208816074373</v>
      </c>
      <c r="X9" s="16">
        <f>AVERAGE(X6:X8)</f>
        <v>12781.497016192501</v>
      </c>
      <c r="Y9" s="33" t="s">
        <v>376</v>
      </c>
      <c r="Z9" s="16">
        <f t="shared" ref="Z9" si="31">AVERAGE(Z6:Z8)</f>
        <v>10663.465306021541</v>
      </c>
      <c r="AA9" s="16">
        <f t="shared" ref="AA9" si="32">AVERAGE(AA6:AA8)</f>
        <v>9104.999811894093</v>
      </c>
      <c r="AB9" s="16">
        <f>AVERAGE(AB6:AB8)</f>
        <v>8473.7514313650772</v>
      </c>
      <c r="AC9" s="16">
        <f t="shared" ref="AC9" si="33">AVERAGE(AC6:AC8)</f>
        <v>7069.9791578241284</v>
      </c>
      <c r="AD9" s="16">
        <f t="shared" ref="AD9" si="34">AVERAGE(AD6:AD8)</f>
        <v>4943.5456048322076</v>
      </c>
      <c r="AE9" s="33" t="s">
        <v>376</v>
      </c>
      <c r="AF9" s="16">
        <f>AVERAGE(AF6:AF8)</f>
        <v>7587.2962107141866</v>
      </c>
      <c r="AG9" s="16">
        <f t="shared" ref="AG9" si="35">AVERAGE(AG6:AG8)</f>
        <v>6910.3010039062947</v>
      </c>
      <c r="AH9" s="16">
        <f t="shared" ref="AH9" si="36">AVERAGE(AH6:AH8)</f>
        <v>5648.0533977004925</v>
      </c>
      <c r="AI9" s="16">
        <f t="shared" ref="AI9" si="37">AVERAGE(AI6:AI8)</f>
        <v>4124.2209871509713</v>
      </c>
      <c r="AJ9" s="16">
        <f>AVERAGE(AJ6:AJ8)</f>
        <v>2468.2307775380855</v>
      </c>
      <c r="AK9" s="33" t="s">
        <v>376</v>
      </c>
      <c r="AL9" s="16">
        <f t="shared" ref="AL9" si="38">AVERAGE(AL6:AL8)</f>
        <v>3659.2519165706181</v>
      </c>
      <c r="AM9" s="16">
        <f t="shared" ref="AM9" si="39">AVERAGE(AM6:AM8)</f>
        <v>3458.729114979747</v>
      </c>
      <c r="AN9" s="16">
        <f>AVERAGE(AN6:AN8)</f>
        <v>2736.337167889395</v>
      </c>
      <c r="AO9" s="16">
        <f t="shared" ref="AO9" si="40">AVERAGE(AO6:AO8)</f>
        <v>2152.3026660145511</v>
      </c>
      <c r="AP9" s="16">
        <f t="shared" ref="AP9" si="41">AVERAGE(AP6:AP8)</f>
        <v>1239.2733075116003</v>
      </c>
      <c r="AQ9" s="33" t="s">
        <v>376</v>
      </c>
    </row>
    <row r="10" spans="1:43" ht="13.8" x14ac:dyDescent="0.2">
      <c r="A10" s="13" t="s">
        <v>146</v>
      </c>
      <c r="B10" s="13" t="s">
        <v>169</v>
      </c>
      <c r="C10" s="13" t="s">
        <v>180</v>
      </c>
      <c r="D10" s="13" t="s">
        <v>183</v>
      </c>
      <c r="E10" s="13" t="s">
        <v>184</v>
      </c>
      <c r="F10" s="14" t="s">
        <v>47</v>
      </c>
      <c r="G10" s="24">
        <v>3.5</v>
      </c>
      <c r="H10" s="33">
        <v>29947.733781904244</v>
      </c>
      <c r="I10" s="33">
        <v>29880.364648029303</v>
      </c>
      <c r="J10" s="33">
        <v>28864.783187620782</v>
      </c>
      <c r="K10" s="33">
        <v>26799.293758706681</v>
      </c>
      <c r="L10" s="33">
        <v>23633.299180926799</v>
      </c>
      <c r="M10" s="33" t="s">
        <v>376</v>
      </c>
      <c r="N10" s="33">
        <v>25727.070688716962</v>
      </c>
      <c r="O10" s="33">
        <v>25315.966874067606</v>
      </c>
      <c r="P10" s="33">
        <v>24496.545336586376</v>
      </c>
      <c r="Q10" s="33">
        <v>22403.36393</v>
      </c>
      <c r="R10" s="33">
        <v>17781.611653882792</v>
      </c>
      <c r="S10" s="33" t="s">
        <v>376</v>
      </c>
      <c r="T10" s="33">
        <v>20821.891248781154</v>
      </c>
      <c r="U10" s="33">
        <v>18986.045009269641</v>
      </c>
      <c r="V10" s="33">
        <v>18341.42224073465</v>
      </c>
      <c r="W10" s="33">
        <v>15917.800427525912</v>
      </c>
      <c r="X10" s="33">
        <v>11781.381848893818</v>
      </c>
      <c r="Y10" s="33" t="s">
        <v>376</v>
      </c>
      <c r="Z10" s="33">
        <v>16681.307591843353</v>
      </c>
      <c r="AA10" s="33">
        <v>14418.632779958236</v>
      </c>
      <c r="AB10" s="33">
        <v>13102.071426068596</v>
      </c>
      <c r="AC10" s="33">
        <v>11219.345563861269</v>
      </c>
      <c r="AD10" s="33">
        <v>7293.9485610000002</v>
      </c>
      <c r="AE10" s="33" t="s">
        <v>376</v>
      </c>
      <c r="AF10" s="33">
        <v>11183.484597195757</v>
      </c>
      <c r="AG10" s="33">
        <v>9278.2239945854508</v>
      </c>
      <c r="AH10" s="33">
        <v>8342.2221043683985</v>
      </c>
      <c r="AI10" s="33">
        <v>6489.7988032332269</v>
      </c>
      <c r="AJ10" s="33">
        <v>3544.2874446522915</v>
      </c>
      <c r="AK10" s="33" t="s">
        <v>376</v>
      </c>
      <c r="AL10" s="33">
        <v>3459.6326501826675</v>
      </c>
      <c r="AM10" s="33">
        <v>3370.8995367717944</v>
      </c>
      <c r="AN10" s="33">
        <v>2572.3685630152404</v>
      </c>
      <c r="AO10" s="33">
        <v>1730.1531764281485</v>
      </c>
      <c r="AP10" s="33">
        <v>874.73912731751921</v>
      </c>
      <c r="AQ10" s="33" t="s">
        <v>376</v>
      </c>
    </row>
    <row r="11" spans="1:43" ht="13.8" x14ac:dyDescent="0.2">
      <c r="A11" s="13" t="s">
        <v>146</v>
      </c>
      <c r="B11" s="13" t="s">
        <v>169</v>
      </c>
      <c r="C11" s="13" t="s">
        <v>180</v>
      </c>
      <c r="D11" s="13" t="s">
        <v>183</v>
      </c>
      <c r="E11" s="13" t="s">
        <v>184</v>
      </c>
      <c r="F11" s="26" t="s">
        <v>221</v>
      </c>
      <c r="G11" s="24">
        <v>4</v>
      </c>
      <c r="H11" s="33">
        <v>26861.134973131462</v>
      </c>
      <c r="I11" s="33">
        <v>26207.801089802571</v>
      </c>
      <c r="J11" s="33">
        <v>26548.905285698067</v>
      </c>
      <c r="K11" s="33">
        <v>25677.123950000001</v>
      </c>
      <c r="L11" s="33">
        <v>22844.748093812177</v>
      </c>
      <c r="M11" s="33" t="s">
        <v>376</v>
      </c>
      <c r="N11" s="33">
        <v>23227.1294490168</v>
      </c>
      <c r="O11" s="33">
        <v>22982.254314535588</v>
      </c>
      <c r="P11" s="33">
        <v>22457.424550212989</v>
      </c>
      <c r="Q11" s="33">
        <v>21462.0881574667</v>
      </c>
      <c r="R11" s="33">
        <v>18421.033104681926</v>
      </c>
      <c r="S11" s="33" t="s">
        <v>376</v>
      </c>
      <c r="T11" s="33">
        <v>17564.009635289796</v>
      </c>
      <c r="U11" s="33">
        <v>16918.635795900402</v>
      </c>
      <c r="V11" s="33">
        <v>16236.51588091198</v>
      </c>
      <c r="W11" s="33">
        <v>14752.612624261721</v>
      </c>
      <c r="X11" s="33">
        <v>12166.863382405567</v>
      </c>
      <c r="Y11" s="33" t="s">
        <v>376</v>
      </c>
      <c r="Z11" s="33">
        <v>13847.454894994658</v>
      </c>
      <c r="AA11" s="33">
        <v>13637.472383153588</v>
      </c>
      <c r="AB11" s="33">
        <v>12912.645128982018</v>
      </c>
      <c r="AC11" s="33">
        <v>11247.680692286285</v>
      </c>
      <c r="AD11" s="33">
        <v>8045.9842270280969</v>
      </c>
      <c r="AE11" s="33" t="s">
        <v>376</v>
      </c>
      <c r="AF11" s="33">
        <v>11137.181107285154</v>
      </c>
      <c r="AG11" s="33">
        <v>9082.8415988341276</v>
      </c>
      <c r="AH11" s="33">
        <v>8156.3596057471223</v>
      </c>
      <c r="AI11" s="33">
        <v>7129.7159892247955</v>
      </c>
      <c r="AJ11" s="33">
        <v>4417.3542384449411</v>
      </c>
      <c r="AK11" s="33" t="s">
        <v>376</v>
      </c>
      <c r="AL11" s="33">
        <v>4453.5789843755538</v>
      </c>
      <c r="AM11" s="33">
        <v>3381.6595647436779</v>
      </c>
      <c r="AN11" s="33">
        <v>3064.8344221968673</v>
      </c>
      <c r="AO11" s="33">
        <v>2071.7544220378077</v>
      </c>
      <c r="AP11" s="33">
        <v>1018.7707390663376</v>
      </c>
      <c r="AQ11" s="33" t="s">
        <v>376</v>
      </c>
    </row>
    <row r="12" spans="1:43" ht="13.8" x14ac:dyDescent="0.2">
      <c r="A12" s="13" t="s">
        <v>146</v>
      </c>
      <c r="B12" s="13" t="s">
        <v>169</v>
      </c>
      <c r="C12" s="13" t="s">
        <v>180</v>
      </c>
      <c r="D12" s="13" t="s">
        <v>183</v>
      </c>
      <c r="E12" s="13" t="s">
        <v>184</v>
      </c>
      <c r="F12" s="26" t="s">
        <v>48</v>
      </c>
      <c r="G12" s="24">
        <v>2.8</v>
      </c>
      <c r="H12" s="33">
        <v>31970.693076944935</v>
      </c>
      <c r="I12" s="33">
        <v>32494.273665707042</v>
      </c>
      <c r="J12" s="33">
        <v>34870.425724950772</v>
      </c>
      <c r="K12" s="33">
        <v>32884.942436032026</v>
      </c>
      <c r="L12" s="33">
        <v>32656.536531692982</v>
      </c>
      <c r="M12" s="33" t="s">
        <v>376</v>
      </c>
      <c r="N12" s="33">
        <v>30478.19067050302</v>
      </c>
      <c r="O12" s="33">
        <v>30097.995311387622</v>
      </c>
      <c r="P12" s="33">
        <v>29871.188408391256</v>
      </c>
      <c r="Q12" s="33">
        <v>27857.879645490215</v>
      </c>
      <c r="R12" s="33">
        <v>23726.901560446342</v>
      </c>
      <c r="S12" s="33" t="s">
        <v>376</v>
      </c>
      <c r="T12" s="33">
        <v>22103.785605310673</v>
      </c>
      <c r="U12" s="33">
        <v>20917.357660853049</v>
      </c>
      <c r="V12" s="33">
        <v>20565.020595559134</v>
      </c>
      <c r="W12" s="33">
        <v>18879.015433818604</v>
      </c>
      <c r="X12" s="33">
        <v>13793.58702130386</v>
      </c>
      <c r="Y12" s="33" t="s">
        <v>376</v>
      </c>
      <c r="Z12" s="33">
        <v>18395.655632476275</v>
      </c>
      <c r="AA12" s="33">
        <v>17237.862339488122</v>
      </c>
      <c r="AB12" s="33">
        <v>15477.260536781096</v>
      </c>
      <c r="AC12" s="33">
        <v>13260.086839474556</v>
      </c>
      <c r="AD12" s="33">
        <v>9259.021994856781</v>
      </c>
      <c r="AE12" s="33" t="s">
        <v>376</v>
      </c>
      <c r="AF12" s="33">
        <v>12383.12718291184</v>
      </c>
      <c r="AG12" s="33">
        <v>10502.827628338086</v>
      </c>
      <c r="AH12" s="33">
        <v>8978.0974982902208</v>
      </c>
      <c r="AI12" s="33">
        <v>6665.3189272084792</v>
      </c>
      <c r="AJ12" s="33">
        <v>3513.018135833313</v>
      </c>
      <c r="AK12" s="33" t="s">
        <v>376</v>
      </c>
      <c r="AL12" s="33">
        <v>5065.5401640386253</v>
      </c>
      <c r="AM12" s="33">
        <v>4518.2286972144793</v>
      </c>
      <c r="AN12" s="33">
        <v>3727.1964926784772</v>
      </c>
      <c r="AO12" s="33">
        <v>2709.3222054502298</v>
      </c>
      <c r="AP12" s="33">
        <v>1391.7752790154009</v>
      </c>
      <c r="AQ12" s="33" t="s">
        <v>376</v>
      </c>
    </row>
    <row r="13" spans="1:43" ht="13.8" x14ac:dyDescent="0.2">
      <c r="A13" s="13" t="s">
        <v>146</v>
      </c>
      <c r="B13" s="13" t="s">
        <v>169</v>
      </c>
      <c r="C13" s="13" t="s">
        <v>180</v>
      </c>
      <c r="D13" s="13" t="s">
        <v>183</v>
      </c>
      <c r="E13" s="13" t="s">
        <v>184</v>
      </c>
      <c r="F13" s="14" t="s">
        <v>129</v>
      </c>
      <c r="G13" s="14">
        <f>AVERAGE(G10:G12)</f>
        <v>3.4333333333333336</v>
      </c>
      <c r="H13" s="16">
        <f>AVERAGE(H10:H12)</f>
        <v>29593.187277326881</v>
      </c>
      <c r="I13" s="16">
        <f t="shared" ref="I13" si="42">AVERAGE(I10:I12)</f>
        <v>29527.479801179637</v>
      </c>
      <c r="J13" s="16">
        <f t="shared" ref="J13" si="43">AVERAGE(J10:J12)</f>
        <v>30094.704732756538</v>
      </c>
      <c r="K13" s="16">
        <f t="shared" ref="K13" si="44">AVERAGE(K10:K12)</f>
        <v>28453.786714912902</v>
      </c>
      <c r="L13" s="16">
        <f>AVERAGE(L10:L12)</f>
        <v>26378.194602143984</v>
      </c>
      <c r="M13" s="33" t="s">
        <v>376</v>
      </c>
      <c r="N13" s="16">
        <f t="shared" ref="N13" si="45">AVERAGE(N10:N12)</f>
        <v>26477.463602745596</v>
      </c>
      <c r="O13" s="16">
        <f t="shared" ref="O13" si="46">AVERAGE(O10:O12)</f>
        <v>26132.072166663605</v>
      </c>
      <c r="P13" s="16">
        <f>AVERAGE(P10:P12)</f>
        <v>25608.386098396873</v>
      </c>
      <c r="Q13" s="16">
        <f t="shared" ref="Q13" si="47">AVERAGE(Q10:Q12)</f>
        <v>23907.777244318971</v>
      </c>
      <c r="R13" s="16">
        <f t="shared" ref="R13" si="48">AVERAGE(R10:R12)</f>
        <v>19976.515439670355</v>
      </c>
      <c r="S13" s="33" t="s">
        <v>376</v>
      </c>
      <c r="T13" s="16">
        <f>AVERAGE(T10:T12)</f>
        <v>20163.228829793876</v>
      </c>
      <c r="U13" s="16">
        <f t="shared" ref="U13" si="49">AVERAGE(U10:U12)</f>
        <v>18940.679488674363</v>
      </c>
      <c r="V13" s="16">
        <f t="shared" ref="V13" si="50">AVERAGE(V10:V12)</f>
        <v>18380.986239068588</v>
      </c>
      <c r="W13" s="16">
        <f t="shared" ref="W13" si="51">AVERAGE(W10:W12)</f>
        <v>16516.476161868744</v>
      </c>
      <c r="X13" s="16">
        <f>AVERAGE(X10:X12)</f>
        <v>12580.610750867747</v>
      </c>
      <c r="Y13" s="33" t="s">
        <v>376</v>
      </c>
      <c r="Z13" s="16">
        <f t="shared" ref="Z13" si="52">AVERAGE(Z10:Z12)</f>
        <v>16308.139373104763</v>
      </c>
      <c r="AA13" s="16">
        <f t="shared" ref="AA13" si="53">AVERAGE(AA10:AA12)</f>
        <v>15097.989167533315</v>
      </c>
      <c r="AB13" s="16">
        <f>AVERAGE(AB10:AB12)</f>
        <v>13830.65903061057</v>
      </c>
      <c r="AC13" s="16">
        <f t="shared" ref="AC13" si="54">AVERAGE(AC10:AC12)</f>
        <v>11909.037698540704</v>
      </c>
      <c r="AD13" s="16">
        <f t="shared" ref="AD13" si="55">AVERAGE(AD10:AD12)</f>
        <v>8199.6515942949609</v>
      </c>
      <c r="AE13" s="33" t="s">
        <v>376</v>
      </c>
      <c r="AF13" s="16">
        <f>AVERAGE(AF10:AF12)</f>
        <v>11567.93096246425</v>
      </c>
      <c r="AG13" s="16">
        <f t="shared" ref="AG13" si="56">AVERAGE(AG10:AG12)</f>
        <v>9621.2977405858892</v>
      </c>
      <c r="AH13" s="16">
        <f t="shared" ref="AH13" si="57">AVERAGE(AH10:AH12)</f>
        <v>8492.2264028019126</v>
      </c>
      <c r="AI13" s="16">
        <f t="shared" ref="AI13" si="58">AVERAGE(AI10:AI12)</f>
        <v>6761.6112398888336</v>
      </c>
      <c r="AJ13" s="16">
        <f>AVERAGE(AJ10:AJ12)</f>
        <v>3824.8866063101814</v>
      </c>
      <c r="AK13" s="33" t="s">
        <v>376</v>
      </c>
      <c r="AL13" s="16">
        <f t="shared" ref="AL13" si="59">AVERAGE(AL10:AL12)</f>
        <v>4326.2505995322826</v>
      </c>
      <c r="AM13" s="16">
        <f t="shared" ref="AM13" si="60">AVERAGE(AM10:AM12)</f>
        <v>3756.9292662433168</v>
      </c>
      <c r="AN13" s="16">
        <f>AVERAGE(AN10:AN12)</f>
        <v>3121.4664926301953</v>
      </c>
      <c r="AO13" s="16">
        <f t="shared" ref="AO13" si="61">AVERAGE(AO10:AO12)</f>
        <v>2170.4099346387288</v>
      </c>
      <c r="AP13" s="16">
        <f t="shared" ref="AP13" si="62">AVERAGE(AP10:AP12)</f>
        <v>1095.0950484664193</v>
      </c>
      <c r="AQ13" s="33" t="s">
        <v>376</v>
      </c>
    </row>
    <row r="14" spans="1:43" ht="13.8" x14ac:dyDescent="0.2">
      <c r="A14" s="13" t="s">
        <v>146</v>
      </c>
      <c r="B14" s="13" t="s">
        <v>169</v>
      </c>
      <c r="C14" s="13" t="s">
        <v>180</v>
      </c>
      <c r="D14" s="13" t="s">
        <v>186</v>
      </c>
      <c r="E14" s="13" t="s">
        <v>185</v>
      </c>
      <c r="F14" s="26" t="s">
        <v>97</v>
      </c>
      <c r="G14" s="24">
        <v>3.2</v>
      </c>
      <c r="H14" s="33">
        <v>26613.76789597316</v>
      </c>
      <c r="I14" s="33">
        <v>24939.966711797588</v>
      </c>
      <c r="J14" s="33">
        <v>23703.642781043403</v>
      </c>
      <c r="K14" s="33">
        <v>22543.070470241262</v>
      </c>
      <c r="L14" s="33">
        <v>20116.043313154416</v>
      </c>
      <c r="M14" s="33" t="s">
        <v>376</v>
      </c>
      <c r="N14" s="33">
        <v>22011.939457194381</v>
      </c>
      <c r="O14" s="33">
        <v>20822.245148612721</v>
      </c>
      <c r="P14" s="33">
        <v>20106.644205334909</v>
      </c>
      <c r="Q14" s="33">
        <v>17899.016797294091</v>
      </c>
      <c r="R14" s="33">
        <v>15652.204165704021</v>
      </c>
      <c r="S14" s="33" t="s">
        <v>376</v>
      </c>
      <c r="T14" s="33">
        <v>15874.880847453096</v>
      </c>
      <c r="U14" s="33">
        <v>13920.84882288317</v>
      </c>
      <c r="V14" s="33">
        <v>13358.405034832633</v>
      </c>
      <c r="W14" s="33">
        <v>11454.020690215857</v>
      </c>
      <c r="X14" s="33">
        <v>8629.3727456561646</v>
      </c>
      <c r="Y14" s="33" t="s">
        <v>376</v>
      </c>
      <c r="Z14" s="33">
        <v>8186.37002245247</v>
      </c>
      <c r="AA14" s="33">
        <v>7239.6393410938217</v>
      </c>
      <c r="AB14" s="33">
        <v>6632.9779560835632</v>
      </c>
      <c r="AC14" s="33">
        <v>5237.3634460633539</v>
      </c>
      <c r="AD14" s="33">
        <v>3678.8665911015655</v>
      </c>
      <c r="AE14" s="33" t="s">
        <v>376</v>
      </c>
      <c r="AF14" s="33">
        <v>5053.976213085949</v>
      </c>
      <c r="AG14" s="33">
        <v>4334.2317699714322</v>
      </c>
      <c r="AH14" s="33">
        <v>3672.8849538025365</v>
      </c>
      <c r="AI14" s="33">
        <v>2773.2570323468894</v>
      </c>
      <c r="AJ14" s="33">
        <v>1634.866078418805</v>
      </c>
      <c r="AK14" s="33" t="s">
        <v>376</v>
      </c>
      <c r="AL14" s="33">
        <v>2790.0600820950585</v>
      </c>
      <c r="AM14" s="33">
        <v>2090.382751936464</v>
      </c>
      <c r="AN14" s="33">
        <v>1815.327687051398</v>
      </c>
      <c r="AO14" s="33">
        <v>1380.8114604340387</v>
      </c>
      <c r="AP14" s="33">
        <v>877.27699402893927</v>
      </c>
      <c r="AQ14" s="33" t="s">
        <v>376</v>
      </c>
    </row>
    <row r="15" spans="1:43" ht="13.8" x14ac:dyDescent="0.2">
      <c r="A15" s="13" t="s">
        <v>146</v>
      </c>
      <c r="B15" s="13" t="s">
        <v>169</v>
      </c>
      <c r="C15" s="13" t="s">
        <v>180</v>
      </c>
      <c r="D15" s="13" t="s">
        <v>186</v>
      </c>
      <c r="E15" s="13" t="s">
        <v>185</v>
      </c>
      <c r="F15" s="26" t="s">
        <v>132</v>
      </c>
      <c r="G15" s="24">
        <v>3.1</v>
      </c>
      <c r="H15" s="33">
        <v>23024.92618236487</v>
      </c>
      <c r="I15" s="33">
        <v>22526.767232945167</v>
      </c>
      <c r="J15" s="33">
        <v>22091.714743407829</v>
      </c>
      <c r="K15" s="33">
        <v>21216.765401697052</v>
      </c>
      <c r="L15" s="33">
        <v>19111.075156111521</v>
      </c>
      <c r="M15" s="33" t="s">
        <v>376</v>
      </c>
      <c r="N15" s="33">
        <v>19250.151334229315</v>
      </c>
      <c r="O15" s="33">
        <v>18545.216071564064</v>
      </c>
      <c r="P15" s="33">
        <v>17591.33554</v>
      </c>
      <c r="Q15" s="33">
        <v>16811.775872441798</v>
      </c>
      <c r="R15" s="33">
        <v>14845.769528347108</v>
      </c>
      <c r="S15" s="33" t="s">
        <v>376</v>
      </c>
      <c r="T15" s="33">
        <v>14698.176308050575</v>
      </c>
      <c r="U15" s="33">
        <v>13869.680870108576</v>
      </c>
      <c r="V15" s="33">
        <v>13026.398606055935</v>
      </c>
      <c r="W15" s="33">
        <v>11462.409049611524</v>
      </c>
      <c r="X15" s="33">
        <v>9127.0850976282545</v>
      </c>
      <c r="Y15" s="33" t="s">
        <v>376</v>
      </c>
      <c r="Z15" s="33">
        <v>8289.417974469774</v>
      </c>
      <c r="AA15" s="33">
        <v>7131.0417014289669</v>
      </c>
      <c r="AB15" s="33">
        <v>6844.6813572596657</v>
      </c>
      <c r="AC15" s="33">
        <v>5553.0733805441905</v>
      </c>
      <c r="AD15" s="33">
        <v>3757.1927871419766</v>
      </c>
      <c r="AE15" s="33" t="s">
        <v>376</v>
      </c>
      <c r="AF15" s="33">
        <v>6065.5928148050398</v>
      </c>
      <c r="AG15" s="33">
        <v>5110.7292812235974</v>
      </c>
      <c r="AH15" s="33">
        <v>4838.0088621116856</v>
      </c>
      <c r="AI15" s="33">
        <v>3594.8503866897745</v>
      </c>
      <c r="AJ15" s="33">
        <v>2365.0637483695132</v>
      </c>
      <c r="AK15" s="33" t="s">
        <v>376</v>
      </c>
      <c r="AL15" s="33">
        <v>2809.9602018977771</v>
      </c>
      <c r="AM15" s="33">
        <v>2372.2530888302717</v>
      </c>
      <c r="AN15" s="33">
        <v>1825.5788624040067</v>
      </c>
      <c r="AO15" s="33">
        <v>1384.3846760299834</v>
      </c>
      <c r="AP15" s="33">
        <v>801.67959802029247</v>
      </c>
      <c r="AQ15" s="33" t="s">
        <v>376</v>
      </c>
    </row>
    <row r="16" spans="1:43" ht="13.8" x14ac:dyDescent="0.2">
      <c r="A16" s="13" t="s">
        <v>146</v>
      </c>
      <c r="B16" s="13" t="s">
        <v>169</v>
      </c>
      <c r="C16" s="13" t="s">
        <v>180</v>
      </c>
      <c r="D16" s="13" t="s">
        <v>186</v>
      </c>
      <c r="E16" s="13" t="s">
        <v>185</v>
      </c>
      <c r="F16" s="26" t="s">
        <v>133</v>
      </c>
      <c r="G16" s="24">
        <v>3</v>
      </c>
      <c r="H16" s="33">
        <v>25254.479388291649</v>
      </c>
      <c r="I16" s="33">
        <v>23803.508374658602</v>
      </c>
      <c r="J16" s="33">
        <v>22151.607115315794</v>
      </c>
      <c r="K16" s="33">
        <v>21952.297987784925</v>
      </c>
      <c r="L16" s="33">
        <v>20281.177048105943</v>
      </c>
      <c r="M16" s="33" t="s">
        <v>376</v>
      </c>
      <c r="N16" s="33">
        <v>19034.881934143603</v>
      </c>
      <c r="O16" s="33">
        <v>16751.085037739955</v>
      </c>
      <c r="P16" s="33">
        <v>16329.065704597782</v>
      </c>
      <c r="Q16" s="33">
        <v>15893.422809388079</v>
      </c>
      <c r="R16" s="33">
        <v>13725.514068</v>
      </c>
      <c r="S16" s="33" t="s">
        <v>376</v>
      </c>
      <c r="T16" s="33">
        <v>14024.630669587503</v>
      </c>
      <c r="U16" s="33">
        <v>14422.439879244706</v>
      </c>
      <c r="V16" s="33">
        <v>14130.599197911893</v>
      </c>
      <c r="W16" s="33">
        <v>12748.619979250658</v>
      </c>
      <c r="X16" s="33">
        <v>8718.9695939784833</v>
      </c>
      <c r="Y16" s="33" t="s">
        <v>376</v>
      </c>
      <c r="Z16" s="33">
        <v>8926.3019999999997</v>
      </c>
      <c r="AA16" s="33">
        <v>7678.2787270434274</v>
      </c>
      <c r="AB16" s="33">
        <v>6896.3416095232906</v>
      </c>
      <c r="AC16" s="33">
        <v>5149.5781568587508</v>
      </c>
      <c r="AD16" s="33">
        <v>3939.1352672449189</v>
      </c>
      <c r="AE16" s="33" t="s">
        <v>376</v>
      </c>
      <c r="AF16" s="33">
        <v>6261.916931041621</v>
      </c>
      <c r="AG16" s="33">
        <v>4817.5800699027959</v>
      </c>
      <c r="AH16" s="33">
        <v>4563.7783658076542</v>
      </c>
      <c r="AI16" s="33">
        <v>3480.1037105268665</v>
      </c>
      <c r="AJ16" s="33">
        <v>2175.2613228684741</v>
      </c>
      <c r="AK16" s="33" t="s">
        <v>376</v>
      </c>
      <c r="AL16" s="33">
        <v>2747.6189999999997</v>
      </c>
      <c r="AM16" s="33">
        <v>2471.5259295438173</v>
      </c>
      <c r="AN16" s="33">
        <v>1997.1143951963454</v>
      </c>
      <c r="AO16" s="33">
        <v>1483.9075035160233</v>
      </c>
      <c r="AP16" s="33">
        <v>841.95308638441543</v>
      </c>
      <c r="AQ16" s="33" t="s">
        <v>376</v>
      </c>
    </row>
    <row r="17" spans="1:43" ht="13.8" x14ac:dyDescent="0.2">
      <c r="A17" s="13" t="s">
        <v>146</v>
      </c>
      <c r="B17" s="13" t="s">
        <v>169</v>
      </c>
      <c r="C17" s="13" t="s">
        <v>180</v>
      </c>
      <c r="D17" s="13" t="s">
        <v>186</v>
      </c>
      <c r="E17" s="13" t="s">
        <v>185</v>
      </c>
      <c r="F17" s="14" t="s">
        <v>30</v>
      </c>
      <c r="G17" s="14">
        <f>AVERAGE(G14:G16)</f>
        <v>3.1</v>
      </c>
      <c r="H17" s="16">
        <f>AVERAGE(H14:H16)</f>
        <v>24964.391155543224</v>
      </c>
      <c r="I17" s="16">
        <f t="shared" ref="I17" si="63">AVERAGE(I14:I16)</f>
        <v>23756.747439800452</v>
      </c>
      <c r="J17" s="16">
        <f t="shared" ref="J17" si="64">AVERAGE(J14:J16)</f>
        <v>22648.988213255678</v>
      </c>
      <c r="K17" s="16">
        <f t="shared" ref="K17" si="65">AVERAGE(K14:K16)</f>
        <v>21904.044619907745</v>
      </c>
      <c r="L17" s="16">
        <f>AVERAGE(L14:L16)</f>
        <v>19836.098505790625</v>
      </c>
      <c r="M17" s="33" t="s">
        <v>376</v>
      </c>
      <c r="N17" s="16">
        <f t="shared" ref="N17" si="66">AVERAGE(N14:N16)</f>
        <v>20098.990908522432</v>
      </c>
      <c r="O17" s="16">
        <f t="shared" ref="O17" si="67">AVERAGE(O14:O16)</f>
        <v>18706.182085972247</v>
      </c>
      <c r="P17" s="16">
        <f>AVERAGE(P14:P16)</f>
        <v>18009.015149977564</v>
      </c>
      <c r="Q17" s="16">
        <f t="shared" ref="Q17" si="68">AVERAGE(Q14:Q16)</f>
        <v>16868.071826374657</v>
      </c>
      <c r="R17" s="16">
        <f t="shared" ref="R17" si="69">AVERAGE(R14:R16)</f>
        <v>14741.162587350374</v>
      </c>
      <c r="S17" s="33" t="s">
        <v>376</v>
      </c>
      <c r="T17" s="16">
        <f>AVERAGE(T14:T16)</f>
        <v>14865.895941697059</v>
      </c>
      <c r="U17" s="16">
        <f t="shared" ref="U17" si="70">AVERAGE(U14:U16)</f>
        <v>14070.989857412153</v>
      </c>
      <c r="V17" s="16">
        <f t="shared" ref="V17" si="71">AVERAGE(V14:V16)</f>
        <v>13505.134279600154</v>
      </c>
      <c r="W17" s="16">
        <f t="shared" ref="W17" si="72">AVERAGE(W14:W16)</f>
        <v>11888.349906359346</v>
      </c>
      <c r="X17" s="16">
        <f>AVERAGE(X14:X16)</f>
        <v>8825.1424790876354</v>
      </c>
      <c r="Y17" s="33" t="s">
        <v>376</v>
      </c>
      <c r="Z17" s="16">
        <f t="shared" ref="Z17" si="73">AVERAGE(Z14:Z16)</f>
        <v>8467.3633323074155</v>
      </c>
      <c r="AA17" s="16">
        <f t="shared" ref="AA17" si="74">AVERAGE(AA14:AA16)</f>
        <v>7349.6532565220723</v>
      </c>
      <c r="AB17" s="16">
        <f>AVERAGE(AB14:AB16)</f>
        <v>6791.3336409555059</v>
      </c>
      <c r="AC17" s="16">
        <f t="shared" ref="AC17" si="75">AVERAGE(AC14:AC16)</f>
        <v>5313.3383278220981</v>
      </c>
      <c r="AD17" s="16">
        <f t="shared" ref="AD17" si="76">AVERAGE(AD14:AD16)</f>
        <v>3791.7315484961541</v>
      </c>
      <c r="AE17" s="33" t="s">
        <v>376</v>
      </c>
      <c r="AF17" s="16">
        <f>AVERAGE(AF14:AF16)</f>
        <v>5793.8286529775369</v>
      </c>
      <c r="AG17" s="16">
        <f t="shared" ref="AG17" si="77">AVERAGE(AG14:AG16)</f>
        <v>4754.1803736992761</v>
      </c>
      <c r="AH17" s="16">
        <f t="shared" ref="AH17" si="78">AVERAGE(AH14:AH16)</f>
        <v>4358.224060573958</v>
      </c>
      <c r="AI17" s="16">
        <f t="shared" ref="AI17" si="79">AVERAGE(AI14:AI16)</f>
        <v>3282.737043187843</v>
      </c>
      <c r="AJ17" s="16">
        <f>AVERAGE(AJ14:AJ16)</f>
        <v>2058.3970498855974</v>
      </c>
      <c r="AK17" s="33" t="s">
        <v>376</v>
      </c>
      <c r="AL17" s="16">
        <f t="shared" ref="AL17" si="80">AVERAGE(AL14:AL16)</f>
        <v>2782.5464279976113</v>
      </c>
      <c r="AM17" s="16">
        <f t="shared" ref="AM17" si="81">AVERAGE(AM14:AM16)</f>
        <v>2311.3872567701842</v>
      </c>
      <c r="AN17" s="16">
        <f>AVERAGE(AN14:AN16)</f>
        <v>1879.3403148839168</v>
      </c>
      <c r="AO17" s="16">
        <f t="shared" ref="AO17" si="82">AVERAGE(AO14:AO16)</f>
        <v>1416.3678799933484</v>
      </c>
      <c r="AP17" s="16">
        <f t="shared" ref="AP17" si="83">AVERAGE(AP14:AP16)</f>
        <v>840.30322614454906</v>
      </c>
      <c r="AQ17" s="33" t="s">
        <v>376</v>
      </c>
    </row>
    <row r="18" spans="1:43" ht="13.8" x14ac:dyDescent="0.2">
      <c r="A18" s="13" t="s">
        <v>187</v>
      </c>
      <c r="B18" s="13" t="s">
        <v>169</v>
      </c>
      <c r="C18" s="13" t="s">
        <v>180</v>
      </c>
      <c r="D18" s="13" t="s">
        <v>173</v>
      </c>
      <c r="E18" s="13" t="s">
        <v>173</v>
      </c>
      <c r="F18" s="14" t="s">
        <v>130</v>
      </c>
      <c r="G18" s="24">
        <v>4.8</v>
      </c>
      <c r="H18" s="33">
        <v>24893.79</v>
      </c>
      <c r="I18" s="33">
        <v>24962.513681832708</v>
      </c>
      <c r="J18" s="33">
        <v>24192.709244048689</v>
      </c>
      <c r="K18" s="33">
        <v>23387.375442050201</v>
      </c>
      <c r="L18" s="33">
        <v>20921.219206193931</v>
      </c>
      <c r="M18" s="33" t="s">
        <v>376</v>
      </c>
      <c r="N18" s="33">
        <v>19589.311739314518</v>
      </c>
      <c r="O18" s="33">
        <v>19344.37320881083</v>
      </c>
      <c r="P18" s="33">
        <v>18138.037058289607</v>
      </c>
      <c r="Q18" s="33">
        <v>17104.066968704512</v>
      </c>
      <c r="R18" s="33">
        <v>14038.69420193877</v>
      </c>
      <c r="S18" s="33" t="s">
        <v>376</v>
      </c>
      <c r="T18" s="33">
        <v>14052.444766056009</v>
      </c>
      <c r="U18" s="33">
        <v>13157.906220853683</v>
      </c>
      <c r="V18" s="33">
        <v>12393.13566652862</v>
      </c>
      <c r="W18" s="33">
        <v>10863.496303718603</v>
      </c>
      <c r="X18" s="33">
        <v>7699.0297378919695</v>
      </c>
      <c r="Y18" s="33" t="s">
        <v>376</v>
      </c>
      <c r="Z18" s="33">
        <v>9052.1822388083019</v>
      </c>
      <c r="AA18" s="33">
        <v>8142.9828594139044</v>
      </c>
      <c r="AB18" s="33">
        <v>7625.7935461329107</v>
      </c>
      <c r="AC18" s="33">
        <v>6063.7185790551102</v>
      </c>
      <c r="AD18" s="33">
        <v>3633.6760340903006</v>
      </c>
      <c r="AE18" s="33" t="s">
        <v>376</v>
      </c>
      <c r="AF18" s="33">
        <v>5594.0806886656592</v>
      </c>
      <c r="AG18" s="33">
        <v>4701.1984604453992</v>
      </c>
      <c r="AH18" s="33">
        <v>4118.216168592503</v>
      </c>
      <c r="AI18" s="33">
        <v>2907.0528339252928</v>
      </c>
      <c r="AJ18" s="33">
        <v>1504.8262649999999</v>
      </c>
      <c r="AK18" s="33" t="s">
        <v>376</v>
      </c>
      <c r="AL18" s="33">
        <v>2270.2326336718897</v>
      </c>
      <c r="AM18" s="33">
        <v>1769.8173376236111</v>
      </c>
      <c r="AN18" s="33">
        <v>1426.3681357956527</v>
      </c>
      <c r="AO18" s="33">
        <v>937.06655726293195</v>
      </c>
      <c r="AP18" s="33">
        <v>465.46431293801675</v>
      </c>
      <c r="AQ18" s="33" t="s">
        <v>376</v>
      </c>
    </row>
    <row r="19" spans="1:43" ht="13.8" x14ac:dyDescent="0.2">
      <c r="A19" s="13" t="s">
        <v>187</v>
      </c>
      <c r="B19" s="13" t="s">
        <v>169</v>
      </c>
      <c r="C19" s="13" t="s">
        <v>180</v>
      </c>
      <c r="D19" s="13" t="s">
        <v>173</v>
      </c>
      <c r="E19" s="13" t="s">
        <v>173</v>
      </c>
      <c r="F19" s="26" t="s">
        <v>35</v>
      </c>
      <c r="G19" s="24">
        <v>4.5999999999999996</v>
      </c>
      <c r="H19" s="33">
        <v>26435.260367483079</v>
      </c>
      <c r="I19" s="33">
        <v>25192.364177773034</v>
      </c>
      <c r="J19" s="33">
        <v>24485.785973571328</v>
      </c>
      <c r="K19" s="33">
        <v>24233.249919999998</v>
      </c>
      <c r="L19" s="33">
        <v>22217.666582665184</v>
      </c>
      <c r="M19" s="33" t="s">
        <v>376</v>
      </c>
      <c r="N19" s="33">
        <v>23207.201298879645</v>
      </c>
      <c r="O19" s="33">
        <v>22239.105283625377</v>
      </c>
      <c r="P19" s="33">
        <v>21521.04212701611</v>
      </c>
      <c r="Q19" s="33">
        <v>20116.834770683527</v>
      </c>
      <c r="R19" s="33">
        <v>17375.042514355086</v>
      </c>
      <c r="S19" s="33" t="s">
        <v>376</v>
      </c>
      <c r="T19" s="33">
        <v>18307.815320338443</v>
      </c>
      <c r="U19" s="33">
        <v>17577.525933076839</v>
      </c>
      <c r="V19" s="33">
        <v>16534.073626715061</v>
      </c>
      <c r="W19" s="33">
        <v>14914.879165341099</v>
      </c>
      <c r="X19" s="33">
        <v>11630.442708752069</v>
      </c>
      <c r="Y19" s="33" t="s">
        <v>376</v>
      </c>
      <c r="Z19" s="33">
        <v>13916.579078735453</v>
      </c>
      <c r="AA19" s="33">
        <v>12360.019374962196</v>
      </c>
      <c r="AB19" s="33">
        <v>11518.17531767205</v>
      </c>
      <c r="AC19" s="33">
        <v>9769.7188142495525</v>
      </c>
      <c r="AD19" s="33">
        <v>6998.2761818807294</v>
      </c>
      <c r="AE19" s="33" t="s">
        <v>376</v>
      </c>
      <c r="AF19" s="33">
        <v>7548.7307110576276</v>
      </c>
      <c r="AG19" s="33">
        <v>6694.8514829821306</v>
      </c>
      <c r="AH19" s="33">
        <v>5717.8944940654628</v>
      </c>
      <c r="AI19" s="33">
        <v>4419.0645577414725</v>
      </c>
      <c r="AJ19" s="33">
        <v>2269.0307691573985</v>
      </c>
      <c r="AK19" s="33" t="s">
        <v>376</v>
      </c>
      <c r="AL19" s="33">
        <v>3008.1892900488474</v>
      </c>
      <c r="AM19" s="33">
        <v>2448.4601312294822</v>
      </c>
      <c r="AN19" s="33">
        <v>1912.3059183035939</v>
      </c>
      <c r="AO19" s="33">
        <v>1245.5958677047122</v>
      </c>
      <c r="AP19" s="33">
        <v>526.21902883719611</v>
      </c>
      <c r="AQ19" s="33" t="s">
        <v>376</v>
      </c>
    </row>
    <row r="20" spans="1:43" ht="13.8" x14ac:dyDescent="0.2">
      <c r="A20" s="13" t="s">
        <v>187</v>
      </c>
      <c r="B20" s="13" t="s">
        <v>169</v>
      </c>
      <c r="C20" s="13" t="s">
        <v>180</v>
      </c>
      <c r="D20" s="13" t="s">
        <v>173</v>
      </c>
      <c r="E20" s="13" t="s">
        <v>173</v>
      </c>
      <c r="F20" s="26" t="s">
        <v>126</v>
      </c>
      <c r="G20" s="24">
        <v>3.9</v>
      </c>
      <c r="H20" s="33">
        <v>25545.536180709627</v>
      </c>
      <c r="I20" s="33">
        <v>24941.644627914531</v>
      </c>
      <c r="J20" s="33">
        <v>23842.078710415542</v>
      </c>
      <c r="K20" s="33">
        <v>23191.913005753599</v>
      </c>
      <c r="L20" s="33">
        <v>20733.361943015567</v>
      </c>
      <c r="M20" s="33" t="s">
        <v>376</v>
      </c>
      <c r="N20" s="33">
        <v>21294.796177893648</v>
      </c>
      <c r="O20" s="33">
        <v>20709.221850039528</v>
      </c>
      <c r="P20" s="33">
        <v>20144.938382306093</v>
      </c>
      <c r="Q20" s="33">
        <v>18917.80845536396</v>
      </c>
      <c r="R20" s="33">
        <v>16153.192213189881</v>
      </c>
      <c r="S20" s="33" t="s">
        <v>376</v>
      </c>
      <c r="T20" s="33">
        <v>16354.312169411702</v>
      </c>
      <c r="U20" s="33">
        <v>15307.44</v>
      </c>
      <c r="V20" s="33">
        <v>14532.22114</v>
      </c>
      <c r="W20" s="33">
        <v>12807.481323629636</v>
      </c>
      <c r="X20" s="33">
        <v>9220.7177986387214</v>
      </c>
      <c r="Y20" s="33" t="s">
        <v>376</v>
      </c>
      <c r="Z20" s="33">
        <v>11376.801958932867</v>
      </c>
      <c r="AA20" s="33">
        <v>10929.265247452917</v>
      </c>
      <c r="AB20" s="33">
        <v>9495.5282732716605</v>
      </c>
      <c r="AC20" s="33">
        <v>7673.9757131599836</v>
      </c>
      <c r="AD20" s="33">
        <v>4709.1076615757183</v>
      </c>
      <c r="AE20" s="33" t="s">
        <v>376</v>
      </c>
      <c r="AF20" s="33">
        <v>6635.313260902999</v>
      </c>
      <c r="AG20" s="33">
        <v>5788.22</v>
      </c>
      <c r="AH20" s="33">
        <v>5110.9697366649534</v>
      </c>
      <c r="AI20" s="33">
        <v>3538.8943778424446</v>
      </c>
      <c r="AJ20" s="33">
        <v>1787.0152931094708</v>
      </c>
      <c r="AK20" s="33" t="s">
        <v>376</v>
      </c>
      <c r="AL20" s="33">
        <v>2701.750055248669</v>
      </c>
      <c r="AM20" s="33">
        <v>2210.6981776729017</v>
      </c>
      <c r="AN20" s="33">
        <v>1733.1470677663956</v>
      </c>
      <c r="AO20" s="33">
        <v>1086.1002923645613</v>
      </c>
      <c r="AP20" s="33">
        <v>566.79841213858538</v>
      </c>
      <c r="AQ20" s="33" t="s">
        <v>376</v>
      </c>
    </row>
    <row r="21" spans="1:43" ht="13.8" x14ac:dyDescent="0.2">
      <c r="A21" s="13" t="s">
        <v>187</v>
      </c>
      <c r="B21" s="13" t="s">
        <v>169</v>
      </c>
      <c r="C21" s="13" t="s">
        <v>180</v>
      </c>
      <c r="D21" s="13" t="s">
        <v>173</v>
      </c>
      <c r="E21" s="13" t="s">
        <v>173</v>
      </c>
      <c r="F21" s="14" t="s">
        <v>129</v>
      </c>
      <c r="G21" s="14">
        <f>AVERAGE(G18:G20)</f>
        <v>4.4333333333333327</v>
      </c>
      <c r="H21" s="16">
        <f>AVERAGE(H18:H20)</f>
        <v>25624.862182730907</v>
      </c>
      <c r="I21" s="16">
        <f t="shared" ref="I21" si="84">AVERAGE(I18:I20)</f>
        <v>25032.174162506755</v>
      </c>
      <c r="J21" s="16">
        <f t="shared" ref="J21" si="85">AVERAGE(J18:J20)</f>
        <v>24173.52464267852</v>
      </c>
      <c r="K21" s="16">
        <f t="shared" ref="K21" si="86">AVERAGE(K18:K20)</f>
        <v>23604.179455934598</v>
      </c>
      <c r="L21" s="16">
        <f>AVERAGE(L18:L20)</f>
        <v>21290.749243958227</v>
      </c>
      <c r="M21" s="33" t="s">
        <v>376</v>
      </c>
      <c r="N21" s="16">
        <f t="shared" ref="N21" si="87">AVERAGE(N18:N20)</f>
        <v>21363.769738695937</v>
      </c>
      <c r="O21" s="16">
        <f t="shared" ref="O21" si="88">AVERAGE(O18:O20)</f>
        <v>20764.233447491908</v>
      </c>
      <c r="P21" s="16">
        <f>AVERAGE(P18:P20)</f>
        <v>19934.672522537268</v>
      </c>
      <c r="Q21" s="16">
        <f t="shared" ref="Q21" si="89">AVERAGE(Q18:Q20)</f>
        <v>18712.903398250666</v>
      </c>
      <c r="R21" s="16">
        <f t="shared" ref="R21" si="90">AVERAGE(R18:R20)</f>
        <v>15855.642976494579</v>
      </c>
      <c r="S21" s="33" t="s">
        <v>376</v>
      </c>
      <c r="T21" s="16">
        <f>AVERAGE(T18:T20)</f>
        <v>16238.190751935384</v>
      </c>
      <c r="U21" s="16">
        <f t="shared" ref="U21" si="91">AVERAGE(U18:U20)</f>
        <v>15347.624051310175</v>
      </c>
      <c r="V21" s="16">
        <f t="shared" ref="V21" si="92">AVERAGE(V18:V20)</f>
        <v>14486.476811081227</v>
      </c>
      <c r="W21" s="16">
        <f t="shared" ref="W21" si="93">AVERAGE(W18:W20)</f>
        <v>12861.95226422978</v>
      </c>
      <c r="X21" s="16">
        <f>AVERAGE(X18:X20)</f>
        <v>9516.7300817609193</v>
      </c>
      <c r="Y21" s="33" t="s">
        <v>376</v>
      </c>
      <c r="Z21" s="16">
        <f t="shared" ref="Z21" si="94">AVERAGE(Z18:Z20)</f>
        <v>11448.521092158873</v>
      </c>
      <c r="AA21" s="16">
        <f t="shared" ref="AA21" si="95">AVERAGE(AA18:AA20)</f>
        <v>10477.422493943006</v>
      </c>
      <c r="AB21" s="16">
        <f>AVERAGE(AB18:AB20)</f>
        <v>9546.4990456922078</v>
      </c>
      <c r="AC21" s="16">
        <f t="shared" ref="AC21" si="96">AVERAGE(AC18:AC20)</f>
        <v>7835.8043688215485</v>
      </c>
      <c r="AD21" s="16">
        <f t="shared" ref="AD21" si="97">AVERAGE(AD18:AD20)</f>
        <v>5113.6866258489163</v>
      </c>
      <c r="AE21" s="33" t="s">
        <v>376</v>
      </c>
      <c r="AF21" s="16">
        <f>AVERAGE(AF18:AF20)</f>
        <v>6592.7082202087622</v>
      </c>
      <c r="AG21" s="16">
        <f t="shared" ref="AG21" si="98">AVERAGE(AG18:AG20)</f>
        <v>5728.0899811425106</v>
      </c>
      <c r="AH21" s="16">
        <f t="shared" ref="AH21" si="99">AVERAGE(AH18:AH20)</f>
        <v>4982.3601331076397</v>
      </c>
      <c r="AI21" s="16">
        <f t="shared" ref="AI21" si="100">AVERAGE(AI18:AI20)</f>
        <v>3621.670589836403</v>
      </c>
      <c r="AJ21" s="16">
        <f>AVERAGE(AJ18:AJ20)</f>
        <v>1853.6241090889564</v>
      </c>
      <c r="AK21" s="33" t="s">
        <v>376</v>
      </c>
      <c r="AL21" s="16">
        <f t="shared" ref="AL21" si="101">AVERAGE(AL18:AL20)</f>
        <v>2660.0573263231354</v>
      </c>
      <c r="AM21" s="16">
        <f t="shared" ref="AM21" si="102">AVERAGE(AM18:AM20)</f>
        <v>2142.9918821753317</v>
      </c>
      <c r="AN21" s="16">
        <f>AVERAGE(AN18:AN20)</f>
        <v>1690.6070406218807</v>
      </c>
      <c r="AO21" s="16">
        <f t="shared" ref="AO21" si="103">AVERAGE(AO18:AO20)</f>
        <v>1089.5875724440684</v>
      </c>
      <c r="AP21" s="16">
        <f t="shared" ref="AP21" si="104">AVERAGE(AP18:AP20)</f>
        <v>519.49391797126611</v>
      </c>
      <c r="AQ21" s="33" t="s">
        <v>376</v>
      </c>
    </row>
    <row r="22" spans="1:43" ht="13.8" x14ac:dyDescent="0.2">
      <c r="A22" s="13" t="s">
        <v>187</v>
      </c>
      <c r="B22" s="13" t="s">
        <v>169</v>
      </c>
      <c r="C22" s="13" t="s">
        <v>180</v>
      </c>
      <c r="D22" s="13" t="s">
        <v>183</v>
      </c>
      <c r="E22" s="13" t="s">
        <v>184</v>
      </c>
      <c r="F22" s="14" t="s">
        <v>99</v>
      </c>
      <c r="G22" s="24">
        <v>3.5</v>
      </c>
      <c r="H22" s="33">
        <v>29359.775294965111</v>
      </c>
      <c r="I22" s="33">
        <v>28776.828139480778</v>
      </c>
      <c r="J22" s="33">
        <v>28512.339791652201</v>
      </c>
      <c r="K22" s="33">
        <v>27978.24901</v>
      </c>
      <c r="L22" s="33">
        <v>25847.536889049552</v>
      </c>
      <c r="M22" s="33" t="s">
        <v>376</v>
      </c>
      <c r="N22" s="33">
        <v>23583.742419747243</v>
      </c>
      <c r="O22" s="33">
        <v>22938.064603779731</v>
      </c>
      <c r="P22" s="33">
        <v>22522.573744158592</v>
      </c>
      <c r="Q22" s="33">
        <v>21148.131418047986</v>
      </c>
      <c r="R22" s="33">
        <v>17657.459174989737</v>
      </c>
      <c r="S22" s="33" t="s">
        <v>376</v>
      </c>
      <c r="T22" s="33">
        <v>17646.267306549493</v>
      </c>
      <c r="U22" s="33">
        <v>17000.663835059371</v>
      </c>
      <c r="V22" s="33">
        <v>16109.267169544368</v>
      </c>
      <c r="W22" s="33">
        <v>13909.736626932341</v>
      </c>
      <c r="X22" s="33">
        <v>9949.2357002434946</v>
      </c>
      <c r="Y22" s="33" t="s">
        <v>376</v>
      </c>
      <c r="Z22" s="33">
        <v>12232.499431201881</v>
      </c>
      <c r="AA22" s="33">
        <v>11016.96284984076</v>
      </c>
      <c r="AB22" s="33">
        <v>10685.572289444739</v>
      </c>
      <c r="AC22" s="33">
        <v>8432.259584739646</v>
      </c>
      <c r="AD22" s="33">
        <v>4656.7667537860534</v>
      </c>
      <c r="AE22" s="33" t="s">
        <v>376</v>
      </c>
      <c r="AF22" s="33">
        <v>6194.236223556326</v>
      </c>
      <c r="AG22" s="33">
        <v>5316.6078055988919</v>
      </c>
      <c r="AH22" s="33">
        <v>4623.3624043646687</v>
      </c>
      <c r="AI22" s="33">
        <v>3237.9743232246892</v>
      </c>
      <c r="AJ22" s="33">
        <v>1628.73644907788</v>
      </c>
      <c r="AK22" s="33" t="s">
        <v>376</v>
      </c>
      <c r="AL22" s="33">
        <v>2511.9555329419518</v>
      </c>
      <c r="AM22" s="33">
        <v>2018.37</v>
      </c>
      <c r="AN22" s="33">
        <v>1549.2199534559193</v>
      </c>
      <c r="AO22" s="33">
        <v>957.14817059999996</v>
      </c>
      <c r="AP22" s="33">
        <v>459.77145252194367</v>
      </c>
      <c r="AQ22" s="33" t="s">
        <v>376</v>
      </c>
    </row>
    <row r="23" spans="1:43" ht="13.8" x14ac:dyDescent="0.2">
      <c r="A23" s="13" t="s">
        <v>187</v>
      </c>
      <c r="B23" s="13" t="s">
        <v>169</v>
      </c>
      <c r="C23" s="13" t="s">
        <v>180</v>
      </c>
      <c r="D23" s="13" t="s">
        <v>183</v>
      </c>
      <c r="E23" s="13" t="s">
        <v>184</v>
      </c>
      <c r="F23" s="26" t="s">
        <v>94</v>
      </c>
      <c r="G23" s="24">
        <v>4.0999999999999996</v>
      </c>
      <c r="H23" s="33">
        <v>24422.883179770237</v>
      </c>
      <c r="I23" s="33">
        <v>24434.10284390804</v>
      </c>
      <c r="J23" s="33">
        <v>23348.82841314251</v>
      </c>
      <c r="K23" s="33">
        <v>22675.769583969781</v>
      </c>
      <c r="L23" s="33">
        <v>20669.308247933506</v>
      </c>
      <c r="M23" s="33" t="s">
        <v>376</v>
      </c>
      <c r="N23" s="33">
        <v>21415.103839758231</v>
      </c>
      <c r="O23" s="33">
        <v>20971.918223886609</v>
      </c>
      <c r="P23" s="33">
        <v>20200.689701060277</v>
      </c>
      <c r="Q23" s="33">
        <v>18579.697515480857</v>
      </c>
      <c r="R23" s="33">
        <v>16508.621368969641</v>
      </c>
      <c r="S23" s="33" t="s">
        <v>376</v>
      </c>
      <c r="T23" s="33">
        <v>17342.625835278614</v>
      </c>
      <c r="U23" s="33">
        <v>16608.879302442227</v>
      </c>
      <c r="V23" s="33">
        <v>15609.979203885398</v>
      </c>
      <c r="W23" s="33">
        <v>14620.245516070037</v>
      </c>
      <c r="X23" s="33">
        <v>10769.25389779569</v>
      </c>
      <c r="Y23" s="33" t="s">
        <v>376</v>
      </c>
      <c r="Z23" s="33">
        <v>13352.38094438726</v>
      </c>
      <c r="AA23" s="33">
        <v>12546.313360394353</v>
      </c>
      <c r="AB23" s="33">
        <v>11188.02716839946</v>
      </c>
      <c r="AC23" s="33">
        <v>8687.5460463159325</v>
      </c>
      <c r="AD23" s="33">
        <v>6233.2562962320162</v>
      </c>
      <c r="AE23" s="33" t="s">
        <v>376</v>
      </c>
      <c r="AF23" s="33">
        <v>9029.7137812613018</v>
      </c>
      <c r="AG23" s="33">
        <v>7656.7251220896578</v>
      </c>
      <c r="AH23" s="33">
        <v>6716.093896367348</v>
      </c>
      <c r="AI23" s="33">
        <v>4812.2940989999997</v>
      </c>
      <c r="AJ23" s="33">
        <v>2967.9223162204357</v>
      </c>
      <c r="AK23" s="33" t="s">
        <v>376</v>
      </c>
      <c r="AL23" s="33">
        <v>3628.5313036034713</v>
      </c>
      <c r="AM23" s="33">
        <v>2997.3568243916675</v>
      </c>
      <c r="AN23" s="33">
        <v>2500.4640015817695</v>
      </c>
      <c r="AO23" s="33">
        <v>1702.2317159336883</v>
      </c>
      <c r="AP23" s="33">
        <v>833.62466549939154</v>
      </c>
      <c r="AQ23" s="33" t="s">
        <v>376</v>
      </c>
    </row>
    <row r="24" spans="1:43" ht="13.8" x14ac:dyDescent="0.2">
      <c r="A24" s="13" t="s">
        <v>187</v>
      </c>
      <c r="B24" s="13" t="s">
        <v>169</v>
      </c>
      <c r="C24" s="13" t="s">
        <v>180</v>
      </c>
      <c r="D24" s="13" t="s">
        <v>183</v>
      </c>
      <c r="E24" s="13" t="s">
        <v>184</v>
      </c>
      <c r="F24" s="26" t="s">
        <v>101</v>
      </c>
      <c r="G24" s="24">
        <v>3.9</v>
      </c>
      <c r="H24" s="33">
        <v>23795.109109377492</v>
      </c>
      <c r="I24" s="33">
        <v>23315.618812843946</v>
      </c>
      <c r="J24" s="33">
        <v>22501.584945025315</v>
      </c>
      <c r="K24" s="33">
        <v>22501.759231187498</v>
      </c>
      <c r="L24" s="33">
        <v>19390.858570275785</v>
      </c>
      <c r="M24" s="33" t="s">
        <v>376</v>
      </c>
      <c r="N24" s="33">
        <v>21211.48895740859</v>
      </c>
      <c r="O24" s="33">
        <v>19969.77</v>
      </c>
      <c r="P24" s="33">
        <v>19300.467261896465</v>
      </c>
      <c r="Q24" s="33">
        <v>18272.071629999999</v>
      </c>
      <c r="R24" s="33">
        <v>15770.27132</v>
      </c>
      <c r="S24" s="33" t="s">
        <v>376</v>
      </c>
      <c r="T24" s="33">
        <v>17292.215140564662</v>
      </c>
      <c r="U24" s="33">
        <v>16397.806270857855</v>
      </c>
      <c r="V24" s="33">
        <v>15891.960303891175</v>
      </c>
      <c r="W24" s="33">
        <v>14167.60605561973</v>
      </c>
      <c r="X24" s="33">
        <v>11260.243706965393</v>
      </c>
      <c r="Y24" s="33" t="s">
        <v>376</v>
      </c>
      <c r="Z24" s="33">
        <v>13402.082589033003</v>
      </c>
      <c r="AA24" s="33">
        <v>12653.392496224216</v>
      </c>
      <c r="AB24" s="33">
        <v>12203.577373090209</v>
      </c>
      <c r="AC24" s="33">
        <v>9929.5665463199566</v>
      </c>
      <c r="AD24" s="33">
        <v>6920.6262736509998</v>
      </c>
      <c r="AE24" s="33" t="s">
        <v>376</v>
      </c>
      <c r="AF24" s="33">
        <v>9435.1378681336064</v>
      </c>
      <c r="AG24" s="33">
        <v>8184.0955815250154</v>
      </c>
      <c r="AH24" s="33">
        <v>6764.6815325448706</v>
      </c>
      <c r="AI24" s="33">
        <v>5075.5428845029646</v>
      </c>
      <c r="AJ24" s="33">
        <v>3000.5210734845537</v>
      </c>
      <c r="AK24" s="33" t="s">
        <v>376</v>
      </c>
      <c r="AL24" s="33">
        <v>4097.2700000000004</v>
      </c>
      <c r="AM24" s="33">
        <v>3256.7755739543145</v>
      </c>
      <c r="AN24" s="33">
        <v>2651.2322703054815</v>
      </c>
      <c r="AO24" s="33">
        <v>1909.9129995044532</v>
      </c>
      <c r="AP24" s="33">
        <v>810.30034974961177</v>
      </c>
      <c r="AQ24" s="33" t="s">
        <v>376</v>
      </c>
    </row>
    <row r="25" spans="1:43" ht="13.8" x14ac:dyDescent="0.2">
      <c r="A25" s="13" t="s">
        <v>187</v>
      </c>
      <c r="B25" s="13" t="s">
        <v>169</v>
      </c>
      <c r="C25" s="13" t="s">
        <v>180</v>
      </c>
      <c r="D25" s="13" t="s">
        <v>183</v>
      </c>
      <c r="E25" s="13" t="s">
        <v>184</v>
      </c>
      <c r="F25" s="14" t="s">
        <v>129</v>
      </c>
      <c r="G25" s="14">
        <f>AVERAGE(G22:G24)</f>
        <v>3.8333333333333335</v>
      </c>
      <c r="H25" s="16">
        <f>AVERAGE(H22:H24)</f>
        <v>25859.255861370944</v>
      </c>
      <c r="I25" s="16">
        <f t="shared" ref="I25" si="105">AVERAGE(I22:I24)</f>
        <v>25508.849932077588</v>
      </c>
      <c r="J25" s="16">
        <f t="shared" ref="J25" si="106">AVERAGE(J22:J24)</f>
        <v>24787.584383273341</v>
      </c>
      <c r="K25" s="16">
        <f t="shared" ref="K25" si="107">AVERAGE(K22:K24)</f>
        <v>24385.259275052424</v>
      </c>
      <c r="L25" s="16">
        <f>AVERAGE(L22:L24)</f>
        <v>21969.234569086282</v>
      </c>
      <c r="M25" s="33" t="s">
        <v>376</v>
      </c>
      <c r="N25" s="16">
        <f t="shared" ref="N25" si="108">AVERAGE(N22:N24)</f>
        <v>22070.111738971358</v>
      </c>
      <c r="O25" s="16">
        <f t="shared" ref="O25" si="109">AVERAGE(O22:O24)</f>
        <v>21293.250942555445</v>
      </c>
      <c r="P25" s="16">
        <f>AVERAGE(P22:P24)</f>
        <v>20674.576902371777</v>
      </c>
      <c r="Q25" s="16">
        <f t="shared" ref="Q25" si="110">AVERAGE(Q22:Q24)</f>
        <v>19333.300187842946</v>
      </c>
      <c r="R25" s="16">
        <f t="shared" ref="R25" si="111">AVERAGE(R22:R24)</f>
        <v>16645.450621319793</v>
      </c>
      <c r="S25" s="33" t="s">
        <v>376</v>
      </c>
      <c r="T25" s="16">
        <f>AVERAGE(T22:T24)</f>
        <v>17427.036094130923</v>
      </c>
      <c r="U25" s="16">
        <f t="shared" ref="U25" si="112">AVERAGE(U22:U24)</f>
        <v>16669.116469453151</v>
      </c>
      <c r="V25" s="16">
        <f t="shared" ref="V25" si="113">AVERAGE(V22:V24)</f>
        <v>15870.402225773645</v>
      </c>
      <c r="W25" s="16">
        <f t="shared" ref="W25" si="114">AVERAGE(W22:W24)</f>
        <v>14232.529399540703</v>
      </c>
      <c r="X25" s="16">
        <f>AVERAGE(X22:X24)</f>
        <v>10659.577768334859</v>
      </c>
      <c r="Y25" s="33" t="s">
        <v>376</v>
      </c>
      <c r="Z25" s="16">
        <f t="shared" ref="Z25" si="115">AVERAGE(Z22:Z24)</f>
        <v>12995.654321540715</v>
      </c>
      <c r="AA25" s="16">
        <f t="shared" ref="AA25" si="116">AVERAGE(AA22:AA24)</f>
        <v>12072.222902153109</v>
      </c>
      <c r="AB25" s="16">
        <f>AVERAGE(AB22:AB24)</f>
        <v>11359.058943644801</v>
      </c>
      <c r="AC25" s="16">
        <f t="shared" ref="AC25" si="117">AVERAGE(AC22:AC24)</f>
        <v>9016.4573924585111</v>
      </c>
      <c r="AD25" s="16">
        <f t="shared" ref="AD25" si="118">AVERAGE(AD22:AD24)</f>
        <v>5936.8831078896901</v>
      </c>
      <c r="AE25" s="33" t="s">
        <v>376</v>
      </c>
      <c r="AF25" s="16">
        <f>AVERAGE(AF22:AF24)</f>
        <v>8219.6959576504105</v>
      </c>
      <c r="AG25" s="16">
        <f t="shared" ref="AG25" si="119">AVERAGE(AG22:AG24)</f>
        <v>7052.4761697378553</v>
      </c>
      <c r="AH25" s="16">
        <f t="shared" ref="AH25" si="120">AVERAGE(AH22:AH24)</f>
        <v>6034.7126110922954</v>
      </c>
      <c r="AI25" s="16">
        <f t="shared" ref="AI25" si="121">AVERAGE(AI22:AI24)</f>
        <v>4375.2704355758842</v>
      </c>
      <c r="AJ25" s="16">
        <f>AVERAGE(AJ22:AJ24)</f>
        <v>2532.3932795942897</v>
      </c>
      <c r="AK25" s="33" t="s">
        <v>376</v>
      </c>
      <c r="AL25" s="16">
        <f t="shared" ref="AL25" si="122">AVERAGE(AL22:AL24)</f>
        <v>3412.5856121818083</v>
      </c>
      <c r="AM25" s="16">
        <f t="shared" ref="AM25" si="123">AVERAGE(AM22:AM24)</f>
        <v>2757.5007994486609</v>
      </c>
      <c r="AN25" s="16">
        <f>AVERAGE(AN22:AN24)</f>
        <v>2233.638741781057</v>
      </c>
      <c r="AO25" s="16">
        <f t="shared" ref="AO25" si="124">AVERAGE(AO22:AO24)</f>
        <v>1523.0976286793805</v>
      </c>
      <c r="AP25" s="16">
        <f t="shared" ref="AP25" si="125">AVERAGE(AP22:AP24)</f>
        <v>701.23215592364897</v>
      </c>
      <c r="AQ25" s="33" t="s">
        <v>376</v>
      </c>
    </row>
    <row r="26" spans="1:43" ht="13.8" x14ac:dyDescent="0.2">
      <c r="A26" s="13" t="s">
        <v>145</v>
      </c>
      <c r="B26" s="13" t="s">
        <v>169</v>
      </c>
      <c r="C26" s="13" t="s">
        <v>180</v>
      </c>
      <c r="D26" s="13" t="s">
        <v>173</v>
      </c>
      <c r="E26" s="13" t="s">
        <v>173</v>
      </c>
      <c r="F26" s="13" t="s">
        <v>94</v>
      </c>
      <c r="G26" s="24">
        <v>4.0999999999999996</v>
      </c>
      <c r="H26" s="33">
        <v>26413.15796611605</v>
      </c>
      <c r="I26" s="33">
        <v>25529.003559627894</v>
      </c>
      <c r="J26" s="33">
        <v>24281.585229952547</v>
      </c>
      <c r="K26" s="33">
        <v>23899.330539882212</v>
      </c>
      <c r="L26" s="33">
        <v>20691.188115880679</v>
      </c>
      <c r="M26" s="33" t="s">
        <v>376</v>
      </c>
      <c r="N26" s="33">
        <v>22993.060580772693</v>
      </c>
      <c r="O26" s="33">
        <v>22257.804354850272</v>
      </c>
      <c r="P26" s="33">
        <v>21230.095714624022</v>
      </c>
      <c r="Q26" s="33">
        <v>19287.724708391106</v>
      </c>
      <c r="R26" s="33">
        <v>16183.580012274837</v>
      </c>
      <c r="S26" s="33" t="s">
        <v>376</v>
      </c>
      <c r="T26" s="33">
        <v>16130.59</v>
      </c>
      <c r="U26" s="33">
        <v>15530.931047724322</v>
      </c>
      <c r="V26" s="33">
        <v>14666.118279259648</v>
      </c>
      <c r="W26" s="33">
        <v>12717.127119999999</v>
      </c>
      <c r="X26" s="33">
        <v>8949.6348935950791</v>
      </c>
      <c r="Y26" s="33" t="s">
        <v>376</v>
      </c>
      <c r="Z26" s="33">
        <v>7958.3203202803188</v>
      </c>
      <c r="AA26" s="33">
        <v>7400.6718778829663</v>
      </c>
      <c r="AB26" s="33">
        <v>6767.8073643925991</v>
      </c>
      <c r="AC26" s="33">
        <v>5481.3315868180462</v>
      </c>
      <c r="AD26" s="33">
        <v>3266.2239710764288</v>
      </c>
      <c r="AE26" s="33" t="s">
        <v>376</v>
      </c>
      <c r="AF26" s="33">
        <v>5678.1391219412062</v>
      </c>
      <c r="AG26" s="33">
        <v>4778.84</v>
      </c>
      <c r="AH26" s="33">
        <v>4296.1760588652496</v>
      </c>
      <c r="AI26" s="33">
        <v>3205.0569113172405</v>
      </c>
      <c r="AJ26" s="33">
        <v>1749.6288113900339</v>
      </c>
      <c r="AK26" s="33" t="s">
        <v>376</v>
      </c>
      <c r="AL26" s="33">
        <v>2528.4928067258434</v>
      </c>
      <c r="AM26" s="33">
        <v>2140.0508832982259</v>
      </c>
      <c r="AN26" s="33">
        <v>1612.2799106477053</v>
      </c>
      <c r="AO26" s="33">
        <v>1071.2824894069206</v>
      </c>
      <c r="AP26" s="33">
        <v>449.56998388460232</v>
      </c>
      <c r="AQ26" s="33" t="s">
        <v>376</v>
      </c>
    </row>
    <row r="27" spans="1:43" ht="13.8" x14ac:dyDescent="0.2">
      <c r="A27" s="13" t="s">
        <v>145</v>
      </c>
      <c r="B27" s="13" t="s">
        <v>169</v>
      </c>
      <c r="C27" s="13" t="s">
        <v>180</v>
      </c>
      <c r="D27" s="13" t="s">
        <v>173</v>
      </c>
      <c r="E27" s="13" t="s">
        <v>173</v>
      </c>
      <c r="F27" s="13" t="s">
        <v>6</v>
      </c>
      <c r="G27" s="24">
        <v>5.2</v>
      </c>
      <c r="H27" s="33">
        <v>25406.4383131471</v>
      </c>
      <c r="I27" s="33">
        <v>24738.914209583749</v>
      </c>
      <c r="J27" s="33">
        <v>24279.494020602142</v>
      </c>
      <c r="K27" s="33">
        <v>23415.269451489799</v>
      </c>
      <c r="L27" s="33">
        <v>20471.27485400713</v>
      </c>
      <c r="M27" s="33" t="s">
        <v>376</v>
      </c>
      <c r="N27" s="33">
        <v>21451.782106044942</v>
      </c>
      <c r="O27" s="33">
        <v>20640.759361850654</v>
      </c>
      <c r="P27" s="33">
        <v>20185.395295841779</v>
      </c>
      <c r="Q27" s="33">
        <v>19403.416175816241</v>
      </c>
      <c r="R27" s="33">
        <v>15825.325993118007</v>
      </c>
      <c r="S27" s="33" t="s">
        <v>376</v>
      </c>
      <c r="T27" s="33">
        <v>14717.84223265843</v>
      </c>
      <c r="U27" s="33">
        <v>13833.175526834</v>
      </c>
      <c r="V27" s="33">
        <v>12972.640011943349</v>
      </c>
      <c r="W27" s="33">
        <v>10634.83814</v>
      </c>
      <c r="X27" s="33">
        <v>7534.0845746169143</v>
      </c>
      <c r="Y27" s="33" t="s">
        <v>376</v>
      </c>
      <c r="Z27" s="33">
        <v>7022.8795463469596</v>
      </c>
      <c r="AA27" s="33">
        <v>6269.0683758397745</v>
      </c>
      <c r="AB27" s="33">
        <v>5755.4494584870927</v>
      </c>
      <c r="AC27" s="33">
        <v>4542.8751721682193</v>
      </c>
      <c r="AD27" s="33">
        <v>2672.013410459962</v>
      </c>
      <c r="AE27" s="33" t="s">
        <v>376</v>
      </c>
      <c r="AF27" s="33">
        <v>4376.2693741880048</v>
      </c>
      <c r="AG27" s="33">
        <v>3616.2</v>
      </c>
      <c r="AH27" s="33">
        <v>3183.1193079999998</v>
      </c>
      <c r="AI27" s="33">
        <v>2410.641568</v>
      </c>
      <c r="AJ27" s="33">
        <v>1226.0456387536581</v>
      </c>
      <c r="AK27" s="33" t="s">
        <v>376</v>
      </c>
      <c r="AL27" s="33">
        <v>2339.0861434931107</v>
      </c>
      <c r="AM27" s="33">
        <v>1796.2103265185826</v>
      </c>
      <c r="AN27" s="33">
        <v>1479.234238</v>
      </c>
      <c r="AO27" s="33">
        <v>1012.613018</v>
      </c>
      <c r="AP27" s="33">
        <v>462.98468112319898</v>
      </c>
      <c r="AQ27" s="33" t="s">
        <v>376</v>
      </c>
    </row>
    <row r="28" spans="1:43" ht="13.8" x14ac:dyDescent="0.2">
      <c r="A28" s="13" t="s">
        <v>145</v>
      </c>
      <c r="B28" s="13" t="s">
        <v>169</v>
      </c>
      <c r="C28" s="13" t="s">
        <v>180</v>
      </c>
      <c r="D28" s="13" t="s">
        <v>173</v>
      </c>
      <c r="E28" s="13" t="s">
        <v>173</v>
      </c>
      <c r="F28" s="18" t="s">
        <v>95</v>
      </c>
      <c r="G28" s="24">
        <v>5.8</v>
      </c>
      <c r="H28" s="33">
        <v>30039.483604132809</v>
      </c>
      <c r="I28" s="33">
        <v>27374.751595046866</v>
      </c>
      <c r="J28" s="33">
        <v>27107.265250387994</v>
      </c>
      <c r="K28" s="33">
        <v>25601.825896626022</v>
      </c>
      <c r="L28" s="33">
        <v>23206.089511812137</v>
      </c>
      <c r="M28" s="33" t="s">
        <v>376</v>
      </c>
      <c r="N28" s="33">
        <v>23655.662955690361</v>
      </c>
      <c r="O28" s="33">
        <v>24584.738315335038</v>
      </c>
      <c r="P28" s="33">
        <v>23592.211649593159</v>
      </c>
      <c r="Q28" s="33">
        <v>21500.092509075348</v>
      </c>
      <c r="R28" s="33">
        <v>19149.599247400889</v>
      </c>
      <c r="S28" s="33" t="s">
        <v>376</v>
      </c>
      <c r="T28" s="33">
        <v>16236.47</v>
      </c>
      <c r="U28" s="33">
        <v>15985.624623461255</v>
      </c>
      <c r="V28" s="33">
        <v>15594.211447103393</v>
      </c>
      <c r="W28" s="33">
        <v>14039.898373579894</v>
      </c>
      <c r="X28" s="33">
        <v>10217.977536222641</v>
      </c>
      <c r="Y28" s="33" t="s">
        <v>376</v>
      </c>
      <c r="Z28" s="33">
        <v>11031.29014965868</v>
      </c>
      <c r="AA28" s="33">
        <v>11220.488127598621</v>
      </c>
      <c r="AB28" s="33">
        <v>10864.78370567308</v>
      </c>
      <c r="AC28" s="33">
        <v>9073.4234540148791</v>
      </c>
      <c r="AD28" s="33">
        <v>5240.1018714983948</v>
      </c>
      <c r="AE28" s="33" t="s">
        <v>376</v>
      </c>
      <c r="AF28" s="33">
        <v>4727.4995084680913</v>
      </c>
      <c r="AG28" s="33">
        <v>4128.7079999999996</v>
      </c>
      <c r="AH28" s="33">
        <v>4009.5341151010221</v>
      </c>
      <c r="AI28" s="33">
        <v>2962.8839264368012</v>
      </c>
      <c r="AJ28" s="33">
        <v>1602.5572005871918</v>
      </c>
      <c r="AK28" s="33" t="s">
        <v>376</v>
      </c>
      <c r="AL28" s="33">
        <v>3859.2938130765092</v>
      </c>
      <c r="AM28" s="33">
        <v>2691.6997546572629</v>
      </c>
      <c r="AN28" s="33">
        <v>2191.9645075007174</v>
      </c>
      <c r="AO28" s="33">
        <v>1190.824574526808</v>
      </c>
      <c r="AP28" s="33">
        <v>674.56378971851029</v>
      </c>
      <c r="AQ28" s="33" t="s">
        <v>376</v>
      </c>
    </row>
    <row r="29" spans="1:43" ht="13.8" x14ac:dyDescent="0.2">
      <c r="A29" s="13" t="s">
        <v>145</v>
      </c>
      <c r="B29" s="13" t="s">
        <v>169</v>
      </c>
      <c r="C29" s="13" t="s">
        <v>180</v>
      </c>
      <c r="D29" s="13" t="s">
        <v>173</v>
      </c>
      <c r="E29" s="13" t="s">
        <v>173</v>
      </c>
      <c r="F29" s="13" t="s">
        <v>129</v>
      </c>
      <c r="G29" s="14">
        <f>AVERAGE(G26:G28)</f>
        <v>5.0333333333333341</v>
      </c>
      <c r="H29" s="16">
        <f>AVERAGE(H26:H28)</f>
        <v>27286.359961131984</v>
      </c>
      <c r="I29" s="16">
        <f t="shared" ref="I29" si="126">AVERAGE(I26:I28)</f>
        <v>25880.889788086166</v>
      </c>
      <c r="J29" s="16">
        <f t="shared" ref="J29" si="127">AVERAGE(J26:J28)</f>
        <v>25222.781500314228</v>
      </c>
      <c r="K29" s="16">
        <f t="shared" ref="K29" si="128">AVERAGE(K26:K28)</f>
        <v>24305.475295999346</v>
      </c>
      <c r="L29" s="16">
        <f>AVERAGE(L26:L28)</f>
        <v>21456.184160566652</v>
      </c>
      <c r="M29" s="33" t="s">
        <v>376</v>
      </c>
      <c r="N29" s="16">
        <f t="shared" ref="N29" si="129">AVERAGE(N26:N28)</f>
        <v>22700.168547502664</v>
      </c>
      <c r="O29" s="16">
        <f t="shared" ref="O29" si="130">AVERAGE(O26:O28)</f>
        <v>22494.434010678655</v>
      </c>
      <c r="P29" s="16">
        <f>AVERAGE(P26:P28)</f>
        <v>21669.234220019654</v>
      </c>
      <c r="Q29" s="16">
        <f t="shared" ref="Q29" si="131">AVERAGE(Q26:Q28)</f>
        <v>20063.744464427564</v>
      </c>
      <c r="R29" s="16">
        <f t="shared" ref="R29" si="132">AVERAGE(R26:R28)</f>
        <v>17052.835084264578</v>
      </c>
      <c r="S29" s="33" t="s">
        <v>376</v>
      </c>
      <c r="T29" s="16">
        <f>AVERAGE(T26:T28)</f>
        <v>15694.967410886144</v>
      </c>
      <c r="U29" s="16">
        <f t="shared" ref="U29" si="133">AVERAGE(U26:U28)</f>
        <v>15116.577066006526</v>
      </c>
      <c r="V29" s="16">
        <f t="shared" ref="V29" si="134">AVERAGE(V26:V28)</f>
        <v>14410.989912768797</v>
      </c>
      <c r="W29" s="16">
        <f t="shared" ref="W29" si="135">AVERAGE(W26:W28)</f>
        <v>12463.954544526632</v>
      </c>
      <c r="X29" s="16">
        <f>AVERAGE(X26:X28)</f>
        <v>8900.56566814488</v>
      </c>
      <c r="Y29" s="33" t="s">
        <v>376</v>
      </c>
      <c r="Z29" s="16">
        <f t="shared" ref="Z29" si="136">AVERAGE(Z26:Z28)</f>
        <v>8670.8300054286519</v>
      </c>
      <c r="AA29" s="16">
        <f t="shared" ref="AA29" si="137">AVERAGE(AA26:AA28)</f>
        <v>8296.7427937737866</v>
      </c>
      <c r="AB29" s="16">
        <f>AVERAGE(AB26:AB28)</f>
        <v>7796.013509517591</v>
      </c>
      <c r="AC29" s="16">
        <f t="shared" ref="AC29" si="138">AVERAGE(AC26:AC28)</f>
        <v>6365.8767376670485</v>
      </c>
      <c r="AD29" s="16">
        <f t="shared" ref="AD29" si="139">AVERAGE(AD26:AD28)</f>
        <v>3726.1130843449282</v>
      </c>
      <c r="AE29" s="33" t="s">
        <v>376</v>
      </c>
      <c r="AF29" s="16">
        <f>AVERAGE(AF26:AF28)</f>
        <v>4927.3026681991005</v>
      </c>
      <c r="AG29" s="16">
        <f t="shared" ref="AG29" si="140">AVERAGE(AG26:AG28)</f>
        <v>4174.5826666666662</v>
      </c>
      <c r="AH29" s="16">
        <f t="shared" ref="AH29" si="141">AVERAGE(AH26:AH28)</f>
        <v>3829.6098273220905</v>
      </c>
      <c r="AI29" s="16">
        <f t="shared" ref="AI29" si="142">AVERAGE(AI26:AI28)</f>
        <v>2859.5274685846803</v>
      </c>
      <c r="AJ29" s="16">
        <f>AVERAGE(AJ26:AJ28)</f>
        <v>1526.0772169102947</v>
      </c>
      <c r="AK29" s="33" t="s">
        <v>376</v>
      </c>
      <c r="AL29" s="16">
        <f t="shared" ref="AL29" si="143">AVERAGE(AL26:AL28)</f>
        <v>2908.9575877651546</v>
      </c>
      <c r="AM29" s="16">
        <f t="shared" ref="AM29" si="144">AVERAGE(AM26:AM28)</f>
        <v>2209.3203214913569</v>
      </c>
      <c r="AN29" s="16">
        <f>AVERAGE(AN26:AN28)</f>
        <v>1761.1595520494741</v>
      </c>
      <c r="AO29" s="16">
        <f t="shared" ref="AO29" si="145">AVERAGE(AO26:AO28)</f>
        <v>1091.5733606445763</v>
      </c>
      <c r="AP29" s="16">
        <f t="shared" ref="AP29" si="146">AVERAGE(AP26:AP28)</f>
        <v>529.03948490877053</v>
      </c>
      <c r="AQ29" s="33" t="s">
        <v>376</v>
      </c>
    </row>
    <row r="30" spans="1:43" ht="13.8" x14ac:dyDescent="0.2">
      <c r="A30" s="13" t="s">
        <v>145</v>
      </c>
      <c r="B30" s="13" t="s">
        <v>169</v>
      </c>
      <c r="C30" s="13" t="s">
        <v>180</v>
      </c>
      <c r="D30" s="13" t="s">
        <v>181</v>
      </c>
      <c r="E30" s="13" t="s">
        <v>182</v>
      </c>
      <c r="F30" s="13" t="s">
        <v>100</v>
      </c>
      <c r="G30" s="24">
        <v>5.3</v>
      </c>
      <c r="H30" s="33">
        <v>20728.106566969789</v>
      </c>
      <c r="I30" s="33">
        <v>20525.478045169926</v>
      </c>
      <c r="J30" s="33">
        <v>20394.801838060052</v>
      </c>
      <c r="K30" s="33">
        <v>19681.268304928482</v>
      </c>
      <c r="L30" s="33">
        <v>17464.779360485718</v>
      </c>
      <c r="M30" s="33" t="s">
        <v>376</v>
      </c>
      <c r="N30" s="33">
        <v>18173.722502076333</v>
      </c>
      <c r="O30" s="33">
        <v>16955.241626216593</v>
      </c>
      <c r="P30" s="33">
        <v>16885.571835644911</v>
      </c>
      <c r="Q30" s="33">
        <v>15543.528630767374</v>
      </c>
      <c r="R30" s="33">
        <v>13804.767615240971</v>
      </c>
      <c r="S30" s="33" t="s">
        <v>376</v>
      </c>
      <c r="T30" s="33">
        <v>11951.554738760531</v>
      </c>
      <c r="U30" s="33">
        <v>10971.699859895947</v>
      </c>
      <c r="V30" s="33">
        <v>10155.831679999999</v>
      </c>
      <c r="W30" s="33">
        <v>8872.1176700605956</v>
      </c>
      <c r="X30" s="33">
        <v>6512.790771626951</v>
      </c>
      <c r="Y30" s="33" t="s">
        <v>376</v>
      </c>
      <c r="Z30" s="33">
        <v>5921.7365546051215</v>
      </c>
      <c r="AA30" s="33">
        <v>5293.61</v>
      </c>
      <c r="AB30" s="33">
        <v>4950.8997170000002</v>
      </c>
      <c r="AC30" s="33">
        <v>3804.0924112152748</v>
      </c>
      <c r="AD30" s="33">
        <v>2364.8740188577576</v>
      </c>
      <c r="AE30" s="33" t="s">
        <v>376</v>
      </c>
      <c r="AF30" s="33">
        <v>4313.8500000000004</v>
      </c>
      <c r="AG30" s="33">
        <v>3847.5839535359528</v>
      </c>
      <c r="AH30" s="33">
        <v>3204.0200862487891</v>
      </c>
      <c r="AI30" s="33">
        <v>2503.1699008844348</v>
      </c>
      <c r="AJ30" s="33">
        <v>1617.2578140000001</v>
      </c>
      <c r="AK30" s="33" t="s">
        <v>376</v>
      </c>
      <c r="AL30" s="33">
        <v>2306.0377877784599</v>
      </c>
      <c r="AM30" s="33">
        <v>1751.7459963639988</v>
      </c>
      <c r="AN30" s="33">
        <v>1397.5590207727307</v>
      </c>
      <c r="AO30" s="33">
        <v>959.55882320000001</v>
      </c>
      <c r="AP30" s="33">
        <v>480.39475109075215</v>
      </c>
      <c r="AQ30" s="33" t="s">
        <v>376</v>
      </c>
    </row>
    <row r="31" spans="1:43" ht="13.8" x14ac:dyDescent="0.2">
      <c r="A31" s="13" t="s">
        <v>145</v>
      </c>
      <c r="B31" s="13" t="s">
        <v>169</v>
      </c>
      <c r="C31" s="13" t="s">
        <v>180</v>
      </c>
      <c r="D31" s="13" t="s">
        <v>181</v>
      </c>
      <c r="E31" s="13" t="s">
        <v>182</v>
      </c>
      <c r="F31" s="13" t="s">
        <v>134</v>
      </c>
      <c r="G31" s="24">
        <v>5.4</v>
      </c>
      <c r="H31" s="33">
        <v>24514.444754864991</v>
      </c>
      <c r="I31" s="33">
        <v>23813.916544244665</v>
      </c>
      <c r="J31" s="33">
        <v>23079.327171055662</v>
      </c>
      <c r="K31" s="33">
        <v>21741.571636048691</v>
      </c>
      <c r="L31" s="33">
        <v>18772.515758180387</v>
      </c>
      <c r="M31" s="33" t="s">
        <v>376</v>
      </c>
      <c r="N31" s="33">
        <v>22215.433804437238</v>
      </c>
      <c r="O31" s="33">
        <v>20569.39931763721</v>
      </c>
      <c r="P31" s="33">
        <v>20324.660965114708</v>
      </c>
      <c r="Q31" s="33">
        <v>18683.284114124395</v>
      </c>
      <c r="R31" s="33">
        <v>14767.536524014269</v>
      </c>
      <c r="S31" s="33" t="s">
        <v>376</v>
      </c>
      <c r="T31" s="33">
        <v>13577.65</v>
      </c>
      <c r="U31" s="33">
        <v>12798.337368419439</v>
      </c>
      <c r="V31" s="33">
        <v>12039.176996923959</v>
      </c>
      <c r="W31" s="33">
        <v>10181.56081013995</v>
      </c>
      <c r="X31" s="33">
        <v>7248.7308568660183</v>
      </c>
      <c r="Y31" s="33" t="s">
        <v>376</v>
      </c>
      <c r="Z31" s="33">
        <v>8214.5751978233875</v>
      </c>
      <c r="AA31" s="33">
        <v>7451.1592274125451</v>
      </c>
      <c r="AB31" s="33">
        <v>7113.8348833454993</v>
      </c>
      <c r="AC31" s="33">
        <v>6091.7538599999998</v>
      </c>
      <c r="AD31" s="33">
        <v>3902.5438131976885</v>
      </c>
      <c r="AE31" s="33" t="s">
        <v>376</v>
      </c>
      <c r="AF31" s="33">
        <v>5970.5352098590829</v>
      </c>
      <c r="AG31" s="33">
        <v>5205.0189440810873</v>
      </c>
      <c r="AH31" s="33">
        <v>4679.7753489999996</v>
      </c>
      <c r="AI31" s="33">
        <v>4008.3449338824107</v>
      </c>
      <c r="AJ31" s="33">
        <v>2456.3359838551792</v>
      </c>
      <c r="AK31" s="33" t="s">
        <v>376</v>
      </c>
      <c r="AL31" s="33">
        <v>3758.0191976190413</v>
      </c>
      <c r="AM31" s="33">
        <v>3457.159604493459</v>
      </c>
      <c r="AN31" s="33">
        <v>2285.2701630000001</v>
      </c>
      <c r="AO31" s="33">
        <v>1411.2734780000001</v>
      </c>
      <c r="AP31" s="33">
        <v>640.09056985004815</v>
      </c>
      <c r="AQ31" s="33" t="s">
        <v>376</v>
      </c>
    </row>
    <row r="32" spans="1:43" ht="13.8" x14ac:dyDescent="0.2">
      <c r="A32" s="13" t="s">
        <v>145</v>
      </c>
      <c r="B32" s="13" t="s">
        <v>169</v>
      </c>
      <c r="C32" s="13" t="s">
        <v>180</v>
      </c>
      <c r="D32" s="13" t="s">
        <v>181</v>
      </c>
      <c r="E32" s="13" t="s">
        <v>182</v>
      </c>
      <c r="F32" s="13" t="s">
        <v>135</v>
      </c>
      <c r="G32" s="24">
        <v>6.1</v>
      </c>
      <c r="H32" s="33">
        <v>24052.624003762219</v>
      </c>
      <c r="I32" s="33">
        <v>22749.478699854521</v>
      </c>
      <c r="J32" s="33">
        <v>20712.074860342</v>
      </c>
      <c r="K32" s="33">
        <v>19661.850560431943</v>
      </c>
      <c r="L32" s="33">
        <v>16790.555629400744</v>
      </c>
      <c r="M32" s="33" t="s">
        <v>376</v>
      </c>
      <c r="N32" s="33">
        <v>21996.38</v>
      </c>
      <c r="O32" s="33">
        <v>19494.897504120563</v>
      </c>
      <c r="P32" s="33">
        <v>19278.234738392894</v>
      </c>
      <c r="Q32" s="33">
        <v>19117.848486457446</v>
      </c>
      <c r="R32" s="33">
        <v>16482.063689999999</v>
      </c>
      <c r="S32" s="33" t="s">
        <v>376</v>
      </c>
      <c r="T32" s="33">
        <v>16098.83</v>
      </c>
      <c r="U32" s="33">
        <v>15299.1</v>
      </c>
      <c r="V32" s="33">
        <v>15107.504711866877</v>
      </c>
      <c r="W32" s="33">
        <v>12383.855480922148</v>
      </c>
      <c r="X32" s="33">
        <v>8793.8924129999996</v>
      </c>
      <c r="Y32" s="33" t="s">
        <v>376</v>
      </c>
      <c r="Z32" s="33">
        <v>8744.98</v>
      </c>
      <c r="AA32" s="33">
        <v>8361.7800981635446</v>
      </c>
      <c r="AB32" s="33">
        <v>7409.8615661346012</v>
      </c>
      <c r="AC32" s="33">
        <v>5975.0899401297465</v>
      </c>
      <c r="AD32" s="33">
        <v>4186.8528120000001</v>
      </c>
      <c r="AE32" s="33" t="s">
        <v>376</v>
      </c>
      <c r="AF32" s="33">
        <v>6515.8363752719588</v>
      </c>
      <c r="AG32" s="33">
        <v>5527.3201883954125</v>
      </c>
      <c r="AH32" s="33">
        <v>5111.1256782573255</v>
      </c>
      <c r="AI32" s="33">
        <v>4063.1222513200751</v>
      </c>
      <c r="AJ32" s="33">
        <v>1898.3813672884887</v>
      </c>
      <c r="AK32" s="33" t="s">
        <v>376</v>
      </c>
      <c r="AL32" s="33">
        <v>2953.353619026359</v>
      </c>
      <c r="AM32" s="33">
        <v>2301.2464180908528</v>
      </c>
      <c r="AN32" s="33">
        <v>1984.8301572450032</v>
      </c>
      <c r="AO32" s="33">
        <v>1481.5018219170465</v>
      </c>
      <c r="AP32" s="33">
        <v>722.61250825942466</v>
      </c>
      <c r="AQ32" s="33" t="s">
        <v>376</v>
      </c>
    </row>
    <row r="33" spans="1:43" ht="13.8" x14ac:dyDescent="0.2">
      <c r="A33" s="13" t="s">
        <v>145</v>
      </c>
      <c r="B33" s="13" t="s">
        <v>169</v>
      </c>
      <c r="C33" s="13" t="s">
        <v>180</v>
      </c>
      <c r="D33" s="13" t="s">
        <v>181</v>
      </c>
      <c r="E33" s="13" t="s">
        <v>182</v>
      </c>
      <c r="F33" s="13" t="s">
        <v>129</v>
      </c>
      <c r="G33" s="14">
        <f>AVERAGE(G30:G32)</f>
        <v>5.5999999999999988</v>
      </c>
      <c r="H33" s="16">
        <f>AVERAGE(H30:H32)</f>
        <v>23098.391775198997</v>
      </c>
      <c r="I33" s="16">
        <f t="shared" ref="I33" si="147">AVERAGE(I30:I32)</f>
        <v>22362.9577630897</v>
      </c>
      <c r="J33" s="16">
        <f t="shared" ref="J33" si="148">AVERAGE(J30:J32)</f>
        <v>21395.401289819238</v>
      </c>
      <c r="K33" s="16">
        <f t="shared" ref="K33" si="149">AVERAGE(K30:K32)</f>
        <v>20361.563500469707</v>
      </c>
      <c r="L33" s="16">
        <f>AVERAGE(L30:L32)</f>
        <v>17675.950249355617</v>
      </c>
      <c r="M33" s="33" t="s">
        <v>376</v>
      </c>
      <c r="N33" s="16">
        <f t="shared" ref="N33" si="150">AVERAGE(N30:N32)</f>
        <v>20795.178768837857</v>
      </c>
      <c r="O33" s="16">
        <f t="shared" ref="O33" si="151">AVERAGE(O30:O32)</f>
        <v>19006.512815991457</v>
      </c>
      <c r="P33" s="16">
        <f>AVERAGE(P30:P32)</f>
        <v>18829.489179717504</v>
      </c>
      <c r="Q33" s="16">
        <f t="shared" ref="Q33" si="152">AVERAGE(Q30:Q32)</f>
        <v>17781.553743783068</v>
      </c>
      <c r="R33" s="16">
        <f t="shared" ref="R33" si="153">AVERAGE(R30:R32)</f>
        <v>15018.122609751745</v>
      </c>
      <c r="S33" s="33" t="s">
        <v>376</v>
      </c>
      <c r="T33" s="16">
        <f>AVERAGE(T30:T32)</f>
        <v>13876.011579586842</v>
      </c>
      <c r="U33" s="16">
        <f t="shared" ref="U33" si="154">AVERAGE(U30:U32)</f>
        <v>13023.045742771794</v>
      </c>
      <c r="V33" s="16">
        <f t="shared" ref="V33" si="155">AVERAGE(V30:V32)</f>
        <v>12434.171129596944</v>
      </c>
      <c r="W33" s="16">
        <f t="shared" ref="W33" si="156">AVERAGE(W30:W32)</f>
        <v>10479.177987040899</v>
      </c>
      <c r="X33" s="16">
        <f>AVERAGE(X30:X32)</f>
        <v>7518.4713471643236</v>
      </c>
      <c r="Y33" s="33" t="s">
        <v>376</v>
      </c>
      <c r="Z33" s="16">
        <f t="shared" ref="Z33" si="157">AVERAGE(Z30:Z32)</f>
        <v>7627.0972508095028</v>
      </c>
      <c r="AA33" s="16">
        <f t="shared" ref="AA33" si="158">AVERAGE(AA30:AA32)</f>
        <v>7035.5164418586965</v>
      </c>
      <c r="AB33" s="16">
        <f>AVERAGE(AB30:AB32)</f>
        <v>6491.5320554933669</v>
      </c>
      <c r="AC33" s="16">
        <f t="shared" ref="AC33" si="159">AVERAGE(AC30:AC32)</f>
        <v>5290.3120704483399</v>
      </c>
      <c r="AD33" s="16">
        <f t="shared" ref="AD33" si="160">AVERAGE(AD30:AD32)</f>
        <v>3484.7568813518155</v>
      </c>
      <c r="AE33" s="33" t="s">
        <v>376</v>
      </c>
      <c r="AF33" s="16">
        <f>AVERAGE(AF30:AF32)</f>
        <v>5600.073861710348</v>
      </c>
      <c r="AG33" s="16">
        <f t="shared" ref="AG33" si="161">AVERAGE(AG30:AG32)</f>
        <v>4859.9743620041509</v>
      </c>
      <c r="AH33" s="16">
        <f t="shared" ref="AH33" si="162">AVERAGE(AH30:AH32)</f>
        <v>4331.6403711687044</v>
      </c>
      <c r="AI33" s="16">
        <f t="shared" ref="AI33" si="163">AVERAGE(AI30:AI32)</f>
        <v>3524.8790286956405</v>
      </c>
      <c r="AJ33" s="16">
        <f>AVERAGE(AJ30:AJ32)</f>
        <v>1990.6583883812227</v>
      </c>
      <c r="AK33" s="33" t="s">
        <v>376</v>
      </c>
      <c r="AL33" s="16">
        <f t="shared" ref="AL33" si="164">AVERAGE(AL30:AL32)</f>
        <v>3005.8035348079534</v>
      </c>
      <c r="AM33" s="16">
        <f t="shared" ref="AM33" si="165">AVERAGE(AM30:AM32)</f>
        <v>2503.3840063161038</v>
      </c>
      <c r="AN33" s="16">
        <f>AVERAGE(AN30:AN32)</f>
        <v>1889.2197803392446</v>
      </c>
      <c r="AO33" s="16">
        <f t="shared" ref="AO33" si="166">AVERAGE(AO30:AO32)</f>
        <v>1284.1113743723488</v>
      </c>
      <c r="AP33" s="16">
        <f t="shared" ref="AP33" si="167">AVERAGE(AP30:AP32)</f>
        <v>614.36594306674158</v>
      </c>
      <c r="AQ33" s="33" t="s">
        <v>376</v>
      </c>
    </row>
    <row r="34" spans="1:43" ht="13.8" x14ac:dyDescent="0.2">
      <c r="A34" s="13" t="s">
        <v>160</v>
      </c>
      <c r="B34" s="13" t="s">
        <v>171</v>
      </c>
      <c r="C34" s="13" t="s">
        <v>180</v>
      </c>
      <c r="D34" s="13" t="s">
        <v>173</v>
      </c>
      <c r="E34" s="13" t="s">
        <v>173</v>
      </c>
      <c r="F34" s="13" t="s">
        <v>141</v>
      </c>
      <c r="G34" s="24">
        <v>2.6</v>
      </c>
      <c r="H34" s="33">
        <v>30515.856467050347</v>
      </c>
      <c r="I34" s="33">
        <v>28014.448294992992</v>
      </c>
      <c r="J34" s="33">
        <v>27597.794781073142</v>
      </c>
      <c r="K34" s="33">
        <v>27020.115775184175</v>
      </c>
      <c r="L34" s="33">
        <v>22747.552583514058</v>
      </c>
      <c r="M34" s="33" t="s">
        <v>376</v>
      </c>
      <c r="N34" s="33">
        <v>25193.97619206228</v>
      </c>
      <c r="O34" s="33">
        <v>24891.863297623851</v>
      </c>
      <c r="P34" s="33">
        <v>23247.487170244854</v>
      </c>
      <c r="Q34" s="33">
        <v>21325.232104448911</v>
      </c>
      <c r="R34" s="33">
        <v>18066.991220524214</v>
      </c>
      <c r="S34" s="33" t="s">
        <v>376</v>
      </c>
      <c r="T34" s="33">
        <v>21474.143702816662</v>
      </c>
      <c r="U34" s="33">
        <v>19597.325228204347</v>
      </c>
      <c r="V34" s="33">
        <v>18635.892167449627</v>
      </c>
      <c r="W34" s="33">
        <v>15395.767592715598</v>
      </c>
      <c r="X34" s="33">
        <v>11737.237831439686</v>
      </c>
      <c r="Y34" s="33" t="s">
        <v>376</v>
      </c>
      <c r="Z34" s="33">
        <v>14226.783436600886</v>
      </c>
      <c r="AA34" s="33">
        <v>12589.843265765159</v>
      </c>
      <c r="AB34" s="33">
        <v>11572.191732408271</v>
      </c>
      <c r="AC34" s="33">
        <v>8870.4354277053026</v>
      </c>
      <c r="AD34" s="33">
        <v>5343.9536023632063</v>
      </c>
      <c r="AE34" s="33" t="s">
        <v>376</v>
      </c>
      <c r="AF34" s="33">
        <v>8454.8381432174465</v>
      </c>
      <c r="AG34" s="33">
        <v>6680.2079693429741</v>
      </c>
      <c r="AH34" s="33">
        <v>5626.4631729943731</v>
      </c>
      <c r="AI34" s="33">
        <v>4147.3130708684557</v>
      </c>
      <c r="AJ34" s="33">
        <v>2099.0955562836698</v>
      </c>
      <c r="AK34" s="33" t="s">
        <v>376</v>
      </c>
      <c r="AL34" s="33">
        <v>3089.0040228800822</v>
      </c>
      <c r="AM34" s="33">
        <v>2516.9631102749186</v>
      </c>
      <c r="AN34" s="33">
        <v>2077.0736383932435</v>
      </c>
      <c r="AO34" s="33">
        <v>1387.9932562920335</v>
      </c>
      <c r="AP34" s="33">
        <v>731.5295185493768</v>
      </c>
      <c r="AQ34" s="33" t="s">
        <v>376</v>
      </c>
    </row>
    <row r="35" spans="1:43" ht="13.8" x14ac:dyDescent="0.2">
      <c r="A35" s="13" t="s">
        <v>160</v>
      </c>
      <c r="B35" s="13" t="s">
        <v>171</v>
      </c>
      <c r="C35" s="13" t="s">
        <v>180</v>
      </c>
      <c r="D35" s="13" t="s">
        <v>173</v>
      </c>
      <c r="E35" s="13" t="s">
        <v>173</v>
      </c>
      <c r="F35" s="13" t="s">
        <v>142</v>
      </c>
      <c r="G35" s="24">
        <v>2.7</v>
      </c>
      <c r="H35" s="33">
        <v>31213.414151831606</v>
      </c>
      <c r="I35" s="33">
        <v>30283.851352189442</v>
      </c>
      <c r="J35" s="33">
        <v>29465.069903752665</v>
      </c>
      <c r="K35" s="33">
        <v>28833.629916367507</v>
      </c>
      <c r="L35" s="33">
        <v>25508.044678732673</v>
      </c>
      <c r="M35" s="33" t="s">
        <v>376</v>
      </c>
      <c r="N35" s="33">
        <v>25795.97428695664</v>
      </c>
      <c r="O35" s="33">
        <v>23989.704344380523</v>
      </c>
      <c r="P35" s="33">
        <v>24804.567285929668</v>
      </c>
      <c r="Q35" s="33">
        <v>22272.608499617709</v>
      </c>
      <c r="R35" s="33">
        <v>17948.108294722209</v>
      </c>
      <c r="S35" s="33" t="s">
        <v>376</v>
      </c>
      <c r="T35" s="33">
        <v>20165.755465490565</v>
      </c>
      <c r="U35" s="33">
        <v>18726.247118498897</v>
      </c>
      <c r="V35" s="33">
        <v>17220.211481340768</v>
      </c>
      <c r="W35" s="33">
        <v>15538.052612020851</v>
      </c>
      <c r="X35" s="33">
        <v>11371.974497935847</v>
      </c>
      <c r="Y35" s="33" t="s">
        <v>376</v>
      </c>
      <c r="Z35" s="33">
        <v>14700.68001866735</v>
      </c>
      <c r="AA35" s="33">
        <v>13482.920199413929</v>
      </c>
      <c r="AB35" s="33">
        <v>11705.846292457592</v>
      </c>
      <c r="AC35" s="33">
        <v>9183.2825922594038</v>
      </c>
      <c r="AD35" s="33">
        <v>5687.7925049638689</v>
      </c>
      <c r="AE35" s="33" t="s">
        <v>376</v>
      </c>
      <c r="AF35" s="33">
        <v>9427.0208926243358</v>
      </c>
      <c r="AG35" s="33">
        <v>7624.5368725690623</v>
      </c>
      <c r="AH35" s="33">
        <v>6458.8265356371639</v>
      </c>
      <c r="AI35" s="33">
        <v>4571.7415868801854</v>
      </c>
      <c r="AJ35" s="33">
        <v>2505.7743775007179</v>
      </c>
      <c r="AK35" s="33" t="s">
        <v>376</v>
      </c>
      <c r="AL35" s="33">
        <v>3159.3505895812582</v>
      </c>
      <c r="AM35" s="33">
        <v>3079.8182138467237</v>
      </c>
      <c r="AN35" s="33">
        <v>2505.3848423530144</v>
      </c>
      <c r="AO35" s="33">
        <v>1752.4571737913764</v>
      </c>
      <c r="AP35" s="33">
        <v>1051.7254386339</v>
      </c>
      <c r="AQ35" s="33" t="s">
        <v>376</v>
      </c>
    </row>
    <row r="36" spans="1:43" ht="13.8" x14ac:dyDescent="0.2">
      <c r="A36" s="13" t="s">
        <v>160</v>
      </c>
      <c r="B36" s="13" t="s">
        <v>171</v>
      </c>
      <c r="C36" s="13" t="s">
        <v>180</v>
      </c>
      <c r="D36" s="13" t="s">
        <v>173</v>
      </c>
      <c r="E36" s="13" t="s">
        <v>173</v>
      </c>
      <c r="F36" s="13" t="s">
        <v>76</v>
      </c>
      <c r="G36" s="24">
        <v>2.2000000000000002</v>
      </c>
      <c r="H36" s="33">
        <v>29970.163165411235</v>
      </c>
      <c r="I36" s="33">
        <v>29562.54033471633</v>
      </c>
      <c r="J36" s="33">
        <v>29237.464609597839</v>
      </c>
      <c r="K36" s="33">
        <v>27293.148183832978</v>
      </c>
      <c r="L36" s="33">
        <v>24932.316543909965</v>
      </c>
      <c r="M36" s="33" t="s">
        <v>376</v>
      </c>
      <c r="N36" s="33">
        <v>25124.484610542415</v>
      </c>
      <c r="O36" s="33">
        <v>24294.98883028379</v>
      </c>
      <c r="P36" s="33">
        <v>23805.177738085222</v>
      </c>
      <c r="Q36" s="33">
        <v>21411.354265430593</v>
      </c>
      <c r="R36" s="33">
        <v>18825.04709637797</v>
      </c>
      <c r="S36" s="33" t="s">
        <v>376</v>
      </c>
      <c r="T36" s="33">
        <v>20377.943938861616</v>
      </c>
      <c r="U36" s="33">
        <v>18934.266419776061</v>
      </c>
      <c r="V36" s="33">
        <v>18491.170607201537</v>
      </c>
      <c r="W36" s="33">
        <v>15965.866622557602</v>
      </c>
      <c r="X36" s="33">
        <v>11466.65591505576</v>
      </c>
      <c r="Y36" s="33" t="s">
        <v>376</v>
      </c>
      <c r="Z36" s="33">
        <v>14368.898119374868</v>
      </c>
      <c r="AA36" s="33">
        <v>12769.469278574503</v>
      </c>
      <c r="AB36" s="33">
        <v>11554.701594116406</v>
      </c>
      <c r="AC36" s="33">
        <v>9415.102277661299</v>
      </c>
      <c r="AD36" s="33">
        <v>5799.5948990410216</v>
      </c>
      <c r="AE36" s="33" t="s">
        <v>376</v>
      </c>
      <c r="AF36" s="33">
        <v>8144.160288166423</v>
      </c>
      <c r="AG36" s="33">
        <v>7045.5195483848111</v>
      </c>
      <c r="AH36" s="33">
        <v>6107.9549701611413</v>
      </c>
      <c r="AI36" s="33">
        <v>4747.4923391825632</v>
      </c>
      <c r="AJ36" s="33">
        <v>2354.8341182011095</v>
      </c>
      <c r="AK36" s="33" t="s">
        <v>376</v>
      </c>
      <c r="AL36" s="33">
        <v>3633.9780809880131</v>
      </c>
      <c r="AM36" s="33">
        <v>3136.7610567706129</v>
      </c>
      <c r="AN36" s="33">
        <v>2358.5920242594548</v>
      </c>
      <c r="AO36" s="33">
        <v>1534.5120643555624</v>
      </c>
      <c r="AP36" s="33">
        <v>961.77576340591827</v>
      </c>
      <c r="AQ36" s="33" t="s">
        <v>376</v>
      </c>
    </row>
    <row r="37" spans="1:43" ht="13.8" x14ac:dyDescent="0.2">
      <c r="A37" s="13" t="s">
        <v>160</v>
      </c>
      <c r="B37" s="13" t="s">
        <v>171</v>
      </c>
      <c r="C37" s="13" t="s">
        <v>180</v>
      </c>
      <c r="D37" s="13" t="s">
        <v>173</v>
      </c>
      <c r="E37" s="13" t="s">
        <v>173</v>
      </c>
      <c r="F37" s="13" t="s">
        <v>129</v>
      </c>
      <c r="G37" s="14">
        <f>AVERAGE(G34:G36)</f>
        <v>2.5000000000000004</v>
      </c>
      <c r="H37" s="16">
        <f>AVERAGE(H34:H36)</f>
        <v>30566.477928097727</v>
      </c>
      <c r="I37" s="16">
        <f t="shared" ref="I37" si="168">AVERAGE(I34:I36)</f>
        <v>29286.946660632919</v>
      </c>
      <c r="J37" s="16">
        <f t="shared" ref="J37" si="169">AVERAGE(J34:J36)</f>
        <v>28766.776431474547</v>
      </c>
      <c r="K37" s="16">
        <f t="shared" ref="K37" si="170">AVERAGE(K34:K36)</f>
        <v>27715.631291794885</v>
      </c>
      <c r="L37" s="16">
        <f>AVERAGE(L34:L36)</f>
        <v>24395.971268718899</v>
      </c>
      <c r="M37" s="33" t="s">
        <v>376</v>
      </c>
      <c r="N37" s="16">
        <f t="shared" ref="N37" si="171">AVERAGE(N34:N36)</f>
        <v>25371.478363187111</v>
      </c>
      <c r="O37" s="16">
        <f t="shared" ref="O37" si="172">AVERAGE(O34:O36)</f>
        <v>24392.185490762724</v>
      </c>
      <c r="P37" s="16">
        <f>AVERAGE(P34:P36)</f>
        <v>23952.41073141991</v>
      </c>
      <c r="Q37" s="16">
        <f t="shared" ref="Q37" si="173">AVERAGE(Q34:Q36)</f>
        <v>21669.731623165735</v>
      </c>
      <c r="R37" s="16">
        <f t="shared" ref="R37" si="174">AVERAGE(R34:R36)</f>
        <v>18280.048870541465</v>
      </c>
      <c r="S37" s="33" t="s">
        <v>376</v>
      </c>
      <c r="T37" s="16">
        <f>AVERAGE(T34:T36)</f>
        <v>20672.614369056279</v>
      </c>
      <c r="U37" s="16">
        <f t="shared" ref="U37" si="175">AVERAGE(U34:U36)</f>
        <v>19085.946255493101</v>
      </c>
      <c r="V37" s="16">
        <f t="shared" ref="V37" si="176">AVERAGE(V34:V36)</f>
        <v>18115.758085330643</v>
      </c>
      <c r="W37" s="16">
        <f t="shared" ref="W37" si="177">AVERAGE(W34:W36)</f>
        <v>15633.228942431349</v>
      </c>
      <c r="X37" s="16">
        <f>AVERAGE(X34:X36)</f>
        <v>11525.289414810431</v>
      </c>
      <c r="Y37" s="33" t="s">
        <v>376</v>
      </c>
      <c r="Z37" s="16">
        <f t="shared" ref="Z37" si="178">AVERAGE(Z34:Z36)</f>
        <v>14432.120524881035</v>
      </c>
      <c r="AA37" s="16">
        <f t="shared" ref="AA37" si="179">AVERAGE(AA34:AA36)</f>
        <v>12947.410914584529</v>
      </c>
      <c r="AB37" s="16">
        <f>AVERAGE(AB34:AB36)</f>
        <v>11610.913206327423</v>
      </c>
      <c r="AC37" s="16">
        <f t="shared" ref="AC37" si="180">AVERAGE(AC34:AC36)</f>
        <v>9156.2734325420006</v>
      </c>
      <c r="AD37" s="16">
        <f t="shared" ref="AD37" si="181">AVERAGE(AD34:AD36)</f>
        <v>5610.4470021226989</v>
      </c>
      <c r="AE37" s="33" t="s">
        <v>376</v>
      </c>
      <c r="AF37" s="16">
        <f>AVERAGE(AF34:AF36)</f>
        <v>8675.3397746694009</v>
      </c>
      <c r="AG37" s="16">
        <f t="shared" ref="AG37" si="182">AVERAGE(AG34:AG36)</f>
        <v>7116.7547967656164</v>
      </c>
      <c r="AH37" s="16">
        <f t="shared" ref="AH37" si="183">AVERAGE(AH34:AH36)</f>
        <v>6064.4148929308931</v>
      </c>
      <c r="AI37" s="16">
        <f t="shared" ref="AI37" si="184">AVERAGE(AI34:AI36)</f>
        <v>4488.8489989770687</v>
      </c>
      <c r="AJ37" s="16">
        <f>AVERAGE(AJ34:AJ36)</f>
        <v>2319.9013506618326</v>
      </c>
      <c r="AK37" s="33" t="s">
        <v>376</v>
      </c>
      <c r="AL37" s="16">
        <f t="shared" ref="AL37" si="185">AVERAGE(AL34:AL36)</f>
        <v>3294.1108978164507</v>
      </c>
      <c r="AM37" s="16">
        <f t="shared" ref="AM37" si="186">AVERAGE(AM34:AM36)</f>
        <v>2911.1807936307519</v>
      </c>
      <c r="AN37" s="16">
        <f>AVERAGE(AN34:AN36)</f>
        <v>2313.6835016685709</v>
      </c>
      <c r="AO37" s="16">
        <f t="shared" ref="AO37" si="187">AVERAGE(AO34:AO36)</f>
        <v>1558.3208314796575</v>
      </c>
      <c r="AP37" s="16">
        <f t="shared" ref="AP37" si="188">AVERAGE(AP34:AP36)</f>
        <v>915.01024019639829</v>
      </c>
      <c r="AQ37" s="33" t="s">
        <v>376</v>
      </c>
    </row>
    <row r="38" spans="1:43" ht="13.8" x14ac:dyDescent="0.2">
      <c r="A38" s="13" t="s">
        <v>160</v>
      </c>
      <c r="B38" s="13" t="s">
        <v>171</v>
      </c>
      <c r="C38" s="13" t="s">
        <v>180</v>
      </c>
      <c r="D38" s="13" t="s">
        <v>181</v>
      </c>
      <c r="E38" s="13" t="s">
        <v>182</v>
      </c>
      <c r="F38" s="13" t="s">
        <v>77</v>
      </c>
      <c r="G38" s="24">
        <v>3.4</v>
      </c>
      <c r="H38" s="33">
        <v>28904.811095256598</v>
      </c>
      <c r="I38" s="33">
        <v>28398.072954640968</v>
      </c>
      <c r="J38" s="33">
        <v>26790.616682431053</v>
      </c>
      <c r="K38" s="33">
        <v>26537.606211874267</v>
      </c>
      <c r="L38" s="33">
        <v>22498.486844545107</v>
      </c>
      <c r="M38" s="33" t="s">
        <v>376</v>
      </c>
      <c r="N38" s="33">
        <v>24276.391124519036</v>
      </c>
      <c r="O38" s="33">
        <v>23356.308589591699</v>
      </c>
      <c r="P38" s="33">
        <v>22361.050635207135</v>
      </c>
      <c r="Q38" s="33">
        <v>20531.817231651134</v>
      </c>
      <c r="R38" s="33">
        <v>17009.891117473395</v>
      </c>
      <c r="S38" s="33" t="s">
        <v>376</v>
      </c>
      <c r="T38" s="33">
        <v>19807.825188525749</v>
      </c>
      <c r="U38" s="33">
        <v>18529.536545597781</v>
      </c>
      <c r="V38" s="33">
        <v>18237.207256714926</v>
      </c>
      <c r="W38" s="33">
        <v>15593.934472478022</v>
      </c>
      <c r="X38" s="33">
        <v>11417.109416519446</v>
      </c>
      <c r="Y38" s="33" t="s">
        <v>376</v>
      </c>
      <c r="Z38" s="33">
        <v>15344.282152060534</v>
      </c>
      <c r="AA38" s="33">
        <v>12984.858709388265</v>
      </c>
      <c r="AB38" s="33">
        <v>11057.534018279011</v>
      </c>
      <c r="AC38" s="33">
        <v>9343.7551761487957</v>
      </c>
      <c r="AD38" s="33">
        <v>6323.6054844663386</v>
      </c>
      <c r="AE38" s="33" t="s">
        <v>376</v>
      </c>
      <c r="AF38" s="33">
        <v>9893.8671971422173</v>
      </c>
      <c r="AG38" s="33">
        <v>9020.7417594854833</v>
      </c>
      <c r="AH38" s="33">
        <v>7428.8899266424951</v>
      </c>
      <c r="AI38" s="33">
        <v>5331.0817339146633</v>
      </c>
      <c r="AJ38" s="33">
        <v>3103.8849107391202</v>
      </c>
      <c r="AK38" s="33" t="s">
        <v>376</v>
      </c>
      <c r="AL38" s="33">
        <v>2894.127459471707</v>
      </c>
      <c r="AM38" s="33">
        <v>2314.029594114445</v>
      </c>
      <c r="AN38" s="33">
        <v>1905.1806329769497</v>
      </c>
      <c r="AO38" s="33">
        <v>1195.8484025124546</v>
      </c>
      <c r="AP38" s="33">
        <v>628.36981355319335</v>
      </c>
      <c r="AQ38" s="33" t="s">
        <v>376</v>
      </c>
    </row>
    <row r="39" spans="1:43" ht="13.8" x14ac:dyDescent="0.2">
      <c r="A39" s="13" t="s">
        <v>160</v>
      </c>
      <c r="B39" s="13" t="s">
        <v>171</v>
      </c>
      <c r="C39" s="13" t="s">
        <v>180</v>
      </c>
      <c r="D39" s="13" t="s">
        <v>181</v>
      </c>
      <c r="E39" s="13" t="s">
        <v>182</v>
      </c>
      <c r="F39" s="13" t="s">
        <v>128</v>
      </c>
      <c r="G39" s="24">
        <v>3</v>
      </c>
      <c r="H39" s="33">
        <v>30792.975692943244</v>
      </c>
      <c r="I39" s="33">
        <v>30138.032375921055</v>
      </c>
      <c r="J39" s="33">
        <v>29927.718264821568</v>
      </c>
      <c r="K39" s="33">
        <v>29199.34144880794</v>
      </c>
      <c r="L39" s="33">
        <v>27340.703140792742</v>
      </c>
      <c r="M39" s="33" t="s">
        <v>376</v>
      </c>
      <c r="N39" s="33">
        <v>27006.823388226054</v>
      </c>
      <c r="O39" s="33">
        <v>25545.242959711493</v>
      </c>
      <c r="P39" s="33">
        <v>25693.132122894582</v>
      </c>
      <c r="Q39" s="33">
        <v>25151.526924668233</v>
      </c>
      <c r="R39" s="33">
        <v>20249.342424008799</v>
      </c>
      <c r="S39" s="33" t="s">
        <v>376</v>
      </c>
      <c r="T39" s="33">
        <v>22500.032566314756</v>
      </c>
      <c r="U39" s="33">
        <v>21825.258242469139</v>
      </c>
      <c r="V39" s="33">
        <v>20501.958310887218</v>
      </c>
      <c r="W39" s="33">
        <v>18259.81451233356</v>
      </c>
      <c r="X39" s="33">
        <v>13702.883548523903</v>
      </c>
      <c r="Y39" s="33" t="s">
        <v>376</v>
      </c>
      <c r="Z39" s="33">
        <v>17005.982130669268</v>
      </c>
      <c r="AA39" s="33">
        <v>14769.553744778839</v>
      </c>
      <c r="AB39" s="33">
        <v>13596.537699929459</v>
      </c>
      <c r="AC39" s="33">
        <v>11357.925606625637</v>
      </c>
      <c r="AD39" s="33">
        <v>7543.966463944982</v>
      </c>
      <c r="AE39" s="33" t="s">
        <v>376</v>
      </c>
      <c r="AF39" s="33">
        <v>10533.484525197178</v>
      </c>
      <c r="AG39" s="33">
        <v>8824.7460350550846</v>
      </c>
      <c r="AH39" s="33">
        <v>7465.3040261739088</v>
      </c>
      <c r="AI39" s="33">
        <v>5580.7394165627975</v>
      </c>
      <c r="AJ39" s="33">
        <v>2741.6707208776061</v>
      </c>
      <c r="AK39" s="33" t="s">
        <v>376</v>
      </c>
      <c r="AL39" s="33">
        <v>4111.8369164069445</v>
      </c>
      <c r="AM39" s="33">
        <v>3364.6375872144617</v>
      </c>
      <c r="AN39" s="33">
        <v>2879.846286614054</v>
      </c>
      <c r="AO39" s="33">
        <v>1900.8017347311743</v>
      </c>
      <c r="AP39" s="33">
        <v>1017.5612855769252</v>
      </c>
      <c r="AQ39" s="33" t="s">
        <v>376</v>
      </c>
    </row>
    <row r="40" spans="1:43" ht="13.8" x14ac:dyDescent="0.2">
      <c r="A40" s="13" t="s">
        <v>160</v>
      </c>
      <c r="B40" s="13" t="s">
        <v>171</v>
      </c>
      <c r="C40" s="13" t="s">
        <v>180</v>
      </c>
      <c r="D40" s="13" t="s">
        <v>181</v>
      </c>
      <c r="E40" s="13" t="s">
        <v>182</v>
      </c>
      <c r="F40" s="13" t="s">
        <v>96</v>
      </c>
      <c r="G40" s="24">
        <v>2.9</v>
      </c>
      <c r="H40" s="33">
        <v>33358.311095353602</v>
      </c>
      <c r="I40" s="33">
        <v>32716.305542437149</v>
      </c>
      <c r="J40" s="33">
        <v>30510.857340644983</v>
      </c>
      <c r="K40" s="33">
        <v>30353.99947283724</v>
      </c>
      <c r="L40" s="33">
        <v>27651.616937182338</v>
      </c>
      <c r="M40" s="33" t="s">
        <v>376</v>
      </c>
      <c r="N40" s="33">
        <v>26852.272468005725</v>
      </c>
      <c r="O40" s="33">
        <v>26621.861515652694</v>
      </c>
      <c r="P40" s="33">
        <v>25250.853712171102</v>
      </c>
      <c r="Q40" s="33">
        <v>23373.938490378699</v>
      </c>
      <c r="R40" s="33">
        <v>20827.368682904045</v>
      </c>
      <c r="S40" s="33" t="s">
        <v>376</v>
      </c>
      <c r="T40" s="33">
        <v>24326.844345239057</v>
      </c>
      <c r="U40" s="33">
        <v>22748.085045627948</v>
      </c>
      <c r="V40" s="33">
        <v>20463.00984270114</v>
      </c>
      <c r="W40" s="33">
        <v>17371.191162246047</v>
      </c>
      <c r="X40" s="33">
        <v>15047.950638093802</v>
      </c>
      <c r="Y40" s="33" t="s">
        <v>376</v>
      </c>
      <c r="Z40" s="33">
        <v>16809.625025296031</v>
      </c>
      <c r="AA40" s="33">
        <v>13808.904952984694</v>
      </c>
      <c r="AB40" s="33">
        <v>11408.540979463949</v>
      </c>
      <c r="AC40" s="33">
        <v>8772.0690573499141</v>
      </c>
      <c r="AD40" s="33">
        <v>5183.5227340479223</v>
      </c>
      <c r="AE40" s="33" t="s">
        <v>376</v>
      </c>
      <c r="AF40" s="33">
        <v>10851.866404389712</v>
      </c>
      <c r="AG40" s="33">
        <v>9119.544035452438</v>
      </c>
      <c r="AH40" s="33">
        <v>6988.7966443233099</v>
      </c>
      <c r="AI40" s="33">
        <v>5660.1936594223453</v>
      </c>
      <c r="AJ40" s="33">
        <v>2664.5592307103138</v>
      </c>
      <c r="AK40" s="33" t="s">
        <v>376</v>
      </c>
      <c r="AL40" s="33">
        <v>4106.3079102774327</v>
      </c>
      <c r="AM40" s="33">
        <v>3365.5732872078866</v>
      </c>
      <c r="AN40" s="33">
        <v>2646.8580630842744</v>
      </c>
      <c r="AO40" s="33">
        <v>1589.11410756128</v>
      </c>
      <c r="AP40" s="33">
        <v>763.06923668690297</v>
      </c>
      <c r="AQ40" s="33" t="s">
        <v>376</v>
      </c>
    </row>
    <row r="41" spans="1:43" ht="13.8" x14ac:dyDescent="0.2">
      <c r="A41" s="13" t="s">
        <v>160</v>
      </c>
      <c r="B41" s="13" t="s">
        <v>171</v>
      </c>
      <c r="C41" s="13" t="s">
        <v>180</v>
      </c>
      <c r="D41" s="13" t="s">
        <v>181</v>
      </c>
      <c r="E41" s="13" t="s">
        <v>182</v>
      </c>
      <c r="F41" s="13" t="s">
        <v>129</v>
      </c>
      <c r="G41" s="14">
        <f>AVERAGE(G38:G40)</f>
        <v>3.1</v>
      </c>
      <c r="H41" s="16">
        <f>AVERAGE(H38:H40)</f>
        <v>31018.699294517817</v>
      </c>
      <c r="I41" s="16">
        <f t="shared" ref="I41" si="189">AVERAGE(I38:I40)</f>
        <v>30417.470290999725</v>
      </c>
      <c r="J41" s="16">
        <f t="shared" ref="J41" si="190">AVERAGE(J38:J40)</f>
        <v>29076.397429299202</v>
      </c>
      <c r="K41" s="16">
        <f t="shared" ref="K41" si="191">AVERAGE(K38:K40)</f>
        <v>28696.982377839817</v>
      </c>
      <c r="L41" s="16">
        <f>AVERAGE(L38:L40)</f>
        <v>25830.268974173396</v>
      </c>
      <c r="M41" s="33" t="s">
        <v>376</v>
      </c>
      <c r="N41" s="16">
        <f t="shared" ref="N41" si="192">AVERAGE(N38:N40)</f>
        <v>26045.162326916939</v>
      </c>
      <c r="O41" s="16">
        <f t="shared" ref="O41" si="193">AVERAGE(O38:O40)</f>
        <v>25174.47102165196</v>
      </c>
      <c r="P41" s="16">
        <f>AVERAGE(P38:P40)</f>
        <v>24435.012156757602</v>
      </c>
      <c r="Q41" s="16">
        <f t="shared" ref="Q41" si="194">AVERAGE(Q38:Q40)</f>
        <v>23019.09421556602</v>
      </c>
      <c r="R41" s="16">
        <f t="shared" ref="R41" si="195">AVERAGE(R38:R40)</f>
        <v>19362.200741462078</v>
      </c>
      <c r="S41" s="33" t="s">
        <v>376</v>
      </c>
      <c r="T41" s="16">
        <f>AVERAGE(T38:T40)</f>
        <v>22211.567366693187</v>
      </c>
      <c r="U41" s="16">
        <f t="shared" ref="U41" si="196">AVERAGE(U38:U40)</f>
        <v>21034.29327789829</v>
      </c>
      <c r="V41" s="16">
        <f t="shared" ref="V41" si="197">AVERAGE(V38:V40)</f>
        <v>19734.058470101096</v>
      </c>
      <c r="W41" s="16">
        <f t="shared" ref="W41" si="198">AVERAGE(W38:W40)</f>
        <v>17074.98004901921</v>
      </c>
      <c r="X41" s="16">
        <f>AVERAGE(X38:X40)</f>
        <v>13389.314534379051</v>
      </c>
      <c r="Y41" s="33" t="s">
        <v>376</v>
      </c>
      <c r="Z41" s="16">
        <f t="shared" ref="Z41" si="199">AVERAGE(Z38:Z40)</f>
        <v>16386.629769341944</v>
      </c>
      <c r="AA41" s="16">
        <f t="shared" ref="AA41" si="200">AVERAGE(AA38:AA40)</f>
        <v>13854.439135717266</v>
      </c>
      <c r="AB41" s="16">
        <f>AVERAGE(AB38:AB40)</f>
        <v>12020.870899224139</v>
      </c>
      <c r="AC41" s="16">
        <f t="shared" ref="AC41" si="201">AVERAGE(AC38:AC40)</f>
        <v>9824.5832800414501</v>
      </c>
      <c r="AD41" s="16">
        <f t="shared" ref="AD41" si="202">AVERAGE(AD38:AD40)</f>
        <v>6350.364894153081</v>
      </c>
      <c r="AE41" s="33" t="s">
        <v>376</v>
      </c>
      <c r="AF41" s="16">
        <f>AVERAGE(AF38:AF40)</f>
        <v>10426.406042243036</v>
      </c>
      <c r="AG41" s="16">
        <f t="shared" ref="AG41" si="203">AVERAGE(AG38:AG40)</f>
        <v>8988.3439433310032</v>
      </c>
      <c r="AH41" s="16">
        <f t="shared" ref="AH41" si="204">AVERAGE(AH38:AH40)</f>
        <v>7294.3301990465707</v>
      </c>
      <c r="AI41" s="16">
        <f t="shared" ref="AI41" si="205">AVERAGE(AI38:AI40)</f>
        <v>5524.0049366332687</v>
      </c>
      <c r="AJ41" s="16">
        <f>AVERAGE(AJ38:AJ40)</f>
        <v>2836.7049541090132</v>
      </c>
      <c r="AK41" s="33" t="s">
        <v>376</v>
      </c>
      <c r="AL41" s="16">
        <f t="shared" ref="AL41" si="206">AVERAGE(AL38:AL40)</f>
        <v>3704.0907620520279</v>
      </c>
      <c r="AM41" s="16">
        <f t="shared" ref="AM41" si="207">AVERAGE(AM38:AM40)</f>
        <v>3014.7468228455978</v>
      </c>
      <c r="AN41" s="16">
        <f>AVERAGE(AN38:AN40)</f>
        <v>2477.294994225093</v>
      </c>
      <c r="AO41" s="16">
        <f t="shared" ref="AO41" si="208">AVERAGE(AO38:AO40)</f>
        <v>1561.9214149349693</v>
      </c>
      <c r="AP41" s="16">
        <f t="shared" ref="AP41" si="209">AVERAGE(AP38:AP40)</f>
        <v>803.00011193900718</v>
      </c>
      <c r="AQ41" s="33" t="s">
        <v>376</v>
      </c>
    </row>
    <row r="42" spans="1:43" ht="13.8" x14ac:dyDescent="0.2">
      <c r="A42" s="18" t="s">
        <v>149</v>
      </c>
      <c r="B42" s="13" t="s">
        <v>169</v>
      </c>
      <c r="C42" s="13" t="s">
        <v>180</v>
      </c>
      <c r="D42" s="13" t="s">
        <v>173</v>
      </c>
      <c r="E42" s="13" t="s">
        <v>173</v>
      </c>
      <c r="F42" s="13" t="s">
        <v>43</v>
      </c>
      <c r="G42" s="24">
        <v>4.9000000000000004</v>
      </c>
      <c r="H42" s="33">
        <v>20854.985645702454</v>
      </c>
      <c r="I42" s="33">
        <v>20497.603390308381</v>
      </c>
      <c r="J42" s="33">
        <v>19863.141519821726</v>
      </c>
      <c r="K42" s="33">
        <v>19527.082495870738</v>
      </c>
      <c r="L42" s="33">
        <v>17673.469021425281</v>
      </c>
      <c r="M42" s="33" t="s">
        <v>376</v>
      </c>
      <c r="N42" s="33">
        <v>17922.372235855502</v>
      </c>
      <c r="O42" s="33">
        <v>17051.578931334872</v>
      </c>
      <c r="P42" s="33">
        <v>16548.297034938863</v>
      </c>
      <c r="Q42" s="33">
        <v>15869.460099643422</v>
      </c>
      <c r="R42" s="33">
        <v>14389.039459958671</v>
      </c>
      <c r="S42" s="33" t="s">
        <v>376</v>
      </c>
      <c r="T42" s="33">
        <v>14572.597401759502</v>
      </c>
      <c r="U42" s="33">
        <v>14129.5091992709</v>
      </c>
      <c r="V42" s="33">
        <v>13303.919856723469</v>
      </c>
      <c r="W42" s="33">
        <v>12263.781667710618</v>
      </c>
      <c r="X42" s="33">
        <v>10467.356010078</v>
      </c>
      <c r="Y42" s="33" t="s">
        <v>376</v>
      </c>
      <c r="Z42" s="33">
        <v>10208.766305821786</v>
      </c>
      <c r="AA42" s="33">
        <v>9592.039048276516</v>
      </c>
      <c r="AB42" s="33">
        <v>8716.4626966381657</v>
      </c>
      <c r="AC42" s="33">
        <v>7593.0013805529634</v>
      </c>
      <c r="AD42" s="33">
        <v>5299.6191518277801</v>
      </c>
      <c r="AE42" s="33" t="s">
        <v>376</v>
      </c>
      <c r="AF42" s="33">
        <v>7236.9564350693699</v>
      </c>
      <c r="AG42" s="33">
        <v>6130.1518472118441</v>
      </c>
      <c r="AH42" s="33">
        <v>5508.5578770601369</v>
      </c>
      <c r="AI42" s="33">
        <v>4201.0133481313478</v>
      </c>
      <c r="AJ42" s="33">
        <v>2571.1196543502765</v>
      </c>
      <c r="AK42" s="33" t="s">
        <v>376</v>
      </c>
      <c r="AL42" s="33">
        <v>4223.9232150960797</v>
      </c>
      <c r="AM42" s="33">
        <v>3542.1710683657902</v>
      </c>
      <c r="AN42" s="33">
        <v>3094.9379437407492</v>
      </c>
      <c r="AO42" s="33">
        <v>2240.5527328662606</v>
      </c>
      <c r="AP42" s="33">
        <v>1139.2103564166116</v>
      </c>
      <c r="AQ42" s="33" t="s">
        <v>376</v>
      </c>
    </row>
    <row r="43" spans="1:43" ht="13.8" x14ac:dyDescent="0.2">
      <c r="A43" s="18" t="s">
        <v>149</v>
      </c>
      <c r="B43" s="13" t="s">
        <v>169</v>
      </c>
      <c r="C43" s="13" t="s">
        <v>180</v>
      </c>
      <c r="D43" s="13" t="s">
        <v>173</v>
      </c>
      <c r="E43" s="13" t="s">
        <v>173</v>
      </c>
      <c r="F43" s="13" t="s">
        <v>4</v>
      </c>
      <c r="G43" s="24">
        <v>3.5</v>
      </c>
      <c r="H43" s="33">
        <v>21482.195277212388</v>
      </c>
      <c r="I43" s="33">
        <v>20309.670598756275</v>
      </c>
      <c r="J43" s="33">
        <v>20135.664799072998</v>
      </c>
      <c r="K43" s="33">
        <v>19167.577012321854</v>
      </c>
      <c r="L43" s="33">
        <v>16843.144313450284</v>
      </c>
      <c r="M43" s="33" t="s">
        <v>376</v>
      </c>
      <c r="N43" s="33">
        <v>18501.245856027726</v>
      </c>
      <c r="O43" s="33">
        <v>17580.149716035372</v>
      </c>
      <c r="P43" s="33">
        <v>17730.392849804834</v>
      </c>
      <c r="Q43" s="33">
        <v>16450.083958130184</v>
      </c>
      <c r="R43" s="33">
        <v>14102.701320452239</v>
      </c>
      <c r="S43" s="33" t="s">
        <v>376</v>
      </c>
      <c r="T43" s="33">
        <v>13854.675560346192</v>
      </c>
      <c r="U43" s="33">
        <v>12551.75873596732</v>
      </c>
      <c r="V43" s="33">
        <v>12344.496886565725</v>
      </c>
      <c r="W43" s="33">
        <v>10867.213869381052</v>
      </c>
      <c r="X43" s="33">
        <v>8381.3268395613177</v>
      </c>
      <c r="Y43" s="33" t="s">
        <v>376</v>
      </c>
      <c r="Z43" s="33">
        <v>10691.945874499279</v>
      </c>
      <c r="AA43" s="33">
        <v>9957.6975833598899</v>
      </c>
      <c r="AB43" s="33">
        <v>9436.3209708857212</v>
      </c>
      <c r="AC43" s="33">
        <v>7863.6491404800772</v>
      </c>
      <c r="AD43" s="33">
        <v>5609.8312805817868</v>
      </c>
      <c r="AE43" s="33" t="s">
        <v>376</v>
      </c>
      <c r="AF43" s="33">
        <v>7259.4404025469248</v>
      </c>
      <c r="AG43" s="33">
        <v>6499.6216218058807</v>
      </c>
      <c r="AH43" s="33">
        <v>5736.406480177091</v>
      </c>
      <c r="AI43" s="33">
        <v>4542.8524797303417</v>
      </c>
      <c r="AJ43" s="33">
        <v>2840.5767307241131</v>
      </c>
      <c r="AK43" s="33" t="s">
        <v>376</v>
      </c>
      <c r="AL43" s="33">
        <v>3521.2785839430821</v>
      </c>
      <c r="AM43" s="33">
        <v>2948.0590454044441</v>
      </c>
      <c r="AN43" s="33">
        <v>2486.5809458586996</v>
      </c>
      <c r="AO43" s="33">
        <v>1710.561290370337</v>
      </c>
      <c r="AP43" s="33">
        <v>913.67312527446359</v>
      </c>
      <c r="AQ43" s="33" t="s">
        <v>376</v>
      </c>
    </row>
    <row r="44" spans="1:43" ht="13.8" x14ac:dyDescent="0.2">
      <c r="A44" s="18" t="s">
        <v>149</v>
      </c>
      <c r="B44" s="13" t="s">
        <v>169</v>
      </c>
      <c r="C44" s="13" t="s">
        <v>180</v>
      </c>
      <c r="D44" s="13" t="s">
        <v>173</v>
      </c>
      <c r="E44" s="13" t="s">
        <v>173</v>
      </c>
      <c r="F44" s="13" t="s">
        <v>5</v>
      </c>
      <c r="G44" s="24">
        <v>6.3</v>
      </c>
      <c r="H44" s="33">
        <v>19910.042846548757</v>
      </c>
      <c r="I44" s="33">
        <v>19610.485335030316</v>
      </c>
      <c r="J44" s="33">
        <v>19586.390154342302</v>
      </c>
      <c r="K44" s="33">
        <v>19439.559203003184</v>
      </c>
      <c r="L44" s="33">
        <v>17430.917128736553</v>
      </c>
      <c r="M44" s="33" t="s">
        <v>376</v>
      </c>
      <c r="N44" s="33">
        <v>17281.512808395757</v>
      </c>
      <c r="O44" s="33">
        <v>16678.015988516519</v>
      </c>
      <c r="P44" s="33">
        <v>16665.899327692456</v>
      </c>
      <c r="Q44" s="33">
        <v>15271.449232285955</v>
      </c>
      <c r="R44" s="33">
        <v>13959.552803165941</v>
      </c>
      <c r="S44" s="33" t="s">
        <v>376</v>
      </c>
      <c r="T44" s="33">
        <v>14125.209349635825</v>
      </c>
      <c r="U44" s="33">
        <v>13317.72511991652</v>
      </c>
      <c r="V44" s="33">
        <v>13030.335310346563</v>
      </c>
      <c r="W44" s="33">
        <v>11886.576734075748</v>
      </c>
      <c r="X44" s="33">
        <v>9623.8711777238823</v>
      </c>
      <c r="Y44" s="33" t="s">
        <v>376</v>
      </c>
      <c r="Z44" s="33">
        <v>11995.336598677406</v>
      </c>
      <c r="AA44" s="33">
        <v>10649.857072466451</v>
      </c>
      <c r="AB44" s="33">
        <v>9967.0183127102482</v>
      </c>
      <c r="AC44" s="33">
        <v>9698.7039399069163</v>
      </c>
      <c r="AD44" s="33">
        <v>6988.8134824787685</v>
      </c>
      <c r="AE44" s="33" t="s">
        <v>376</v>
      </c>
      <c r="AF44" s="33">
        <v>8308.8156936581636</v>
      </c>
      <c r="AG44" s="33">
        <v>6601.5850042715529</v>
      </c>
      <c r="AH44" s="33">
        <v>6073.752163991584</v>
      </c>
      <c r="AI44" s="33">
        <v>4418.785721433931</v>
      </c>
      <c r="AJ44" s="33">
        <v>2798.7217330957519</v>
      </c>
      <c r="AK44" s="33" t="s">
        <v>376</v>
      </c>
      <c r="AL44" s="33">
        <v>3258.1753877535725</v>
      </c>
      <c r="AM44" s="33">
        <v>2938.71382652498</v>
      </c>
      <c r="AN44" s="33">
        <v>2328.1164688029403</v>
      </c>
      <c r="AO44" s="33">
        <v>1726.0089975191916</v>
      </c>
      <c r="AP44" s="33">
        <v>1048.1632274043304</v>
      </c>
      <c r="AQ44" s="33" t="s">
        <v>376</v>
      </c>
    </row>
    <row r="45" spans="1:43" ht="13.8" x14ac:dyDescent="0.2">
      <c r="A45" s="18" t="s">
        <v>149</v>
      </c>
      <c r="B45" s="13" t="s">
        <v>169</v>
      </c>
      <c r="C45" s="13" t="s">
        <v>180</v>
      </c>
      <c r="D45" s="13" t="s">
        <v>173</v>
      </c>
      <c r="E45" s="13" t="s">
        <v>173</v>
      </c>
      <c r="F45" s="14" t="s">
        <v>17</v>
      </c>
      <c r="G45" s="14">
        <f>AVERAGE(G42:G44)</f>
        <v>4.8999999999999995</v>
      </c>
      <c r="H45" s="16">
        <f>AVERAGE(H42:H44)</f>
        <v>20749.074589821201</v>
      </c>
      <c r="I45" s="16">
        <f t="shared" ref="I45" si="210">AVERAGE(I42:I44)</f>
        <v>20139.253108031658</v>
      </c>
      <c r="J45" s="16">
        <f t="shared" ref="J45" si="211">AVERAGE(J42:J44)</f>
        <v>19861.732157745675</v>
      </c>
      <c r="K45" s="16">
        <f t="shared" ref="K45" si="212">AVERAGE(K42:K44)</f>
        <v>19378.072903731925</v>
      </c>
      <c r="L45" s="16">
        <f>AVERAGE(L42:L44)</f>
        <v>17315.843487870708</v>
      </c>
      <c r="M45" s="33" t="s">
        <v>376</v>
      </c>
      <c r="N45" s="16">
        <f t="shared" ref="N45" si="213">AVERAGE(N42:N44)</f>
        <v>17901.710300092993</v>
      </c>
      <c r="O45" s="16">
        <f t="shared" ref="O45" si="214">AVERAGE(O42:O44)</f>
        <v>17103.248211962255</v>
      </c>
      <c r="P45" s="16">
        <f>AVERAGE(P42:P44)</f>
        <v>16981.529737478719</v>
      </c>
      <c r="Q45" s="16">
        <f t="shared" ref="Q45" si="215">AVERAGE(Q42:Q44)</f>
        <v>15863.664430019853</v>
      </c>
      <c r="R45" s="16">
        <f t="shared" ref="R45" si="216">AVERAGE(R42:R44)</f>
        <v>14150.431194525618</v>
      </c>
      <c r="S45" s="33" t="s">
        <v>376</v>
      </c>
      <c r="T45" s="16">
        <f>AVERAGE(T42:T44)</f>
        <v>14184.160770580507</v>
      </c>
      <c r="U45" s="16">
        <f t="shared" ref="U45" si="217">AVERAGE(U42:U44)</f>
        <v>13332.99768505158</v>
      </c>
      <c r="V45" s="16">
        <f t="shared" ref="V45" si="218">AVERAGE(V42:V44)</f>
        <v>12892.917351211918</v>
      </c>
      <c r="W45" s="16">
        <f t="shared" ref="W45" si="219">AVERAGE(W42:W44)</f>
        <v>11672.524090389139</v>
      </c>
      <c r="X45" s="16">
        <f>AVERAGE(X42:X44)</f>
        <v>9490.8513424543999</v>
      </c>
      <c r="Y45" s="33" t="s">
        <v>376</v>
      </c>
      <c r="Z45" s="16">
        <f t="shared" ref="Z45" si="220">AVERAGE(Z42:Z44)</f>
        <v>10965.34959299949</v>
      </c>
      <c r="AA45" s="16">
        <f t="shared" ref="AA45" si="221">AVERAGE(AA42:AA44)</f>
        <v>10066.531234700953</v>
      </c>
      <c r="AB45" s="16">
        <f>AVERAGE(AB42:AB44)</f>
        <v>9373.2673267447117</v>
      </c>
      <c r="AC45" s="16">
        <f t="shared" ref="AC45" si="222">AVERAGE(AC42:AC44)</f>
        <v>8385.118153646652</v>
      </c>
      <c r="AD45" s="16">
        <f t="shared" ref="AD45" si="223">AVERAGE(AD42:AD44)</f>
        <v>5966.0879716294448</v>
      </c>
      <c r="AE45" s="33" t="s">
        <v>376</v>
      </c>
      <c r="AF45" s="16">
        <f>AVERAGE(AF42:AF44)</f>
        <v>7601.7375104248204</v>
      </c>
      <c r="AG45" s="16">
        <f t="shared" ref="AG45" si="224">AVERAGE(AG42:AG44)</f>
        <v>6410.4528244297589</v>
      </c>
      <c r="AH45" s="16">
        <f t="shared" ref="AH45" si="225">AVERAGE(AH42:AH44)</f>
        <v>5772.9055070762706</v>
      </c>
      <c r="AI45" s="16">
        <f t="shared" ref="AI45" si="226">AVERAGE(AI42:AI44)</f>
        <v>4387.5505164318738</v>
      </c>
      <c r="AJ45" s="16">
        <f>AVERAGE(AJ42:AJ44)</f>
        <v>2736.8060393900473</v>
      </c>
      <c r="AK45" s="33" t="s">
        <v>376</v>
      </c>
      <c r="AL45" s="16">
        <f t="shared" ref="AL45" si="227">AVERAGE(AL42:AL44)</f>
        <v>3667.792395597578</v>
      </c>
      <c r="AM45" s="16">
        <f t="shared" ref="AM45" si="228">AVERAGE(AM42:AM44)</f>
        <v>3142.9813134317378</v>
      </c>
      <c r="AN45" s="16">
        <f>AVERAGE(AN42:AN44)</f>
        <v>2636.5451194674629</v>
      </c>
      <c r="AO45" s="16">
        <f t="shared" ref="AO45" si="229">AVERAGE(AO42:AO44)</f>
        <v>1892.3743402519297</v>
      </c>
      <c r="AP45" s="16">
        <f t="shared" ref="AP45" si="230">AVERAGE(AP42:AP44)</f>
        <v>1033.6822363651352</v>
      </c>
      <c r="AQ45" s="33" t="s">
        <v>376</v>
      </c>
    </row>
    <row r="46" spans="1:43" ht="13.8" x14ac:dyDescent="0.2">
      <c r="A46" s="18" t="s">
        <v>149</v>
      </c>
      <c r="B46" s="13" t="s">
        <v>169</v>
      </c>
      <c r="C46" s="13" t="s">
        <v>180</v>
      </c>
      <c r="D46" s="13" t="s">
        <v>181</v>
      </c>
      <c r="E46" s="13" t="s">
        <v>182</v>
      </c>
      <c r="F46" s="14" t="s">
        <v>0</v>
      </c>
      <c r="G46" s="24">
        <v>6.7</v>
      </c>
      <c r="H46" s="33">
        <v>17003.144276995779</v>
      </c>
      <c r="I46" s="33">
        <v>16740.14923223844</v>
      </c>
      <c r="J46" s="33">
        <v>16370.619282886717</v>
      </c>
      <c r="K46" s="33">
        <v>15121.073874554397</v>
      </c>
      <c r="L46" s="33">
        <v>13144.247683211735</v>
      </c>
      <c r="M46" s="33" t="s">
        <v>376</v>
      </c>
      <c r="N46" s="33">
        <v>12741.121930405185</v>
      </c>
      <c r="O46" s="33">
        <v>12012.985024741272</v>
      </c>
      <c r="P46" s="33">
        <v>12285.936514329165</v>
      </c>
      <c r="Q46" s="33">
        <v>12261.100881272043</v>
      </c>
      <c r="R46" s="33">
        <v>10369.084451046756</v>
      </c>
      <c r="S46" s="33" t="s">
        <v>376</v>
      </c>
      <c r="T46" s="33">
        <v>11251.750690116532</v>
      </c>
      <c r="U46" s="33">
        <v>10476.207495135957</v>
      </c>
      <c r="V46" s="33">
        <v>10018.582109356197</v>
      </c>
      <c r="W46" s="33">
        <v>9241.3502741621123</v>
      </c>
      <c r="X46" s="33">
        <v>6904.5284836002029</v>
      </c>
      <c r="Y46" s="33" t="s">
        <v>376</v>
      </c>
      <c r="Z46" s="33">
        <v>8341.9403943553516</v>
      </c>
      <c r="AA46" s="33">
        <v>7636.8245951188255</v>
      </c>
      <c r="AB46" s="33">
        <v>7227.2963065560834</v>
      </c>
      <c r="AC46" s="33">
        <v>6488.1881852753759</v>
      </c>
      <c r="AD46" s="33">
        <v>5122.3388491803453</v>
      </c>
      <c r="AE46" s="33" t="s">
        <v>376</v>
      </c>
      <c r="AF46" s="33">
        <v>7511.6180254896462</v>
      </c>
      <c r="AG46" s="33">
        <v>6892.2544977505468</v>
      </c>
      <c r="AH46" s="33">
        <v>6040.3260393840819</v>
      </c>
      <c r="AI46" s="33">
        <v>4855.3369753163042</v>
      </c>
      <c r="AJ46" s="33">
        <v>3457.6359132662947</v>
      </c>
      <c r="AK46" s="33" t="s">
        <v>376</v>
      </c>
      <c r="AL46" s="33">
        <v>2961.3834860967399</v>
      </c>
      <c r="AM46" s="33">
        <v>2364.1831845325978</v>
      </c>
      <c r="AN46" s="33">
        <v>2286.3979270635509</v>
      </c>
      <c r="AO46" s="33">
        <v>1769.9469308838261</v>
      </c>
      <c r="AP46" s="33">
        <v>1027.2861853987863</v>
      </c>
      <c r="AQ46" s="33" t="s">
        <v>376</v>
      </c>
    </row>
    <row r="47" spans="1:43" ht="13.8" x14ac:dyDescent="0.2">
      <c r="A47" s="18" t="s">
        <v>149</v>
      </c>
      <c r="B47" s="13" t="s">
        <v>169</v>
      </c>
      <c r="C47" s="13" t="s">
        <v>180</v>
      </c>
      <c r="D47" s="13" t="s">
        <v>181</v>
      </c>
      <c r="E47" s="13" t="s">
        <v>182</v>
      </c>
      <c r="F47" s="13" t="s">
        <v>1</v>
      </c>
      <c r="G47" s="24">
        <v>6.1</v>
      </c>
      <c r="H47" s="33">
        <v>16178.332004646816</v>
      </c>
      <c r="I47" s="33">
        <v>16187.759434647689</v>
      </c>
      <c r="J47" s="33">
        <v>16024.870500579722</v>
      </c>
      <c r="K47" s="33">
        <v>14820.803905817784</v>
      </c>
      <c r="L47" s="33">
        <v>13811.165263468387</v>
      </c>
      <c r="M47" s="33" t="s">
        <v>376</v>
      </c>
      <c r="N47" s="33">
        <v>13540.477288085222</v>
      </c>
      <c r="O47" s="33">
        <v>13581.83855135396</v>
      </c>
      <c r="P47" s="33">
        <v>12889.531377002955</v>
      </c>
      <c r="Q47" s="33">
        <v>12248.567891145016</v>
      </c>
      <c r="R47" s="33">
        <v>10626.66038576306</v>
      </c>
      <c r="S47" s="33" t="s">
        <v>376</v>
      </c>
      <c r="T47" s="33">
        <v>10355.277385159217</v>
      </c>
      <c r="U47" s="33">
        <v>9995.7670307315857</v>
      </c>
      <c r="V47" s="33">
        <v>9592.803231319338</v>
      </c>
      <c r="W47" s="33">
        <v>8697.9935543879274</v>
      </c>
      <c r="X47" s="33">
        <v>7077.5910345068614</v>
      </c>
      <c r="Y47" s="33" t="s">
        <v>376</v>
      </c>
      <c r="Z47" s="33">
        <v>9207.7553842097605</v>
      </c>
      <c r="AA47" s="33">
        <v>8111.4000376197737</v>
      </c>
      <c r="AB47" s="33">
        <v>7921.1104356090391</v>
      </c>
      <c r="AC47" s="33">
        <v>6860.5060916791545</v>
      </c>
      <c r="AD47" s="33">
        <v>5186.2645821811157</v>
      </c>
      <c r="AE47" s="33" t="s">
        <v>376</v>
      </c>
      <c r="AF47" s="33">
        <v>7140.3081555127155</v>
      </c>
      <c r="AG47" s="33">
        <v>6343.8865155926242</v>
      </c>
      <c r="AH47" s="33">
        <v>6169.0323501888925</v>
      </c>
      <c r="AI47" s="33">
        <v>4953.0593556627646</v>
      </c>
      <c r="AJ47" s="33">
        <v>3538.3487547857917</v>
      </c>
      <c r="AK47" s="33" t="s">
        <v>376</v>
      </c>
      <c r="AL47" s="33">
        <v>2927.7555439002062</v>
      </c>
      <c r="AM47" s="33">
        <v>2656.1153896696469</v>
      </c>
      <c r="AN47" s="33">
        <v>2370.9808442927983</v>
      </c>
      <c r="AO47" s="33">
        <v>1669.997778286179</v>
      </c>
      <c r="AP47" s="33">
        <v>993.76107172575962</v>
      </c>
      <c r="AQ47" s="33" t="s">
        <v>376</v>
      </c>
    </row>
    <row r="48" spans="1:43" ht="13.8" x14ac:dyDescent="0.2">
      <c r="A48" s="18" t="s">
        <v>149</v>
      </c>
      <c r="B48" s="13" t="s">
        <v>169</v>
      </c>
      <c r="C48" s="13" t="s">
        <v>180</v>
      </c>
      <c r="D48" s="13" t="s">
        <v>181</v>
      </c>
      <c r="E48" s="13" t="s">
        <v>182</v>
      </c>
      <c r="F48" s="18" t="s">
        <v>5</v>
      </c>
      <c r="G48" s="24">
        <v>6.1</v>
      </c>
      <c r="H48" s="33">
        <v>19811.769580415687</v>
      </c>
      <c r="I48" s="33">
        <v>19706.865417108897</v>
      </c>
      <c r="J48" s="33">
        <v>19891.195010009866</v>
      </c>
      <c r="K48" s="33">
        <v>18837.899672979343</v>
      </c>
      <c r="L48" s="33">
        <v>17315.802268136154</v>
      </c>
      <c r="M48" s="33" t="s">
        <v>376</v>
      </c>
      <c r="N48" s="33">
        <v>17200.337231154153</v>
      </c>
      <c r="O48" s="33">
        <v>16664.380914765981</v>
      </c>
      <c r="P48" s="33">
        <v>16244.760528731318</v>
      </c>
      <c r="Q48" s="33">
        <v>15486.41746119589</v>
      </c>
      <c r="R48" s="33">
        <v>13604.733871746872</v>
      </c>
      <c r="S48" s="33" t="s">
        <v>376</v>
      </c>
      <c r="T48" s="33">
        <v>13737.372541580065</v>
      </c>
      <c r="U48" s="33">
        <v>12866.478332511024</v>
      </c>
      <c r="V48" s="33">
        <v>12419.003821861317</v>
      </c>
      <c r="W48" s="33">
        <v>11206.742112476197</v>
      </c>
      <c r="X48" s="33">
        <v>8880.5301628540219</v>
      </c>
      <c r="Y48" s="33" t="s">
        <v>376</v>
      </c>
      <c r="Z48" s="33">
        <v>9900.7108508119109</v>
      </c>
      <c r="AA48" s="33">
        <v>9305.4480655115276</v>
      </c>
      <c r="AB48" s="33">
        <v>8976.5451778664774</v>
      </c>
      <c r="AC48" s="33">
        <v>7828.8067937828237</v>
      </c>
      <c r="AD48" s="33">
        <v>5699.5432027790466</v>
      </c>
      <c r="AE48" s="33" t="s">
        <v>376</v>
      </c>
      <c r="AF48" s="33">
        <v>7596.1128198507622</v>
      </c>
      <c r="AG48" s="33">
        <v>6588.54738263116</v>
      </c>
      <c r="AH48" s="33">
        <v>6548.8845207971417</v>
      </c>
      <c r="AI48" s="33">
        <v>5088.3604536550702</v>
      </c>
      <c r="AJ48" s="33">
        <v>3474.0824756817697</v>
      </c>
      <c r="AK48" s="33" t="s">
        <v>376</v>
      </c>
      <c r="AL48" s="33">
        <v>3657.3147361974211</v>
      </c>
      <c r="AM48" s="33">
        <v>2954.5561566430251</v>
      </c>
      <c r="AN48" s="33">
        <v>2583.8057815561579</v>
      </c>
      <c r="AO48" s="33">
        <v>1937.0361524675188</v>
      </c>
      <c r="AP48" s="33">
        <v>985.60892510384656</v>
      </c>
      <c r="AQ48" s="33" t="s">
        <v>376</v>
      </c>
    </row>
    <row r="49" spans="1:43" ht="13.8" x14ac:dyDescent="0.2">
      <c r="A49" s="18" t="s">
        <v>149</v>
      </c>
      <c r="B49" s="13" t="s">
        <v>169</v>
      </c>
      <c r="C49" s="13" t="s">
        <v>180</v>
      </c>
      <c r="D49" s="13" t="s">
        <v>181</v>
      </c>
      <c r="E49" s="13" t="s">
        <v>182</v>
      </c>
      <c r="F49" s="13" t="s">
        <v>21</v>
      </c>
      <c r="G49" s="14">
        <f>AVERAGE(G46:G48)</f>
        <v>6.3</v>
      </c>
      <c r="H49" s="16">
        <f>AVERAGE(H46:H48)</f>
        <v>17664.41528735276</v>
      </c>
      <c r="I49" s="16">
        <f t="shared" ref="I49" si="231">AVERAGE(I46:I48)</f>
        <v>17544.924694665009</v>
      </c>
      <c r="J49" s="16">
        <f t="shared" ref="J49" si="232">AVERAGE(J46:J48)</f>
        <v>17428.894931158768</v>
      </c>
      <c r="K49" s="16">
        <f t="shared" ref="K49" si="233">AVERAGE(K46:K48)</f>
        <v>16259.925817783842</v>
      </c>
      <c r="L49" s="16">
        <f>AVERAGE(L46:L48)</f>
        <v>14757.071738272092</v>
      </c>
      <c r="M49" s="33" t="s">
        <v>376</v>
      </c>
      <c r="N49" s="16">
        <f t="shared" ref="N49" si="234">AVERAGE(N46:N48)</f>
        <v>14493.978816548188</v>
      </c>
      <c r="O49" s="16">
        <f t="shared" ref="O49" si="235">AVERAGE(O46:O48)</f>
        <v>14086.401496953738</v>
      </c>
      <c r="P49" s="16">
        <f>AVERAGE(P46:P48)</f>
        <v>13806.742806687813</v>
      </c>
      <c r="Q49" s="16">
        <f t="shared" ref="Q49" si="236">AVERAGE(Q46:Q48)</f>
        <v>13332.028744537651</v>
      </c>
      <c r="R49" s="16">
        <f t="shared" ref="R49" si="237">AVERAGE(R46:R48)</f>
        <v>11533.492902852229</v>
      </c>
      <c r="S49" s="33" t="s">
        <v>376</v>
      </c>
      <c r="T49" s="16">
        <f>AVERAGE(T46:T48)</f>
        <v>11781.466872285271</v>
      </c>
      <c r="U49" s="16">
        <f t="shared" ref="U49" si="238">AVERAGE(U46:U48)</f>
        <v>11112.817619459522</v>
      </c>
      <c r="V49" s="16">
        <f t="shared" ref="V49" si="239">AVERAGE(V46:V48)</f>
        <v>10676.796387512286</v>
      </c>
      <c r="W49" s="16">
        <f t="shared" ref="W49" si="240">AVERAGE(W46:W48)</f>
        <v>9715.3619803420788</v>
      </c>
      <c r="X49" s="16">
        <f>AVERAGE(X46:X48)</f>
        <v>7620.883226987029</v>
      </c>
      <c r="Y49" s="33" t="s">
        <v>376</v>
      </c>
      <c r="Z49" s="16">
        <f t="shared" ref="Z49" si="241">AVERAGE(Z46:Z48)</f>
        <v>9150.1355431256743</v>
      </c>
      <c r="AA49" s="16">
        <f t="shared" ref="AA49" si="242">AVERAGE(AA46:AA48)</f>
        <v>8351.2242327500426</v>
      </c>
      <c r="AB49" s="16">
        <f>AVERAGE(AB46:AB48)</f>
        <v>8041.6506400105327</v>
      </c>
      <c r="AC49" s="16">
        <f t="shared" ref="AC49" si="243">AVERAGE(AC46:AC48)</f>
        <v>7059.167023579118</v>
      </c>
      <c r="AD49" s="16">
        <f t="shared" ref="AD49" si="244">AVERAGE(AD46:AD48)</f>
        <v>5336.0488780468359</v>
      </c>
      <c r="AE49" s="33" t="s">
        <v>376</v>
      </c>
      <c r="AF49" s="16">
        <f>AVERAGE(AF46:AF48)</f>
        <v>7416.0130002843753</v>
      </c>
      <c r="AG49" s="16">
        <f t="shared" ref="AG49" si="245">AVERAGE(AG46:AG48)</f>
        <v>6608.2294653247773</v>
      </c>
      <c r="AH49" s="16">
        <f t="shared" ref="AH49" si="246">AVERAGE(AH46:AH48)</f>
        <v>6252.747636790039</v>
      </c>
      <c r="AI49" s="16">
        <f t="shared" ref="AI49" si="247">AVERAGE(AI46:AI48)</f>
        <v>4965.5855948780463</v>
      </c>
      <c r="AJ49" s="16">
        <f>AVERAGE(AJ46:AJ48)</f>
        <v>3490.0223812446184</v>
      </c>
      <c r="AK49" s="33" t="s">
        <v>376</v>
      </c>
      <c r="AL49" s="16">
        <f t="shared" ref="AL49" si="248">AVERAGE(AL46:AL48)</f>
        <v>3182.1512553981224</v>
      </c>
      <c r="AM49" s="16">
        <f t="shared" ref="AM49" si="249">AVERAGE(AM46:AM48)</f>
        <v>2658.2849102817568</v>
      </c>
      <c r="AN49" s="16">
        <f>AVERAGE(AN46:AN48)</f>
        <v>2413.7281843041687</v>
      </c>
      <c r="AO49" s="16">
        <f t="shared" ref="AO49" si="250">AVERAGE(AO46:AO48)</f>
        <v>1792.3269538791747</v>
      </c>
      <c r="AP49" s="16">
        <f t="shared" ref="AP49" si="251">AVERAGE(AP46:AP48)</f>
        <v>1002.2187274094641</v>
      </c>
      <c r="AQ49" s="33" t="s">
        <v>376</v>
      </c>
    </row>
    <row r="50" spans="1:43" ht="13.8" x14ac:dyDescent="0.2">
      <c r="A50" s="18" t="s">
        <v>149</v>
      </c>
      <c r="B50" s="13" t="s">
        <v>169</v>
      </c>
      <c r="C50" s="13" t="s">
        <v>180</v>
      </c>
      <c r="D50" s="13" t="s">
        <v>183</v>
      </c>
      <c r="E50" s="13" t="s">
        <v>184</v>
      </c>
      <c r="F50" s="14" t="s">
        <v>133</v>
      </c>
      <c r="G50" s="24">
        <v>4.3</v>
      </c>
      <c r="H50" s="33">
        <v>22054.692349346402</v>
      </c>
      <c r="I50" s="33">
        <v>21225.475695687808</v>
      </c>
      <c r="J50" s="33">
        <v>21200.978576655565</v>
      </c>
      <c r="K50" s="33">
        <v>18529.117282151281</v>
      </c>
      <c r="L50" s="33">
        <v>17685.389552217694</v>
      </c>
      <c r="M50" s="33" t="s">
        <v>376</v>
      </c>
      <c r="N50" s="33">
        <v>15983.457814978021</v>
      </c>
      <c r="O50" s="33">
        <v>15357.033438032875</v>
      </c>
      <c r="P50" s="33">
        <v>15301.054289538468</v>
      </c>
      <c r="Q50" s="33">
        <v>14136.283441787302</v>
      </c>
      <c r="R50" s="33">
        <v>13874.536914846673</v>
      </c>
      <c r="S50" s="33" t="s">
        <v>376</v>
      </c>
      <c r="T50" s="33">
        <v>11277.498728231387</v>
      </c>
      <c r="U50" s="33">
        <v>10978.955646177419</v>
      </c>
      <c r="V50" s="33">
        <v>10592.069797876176</v>
      </c>
      <c r="W50" s="33">
        <v>8525.1767205461765</v>
      </c>
      <c r="X50" s="33">
        <v>6782.8095275012784</v>
      </c>
      <c r="Y50" s="33" t="s">
        <v>376</v>
      </c>
      <c r="Z50" s="33">
        <v>7999.0322536232961</v>
      </c>
      <c r="AA50" s="33">
        <v>7292.4745413833207</v>
      </c>
      <c r="AB50" s="33">
        <v>6951.8034377901477</v>
      </c>
      <c r="AC50" s="33">
        <v>5537.9226077512303</v>
      </c>
      <c r="AD50" s="33">
        <v>4343.0451988717396</v>
      </c>
      <c r="AE50" s="33" t="s">
        <v>376</v>
      </c>
      <c r="AF50" s="33">
        <v>6694.3377695879399</v>
      </c>
      <c r="AG50" s="33">
        <v>5952.0396494158203</v>
      </c>
      <c r="AH50" s="33">
        <v>5254.7819496642596</v>
      </c>
      <c r="AI50" s="33">
        <v>5038.8776672825697</v>
      </c>
      <c r="AJ50" s="33">
        <v>3232.5098931043799</v>
      </c>
      <c r="AK50" s="33" t="s">
        <v>376</v>
      </c>
      <c r="AL50" s="33">
        <v>3336.2675812475336</v>
      </c>
      <c r="AM50" s="33">
        <v>3214.3329023683159</v>
      </c>
      <c r="AN50" s="33">
        <v>2703.4101641793204</v>
      </c>
      <c r="AO50" s="33">
        <v>1569.4185305545582</v>
      </c>
      <c r="AP50" s="33">
        <v>907.34140459806144</v>
      </c>
      <c r="AQ50" s="33" t="s">
        <v>376</v>
      </c>
    </row>
    <row r="51" spans="1:43" ht="13.8" x14ac:dyDescent="0.2">
      <c r="A51" s="18" t="s">
        <v>149</v>
      </c>
      <c r="B51" s="13" t="s">
        <v>169</v>
      </c>
      <c r="C51" s="13" t="s">
        <v>180</v>
      </c>
      <c r="D51" s="13" t="s">
        <v>183</v>
      </c>
      <c r="E51" s="13" t="s">
        <v>184</v>
      </c>
      <c r="F51" s="13" t="s">
        <v>137</v>
      </c>
      <c r="G51" s="24">
        <v>6.7</v>
      </c>
      <c r="H51" s="33">
        <v>20341.041639999999</v>
      </c>
      <c r="I51" s="33">
        <v>19322.082289999998</v>
      </c>
      <c r="J51" s="33">
        <v>19425.354009999999</v>
      </c>
      <c r="K51" s="33">
        <v>17122.419750000001</v>
      </c>
      <c r="L51" s="33">
        <v>15862.827069999999</v>
      </c>
      <c r="M51" s="33" t="s">
        <v>376</v>
      </c>
      <c r="N51" s="33">
        <v>15604.33409</v>
      </c>
      <c r="O51" s="33">
        <v>15477.056</v>
      </c>
      <c r="P51" s="33">
        <v>14138.475990000001</v>
      </c>
      <c r="Q51" s="33">
        <v>13145.543019999999</v>
      </c>
      <c r="R51" s="33">
        <v>12501.119570000001</v>
      </c>
      <c r="S51" s="33" t="s">
        <v>376</v>
      </c>
      <c r="T51" s="33">
        <v>12146.239600000001</v>
      </c>
      <c r="U51" s="33">
        <v>10721.129639999999</v>
      </c>
      <c r="V51" s="33">
        <v>9744.3937239999996</v>
      </c>
      <c r="W51" s="33">
        <v>9425.0445280000004</v>
      </c>
      <c r="X51" s="33">
        <v>6221.6317369999997</v>
      </c>
      <c r="Y51" s="33" t="s">
        <v>376</v>
      </c>
      <c r="Z51" s="33">
        <v>7745.3683789999995</v>
      </c>
      <c r="AA51" s="33">
        <v>7144.0155599999998</v>
      </c>
      <c r="AB51" s="33">
        <v>6268.7452759999996</v>
      </c>
      <c r="AC51" s="33">
        <v>5978.1153430000004</v>
      </c>
      <c r="AD51" s="33">
        <v>3938.4980070000001</v>
      </c>
      <c r="AE51" s="33" t="s">
        <v>376</v>
      </c>
      <c r="AF51" s="33">
        <v>7698.970112</v>
      </c>
      <c r="AG51" s="33">
        <v>6042.818045</v>
      </c>
      <c r="AH51" s="33">
        <v>5814.6702409999998</v>
      </c>
      <c r="AI51" s="33">
        <v>5133.4755599999999</v>
      </c>
      <c r="AJ51" s="33">
        <v>3532.5291980000002</v>
      </c>
      <c r="AK51" s="33" t="s">
        <v>376</v>
      </c>
      <c r="AL51" s="33">
        <v>3039.807996</v>
      </c>
      <c r="AM51" s="33">
        <v>2637.0592040000001</v>
      </c>
      <c r="AN51" s="33">
        <v>2014.907974</v>
      </c>
      <c r="AO51" s="33">
        <v>1790.83809</v>
      </c>
      <c r="AP51" s="33">
        <v>855.28002079999999</v>
      </c>
      <c r="AQ51" s="33" t="s">
        <v>376</v>
      </c>
    </row>
    <row r="52" spans="1:43" ht="13.8" x14ac:dyDescent="0.2">
      <c r="A52" s="18" t="s">
        <v>149</v>
      </c>
      <c r="B52" s="13" t="s">
        <v>169</v>
      </c>
      <c r="C52" s="13" t="s">
        <v>180</v>
      </c>
      <c r="D52" s="13" t="s">
        <v>183</v>
      </c>
      <c r="E52" s="13" t="s">
        <v>184</v>
      </c>
      <c r="F52" s="18" t="s">
        <v>97</v>
      </c>
      <c r="G52" s="24">
        <v>6.7</v>
      </c>
      <c r="H52" s="33">
        <v>19508.860063177312</v>
      </c>
      <c r="I52" s="33">
        <v>19463.645101902694</v>
      </c>
      <c r="J52" s="33">
        <v>18692.596033751553</v>
      </c>
      <c r="K52" s="33">
        <v>18581.787085089763</v>
      </c>
      <c r="L52" s="33">
        <v>17853.741050058565</v>
      </c>
      <c r="M52" s="33" t="s">
        <v>376</v>
      </c>
      <c r="N52" s="33">
        <v>15747.915987802955</v>
      </c>
      <c r="O52" s="33">
        <v>15515.874990936965</v>
      </c>
      <c r="P52" s="33">
        <v>15504.5018587662</v>
      </c>
      <c r="Q52" s="33">
        <v>15168.884499588858</v>
      </c>
      <c r="R52" s="33">
        <v>13519.784721723929</v>
      </c>
      <c r="S52" s="33" t="s">
        <v>376</v>
      </c>
      <c r="T52" s="33">
        <v>11098.746168679507</v>
      </c>
      <c r="U52" s="33">
        <v>11029.492495186516</v>
      </c>
      <c r="V52" s="33">
        <v>10823.808782903139</v>
      </c>
      <c r="W52" s="33">
        <v>9425.0445279199703</v>
      </c>
      <c r="X52" s="33">
        <v>6707.6991882607581</v>
      </c>
      <c r="Y52" s="33" t="s">
        <v>376</v>
      </c>
      <c r="Z52" s="33">
        <v>7346.1487270115349</v>
      </c>
      <c r="AA52" s="33">
        <v>7149.759228504101</v>
      </c>
      <c r="AB52" s="33">
        <v>6857.3068639239182</v>
      </c>
      <c r="AC52" s="33">
        <v>6152.2417602127425</v>
      </c>
      <c r="AD52" s="33">
        <v>3996.4014445091739</v>
      </c>
      <c r="AE52" s="33" t="s">
        <v>376</v>
      </c>
      <c r="AF52" s="33">
        <v>7301.4629334504098</v>
      </c>
      <c r="AG52" s="33">
        <v>6925.9401584350699</v>
      </c>
      <c r="AH52" s="33">
        <v>6204.0338308562204</v>
      </c>
      <c r="AI52" s="33">
        <v>5296.0292800635398</v>
      </c>
      <c r="AJ52" s="33">
        <v>3667.7138546062902</v>
      </c>
      <c r="AK52" s="33" t="s">
        <v>376</v>
      </c>
      <c r="AL52" s="33">
        <v>2188.7952969047396</v>
      </c>
      <c r="AM52" s="33">
        <v>2039.1968469838405</v>
      </c>
      <c r="AN52" s="33">
        <v>1532.1095674080689</v>
      </c>
      <c r="AO52" s="33">
        <v>1161.0023010602358</v>
      </c>
      <c r="AP52" s="33">
        <v>836.37735006286005</v>
      </c>
      <c r="AQ52" s="33" t="s">
        <v>376</v>
      </c>
    </row>
    <row r="53" spans="1:43" ht="13.8" x14ac:dyDescent="0.2">
      <c r="A53" s="18" t="s">
        <v>149</v>
      </c>
      <c r="B53" s="13" t="s">
        <v>169</v>
      </c>
      <c r="C53" s="13" t="s">
        <v>180</v>
      </c>
      <c r="D53" s="13" t="s">
        <v>183</v>
      </c>
      <c r="E53" s="13" t="s">
        <v>184</v>
      </c>
      <c r="F53" s="13" t="s">
        <v>21</v>
      </c>
      <c r="G53" s="14">
        <f>AVERAGE(G50:G52)</f>
        <v>5.8999999999999995</v>
      </c>
      <c r="H53" s="16">
        <f>AVERAGE(H50:H52)</f>
        <v>20634.864684174569</v>
      </c>
      <c r="I53" s="16">
        <f t="shared" ref="I53" si="252">AVERAGE(I50:I52)</f>
        <v>20003.734362530166</v>
      </c>
      <c r="J53" s="16">
        <f t="shared" ref="J53" si="253">AVERAGE(J50:J52)</f>
        <v>19772.976206802374</v>
      </c>
      <c r="K53" s="16">
        <f t="shared" ref="K53" si="254">AVERAGE(K50:K52)</f>
        <v>18077.774705747015</v>
      </c>
      <c r="L53" s="16">
        <f>AVERAGE(L50:L52)</f>
        <v>17133.985890758751</v>
      </c>
      <c r="M53" s="33" t="s">
        <v>376</v>
      </c>
      <c r="N53" s="16">
        <f t="shared" ref="N53" si="255">AVERAGE(N50:N52)</f>
        <v>15778.56929759366</v>
      </c>
      <c r="O53" s="16">
        <f t="shared" ref="O53" si="256">AVERAGE(O50:O52)</f>
        <v>15449.988142989947</v>
      </c>
      <c r="P53" s="16">
        <f>AVERAGE(P50:P52)</f>
        <v>14981.344046101556</v>
      </c>
      <c r="Q53" s="16">
        <f t="shared" ref="Q53" si="257">AVERAGE(Q50:Q52)</f>
        <v>14150.236987125385</v>
      </c>
      <c r="R53" s="16">
        <f t="shared" ref="R53" si="258">AVERAGE(R50:R52)</f>
        <v>13298.4804021902</v>
      </c>
      <c r="S53" s="33" t="s">
        <v>376</v>
      </c>
      <c r="T53" s="16">
        <f>AVERAGE(T50:T52)</f>
        <v>11507.494832303631</v>
      </c>
      <c r="U53" s="16">
        <f t="shared" ref="U53" si="259">AVERAGE(U50:U52)</f>
        <v>10909.859260454645</v>
      </c>
      <c r="V53" s="16">
        <f t="shared" ref="V53" si="260">AVERAGE(V50:V52)</f>
        <v>10386.757434926438</v>
      </c>
      <c r="W53" s="16">
        <f t="shared" ref="W53" si="261">AVERAGE(W50:W52)</f>
        <v>9125.0885921553836</v>
      </c>
      <c r="X53" s="16">
        <f>AVERAGE(X50:X52)</f>
        <v>6570.7134842540117</v>
      </c>
      <c r="Y53" s="33" t="s">
        <v>376</v>
      </c>
      <c r="Z53" s="16">
        <f t="shared" ref="Z53" si="262">AVERAGE(Z50:Z52)</f>
        <v>7696.8497865449435</v>
      </c>
      <c r="AA53" s="16">
        <f t="shared" ref="AA53" si="263">AVERAGE(AA50:AA52)</f>
        <v>7195.4164432958069</v>
      </c>
      <c r="AB53" s="16">
        <f>AVERAGE(AB50:AB52)</f>
        <v>6692.6185259046879</v>
      </c>
      <c r="AC53" s="16">
        <f t="shared" ref="AC53" si="264">AVERAGE(AC50:AC52)</f>
        <v>5889.4265703213241</v>
      </c>
      <c r="AD53" s="16">
        <f t="shared" ref="AD53" si="265">AVERAGE(AD50:AD52)</f>
        <v>4092.6482167936379</v>
      </c>
      <c r="AE53" s="33" t="s">
        <v>376</v>
      </c>
      <c r="AF53" s="16">
        <f>AVERAGE(AF50:AF52)</f>
        <v>7231.590271679449</v>
      </c>
      <c r="AG53" s="16">
        <f t="shared" ref="AG53" si="266">AVERAGE(AG50:AG52)</f>
        <v>6306.9326176169634</v>
      </c>
      <c r="AH53" s="16">
        <f t="shared" ref="AH53" si="267">AVERAGE(AH50:AH52)</f>
        <v>5757.8286738401594</v>
      </c>
      <c r="AI53" s="16">
        <f t="shared" ref="AI53" si="268">AVERAGE(AI50:AI52)</f>
        <v>5156.1275024487031</v>
      </c>
      <c r="AJ53" s="16">
        <f>AVERAGE(AJ50:AJ52)</f>
        <v>3477.5843152368902</v>
      </c>
      <c r="AK53" s="33" t="s">
        <v>376</v>
      </c>
      <c r="AL53" s="16">
        <f t="shared" ref="AL53" si="269">AVERAGE(AL50:AL52)</f>
        <v>2854.9569580507577</v>
      </c>
      <c r="AM53" s="16">
        <f t="shared" ref="AM53" si="270">AVERAGE(AM50:AM52)</f>
        <v>2630.1963177840521</v>
      </c>
      <c r="AN53" s="16">
        <f>AVERAGE(AN50:AN52)</f>
        <v>2083.4759018624632</v>
      </c>
      <c r="AO53" s="16">
        <f t="shared" ref="AO53" si="271">AVERAGE(AO50:AO52)</f>
        <v>1507.0863072049312</v>
      </c>
      <c r="AP53" s="16">
        <f t="shared" ref="AP53" si="272">AVERAGE(AP50:AP52)</f>
        <v>866.33292515364053</v>
      </c>
      <c r="AQ53" s="33" t="s">
        <v>376</v>
      </c>
    </row>
    <row r="54" spans="1:43" ht="13.8" x14ac:dyDescent="0.2">
      <c r="A54" s="18" t="s">
        <v>149</v>
      </c>
      <c r="B54" s="13" t="s">
        <v>169</v>
      </c>
      <c r="C54" s="13" t="s">
        <v>180</v>
      </c>
      <c r="D54" s="13" t="s">
        <v>186</v>
      </c>
      <c r="E54" s="13" t="s">
        <v>185</v>
      </c>
      <c r="F54" s="14" t="s">
        <v>141</v>
      </c>
      <c r="G54" s="24">
        <v>6.5</v>
      </c>
      <c r="H54" s="33">
        <v>17440.676480207221</v>
      </c>
      <c r="I54" s="33">
        <v>17426.295215175054</v>
      </c>
      <c r="J54" s="33">
        <v>16872.375371427454</v>
      </c>
      <c r="K54" s="33">
        <v>16481.135282682357</v>
      </c>
      <c r="L54" s="33">
        <v>14489.913867493004</v>
      </c>
      <c r="M54" s="33" t="s">
        <v>376</v>
      </c>
      <c r="N54" s="33">
        <v>14699.982457780925</v>
      </c>
      <c r="O54" s="33">
        <v>14358.336629736108</v>
      </c>
      <c r="P54" s="33">
        <v>13920.154581391209</v>
      </c>
      <c r="Q54" s="33">
        <v>13401.466939190002</v>
      </c>
      <c r="R54" s="33">
        <v>11384.316787024325</v>
      </c>
      <c r="S54" s="33" t="s">
        <v>376</v>
      </c>
      <c r="T54" s="33">
        <v>10140.812989646984</v>
      </c>
      <c r="U54" s="33">
        <v>9829.6083217878895</v>
      </c>
      <c r="V54" s="33">
        <v>9074.6591873129128</v>
      </c>
      <c r="W54" s="33">
        <v>8822.7717522042876</v>
      </c>
      <c r="X54" s="33">
        <v>6390.8639792837384</v>
      </c>
      <c r="Y54" s="33" t="s">
        <v>376</v>
      </c>
      <c r="Z54" s="33">
        <v>8339.4429327327216</v>
      </c>
      <c r="AA54" s="33">
        <v>7521.3134158698585</v>
      </c>
      <c r="AB54" s="33">
        <v>7201.6841168762694</v>
      </c>
      <c r="AC54" s="33">
        <v>6855.1062599229645</v>
      </c>
      <c r="AD54" s="33">
        <v>4828.3560816029185</v>
      </c>
      <c r="AE54" s="33" t="s">
        <v>376</v>
      </c>
      <c r="AF54" s="33">
        <v>4799.7713143840929</v>
      </c>
      <c r="AG54" s="33">
        <v>4059.6098497250387</v>
      </c>
      <c r="AH54" s="33">
        <v>3612.3463429642229</v>
      </c>
      <c r="AI54" s="33">
        <v>3112.64248145179</v>
      </c>
      <c r="AJ54" s="33">
        <v>1786.7286554395284</v>
      </c>
      <c r="AK54" s="33" t="s">
        <v>376</v>
      </c>
      <c r="AL54" s="33">
        <v>2559.0608789069629</v>
      </c>
      <c r="AM54" s="33">
        <v>2092.4478119167429</v>
      </c>
      <c r="AN54" s="33">
        <v>1814.3665766145655</v>
      </c>
      <c r="AO54" s="33">
        <v>1608.5624922391287</v>
      </c>
      <c r="AP54" s="33">
        <v>934.36123755624988</v>
      </c>
      <c r="AQ54" s="33" t="s">
        <v>376</v>
      </c>
    </row>
    <row r="55" spans="1:43" ht="13.8" x14ac:dyDescent="0.2">
      <c r="A55" s="18" t="s">
        <v>149</v>
      </c>
      <c r="B55" s="13" t="s">
        <v>169</v>
      </c>
      <c r="C55" s="13" t="s">
        <v>180</v>
      </c>
      <c r="D55" s="13" t="s">
        <v>186</v>
      </c>
      <c r="E55" s="13" t="s">
        <v>185</v>
      </c>
      <c r="F55" s="13" t="s">
        <v>98</v>
      </c>
      <c r="G55" s="24">
        <v>6.4</v>
      </c>
      <c r="H55" s="33">
        <v>18831.669946306283</v>
      </c>
      <c r="I55" s="33">
        <v>18241.611805570865</v>
      </c>
      <c r="J55" s="33">
        <v>17221.512075876533</v>
      </c>
      <c r="K55" s="33">
        <v>16353.059401395738</v>
      </c>
      <c r="L55" s="33">
        <v>14525.2685667568</v>
      </c>
      <c r="M55" s="33" t="s">
        <v>376</v>
      </c>
      <c r="N55" s="33">
        <v>14898.278755514242</v>
      </c>
      <c r="O55" s="33">
        <v>14120.592937382673</v>
      </c>
      <c r="P55" s="33">
        <v>13421.955916266394</v>
      </c>
      <c r="Q55" s="33">
        <v>12837.999942787013</v>
      </c>
      <c r="R55" s="33">
        <v>10310.634771703415</v>
      </c>
      <c r="S55" s="33" t="s">
        <v>376</v>
      </c>
      <c r="T55" s="33">
        <v>10374.782337955527</v>
      </c>
      <c r="U55" s="33">
        <v>9831.2026769746808</v>
      </c>
      <c r="V55" s="33">
        <v>8936.2231335509714</v>
      </c>
      <c r="W55" s="33">
        <v>7144.4533522389829</v>
      </c>
      <c r="X55" s="33">
        <v>5686.1945661362224</v>
      </c>
      <c r="Y55" s="33" t="s">
        <v>376</v>
      </c>
      <c r="Z55" s="33">
        <v>8348.7683670882652</v>
      </c>
      <c r="AA55" s="33">
        <v>7342.3473618058924</v>
      </c>
      <c r="AB55" s="33">
        <v>6885.0565063293689</v>
      </c>
      <c r="AC55" s="33">
        <v>5213.1406907025921</v>
      </c>
      <c r="AD55" s="33">
        <v>4750.0948996697007</v>
      </c>
      <c r="AE55" s="33" t="s">
        <v>376</v>
      </c>
      <c r="AF55" s="33">
        <v>4932.3751439085609</v>
      </c>
      <c r="AG55" s="33">
        <v>4010.2610653400734</v>
      </c>
      <c r="AH55" s="33">
        <v>3767.2592364974553</v>
      </c>
      <c r="AI55" s="33">
        <v>3177.0870356112209</v>
      </c>
      <c r="AJ55" s="33">
        <v>2257.1328256278975</v>
      </c>
      <c r="AK55" s="33" t="s">
        <v>376</v>
      </c>
      <c r="AL55" s="33">
        <v>2638.8330744396517</v>
      </c>
      <c r="AM55" s="33">
        <v>1954.6981795308138</v>
      </c>
      <c r="AN55" s="33">
        <v>1707.7089660319225</v>
      </c>
      <c r="AO55" s="33">
        <v>1328.5893126735436</v>
      </c>
      <c r="AP55" s="33">
        <v>827.42369713338894</v>
      </c>
      <c r="AQ55" s="33" t="s">
        <v>376</v>
      </c>
    </row>
    <row r="56" spans="1:43" ht="13.8" x14ac:dyDescent="0.2">
      <c r="A56" s="18" t="s">
        <v>149</v>
      </c>
      <c r="B56" s="13" t="s">
        <v>169</v>
      </c>
      <c r="C56" s="13" t="s">
        <v>180</v>
      </c>
      <c r="D56" s="13" t="s">
        <v>186</v>
      </c>
      <c r="E56" s="13" t="s">
        <v>185</v>
      </c>
      <c r="F56" s="18" t="s">
        <v>125</v>
      </c>
      <c r="G56" s="24">
        <v>6.5</v>
      </c>
      <c r="H56" s="33">
        <v>18405.796681560678</v>
      </c>
      <c r="I56" s="33">
        <v>17731.65233676762</v>
      </c>
      <c r="J56" s="33">
        <v>17584.850848392762</v>
      </c>
      <c r="K56" s="33">
        <v>16413.829041638128</v>
      </c>
      <c r="L56" s="33">
        <v>14961.255738727654</v>
      </c>
      <c r="M56" s="33" t="s">
        <v>376</v>
      </c>
      <c r="N56" s="33">
        <v>15510.064756206935</v>
      </c>
      <c r="O56" s="33">
        <v>14784.707245847323</v>
      </c>
      <c r="P56" s="33">
        <v>14233.403384777675</v>
      </c>
      <c r="Q56" s="33">
        <v>13162.278229069523</v>
      </c>
      <c r="R56" s="33">
        <v>11142.806353533497</v>
      </c>
      <c r="S56" s="33" t="s">
        <v>376</v>
      </c>
      <c r="T56" s="33">
        <v>9758.936811340418</v>
      </c>
      <c r="U56" s="33">
        <v>9225.6417713917726</v>
      </c>
      <c r="V56" s="33">
        <v>9021.5</v>
      </c>
      <c r="W56" s="33">
        <v>7352.8056212418178</v>
      </c>
      <c r="X56" s="33">
        <v>5412.5578240998066</v>
      </c>
      <c r="Y56" s="33" t="s">
        <v>376</v>
      </c>
      <c r="Z56" s="33">
        <v>6859.6704751236848</v>
      </c>
      <c r="AA56" s="33">
        <v>6220.1134062709871</v>
      </c>
      <c r="AB56" s="33">
        <v>6073.0105945695996</v>
      </c>
      <c r="AC56" s="33">
        <v>4926.1084080040273</v>
      </c>
      <c r="AD56" s="33">
        <v>3342.9861735987233</v>
      </c>
      <c r="AE56" s="33" t="s">
        <v>376</v>
      </c>
      <c r="AF56" s="33">
        <v>4580.9182916085947</v>
      </c>
      <c r="AG56" s="33">
        <v>4183.1406685301472</v>
      </c>
      <c r="AH56" s="33">
        <v>3779.4653095073922</v>
      </c>
      <c r="AI56" s="33">
        <v>3221.3493744748171</v>
      </c>
      <c r="AJ56" s="33">
        <v>1745.9441293783073</v>
      </c>
      <c r="AK56" s="33" t="s">
        <v>376</v>
      </c>
      <c r="AL56" s="33">
        <v>2811.7894915571055</v>
      </c>
      <c r="AM56" s="33">
        <v>2245.8922844090466</v>
      </c>
      <c r="AN56" s="33">
        <v>1899.562275045746</v>
      </c>
      <c r="AO56" s="33">
        <v>1423.7366162618646</v>
      </c>
      <c r="AP56" s="33">
        <v>726.92938238088698</v>
      </c>
      <c r="AQ56" s="33" t="s">
        <v>376</v>
      </c>
    </row>
    <row r="57" spans="1:43" ht="13.8" x14ac:dyDescent="0.2">
      <c r="A57" s="18" t="s">
        <v>149</v>
      </c>
      <c r="B57" s="13" t="s">
        <v>169</v>
      </c>
      <c r="C57" s="13" t="s">
        <v>180</v>
      </c>
      <c r="D57" s="13" t="s">
        <v>186</v>
      </c>
      <c r="E57" s="13" t="s">
        <v>185</v>
      </c>
      <c r="F57" s="13" t="s">
        <v>21</v>
      </c>
      <c r="G57" s="14">
        <f>AVERAGE(G54:G56)</f>
        <v>6.4666666666666659</v>
      </c>
      <c r="H57" s="16">
        <f>AVERAGE(H54:H56)</f>
        <v>18226.047702691394</v>
      </c>
      <c r="I57" s="16">
        <f t="shared" ref="I57" si="273">AVERAGE(I54:I56)</f>
        <v>17799.853119171177</v>
      </c>
      <c r="J57" s="16">
        <f t="shared" ref="J57" si="274">AVERAGE(J54:J56)</f>
        <v>17226.246098565582</v>
      </c>
      <c r="K57" s="16">
        <f t="shared" ref="K57" si="275">AVERAGE(K54:K56)</f>
        <v>16416.007908572075</v>
      </c>
      <c r="L57" s="16">
        <f>AVERAGE(L54:L56)</f>
        <v>14658.81272432582</v>
      </c>
      <c r="M57" s="33" t="s">
        <v>376</v>
      </c>
      <c r="N57" s="16">
        <f t="shared" ref="N57" si="276">AVERAGE(N54:N56)</f>
        <v>15036.108656500701</v>
      </c>
      <c r="O57" s="16">
        <f t="shared" ref="O57" si="277">AVERAGE(O54:O56)</f>
        <v>14421.212270988699</v>
      </c>
      <c r="P57" s="16">
        <f>AVERAGE(P54:P56)</f>
        <v>13858.504627478425</v>
      </c>
      <c r="Q57" s="16">
        <f t="shared" ref="Q57" si="278">AVERAGE(Q54:Q56)</f>
        <v>13133.915037015513</v>
      </c>
      <c r="R57" s="16">
        <f t="shared" ref="R57" si="279">AVERAGE(R54:R56)</f>
        <v>10945.91930408708</v>
      </c>
      <c r="S57" s="33" t="s">
        <v>376</v>
      </c>
      <c r="T57" s="16">
        <f>AVERAGE(T54:T56)</f>
        <v>10091.510712980977</v>
      </c>
      <c r="U57" s="16">
        <f t="shared" ref="U57" si="280">AVERAGE(U54:U56)</f>
        <v>9628.8175900514489</v>
      </c>
      <c r="V57" s="16">
        <f t="shared" ref="V57" si="281">AVERAGE(V54:V56)</f>
        <v>9010.7941069546287</v>
      </c>
      <c r="W57" s="16">
        <f t="shared" ref="W57" si="282">AVERAGE(W54:W56)</f>
        <v>7773.3435752283622</v>
      </c>
      <c r="X57" s="16">
        <f>AVERAGE(X54:X56)</f>
        <v>5829.8721231732561</v>
      </c>
      <c r="Y57" s="33" t="s">
        <v>376</v>
      </c>
      <c r="Z57" s="16">
        <f t="shared" ref="Z57" si="283">AVERAGE(Z54:Z56)</f>
        <v>7849.2939249815563</v>
      </c>
      <c r="AA57" s="16">
        <f t="shared" ref="AA57" si="284">AVERAGE(AA54:AA56)</f>
        <v>7027.9247279822457</v>
      </c>
      <c r="AB57" s="16">
        <f>AVERAGE(AB54:AB56)</f>
        <v>6719.9170725917456</v>
      </c>
      <c r="AC57" s="16">
        <f t="shared" ref="AC57" si="285">AVERAGE(AC54:AC56)</f>
        <v>5664.785119543194</v>
      </c>
      <c r="AD57" s="16">
        <f t="shared" ref="AD57" si="286">AVERAGE(AD54:AD56)</f>
        <v>4307.1457182904478</v>
      </c>
      <c r="AE57" s="33" t="s">
        <v>376</v>
      </c>
      <c r="AF57" s="16">
        <f>AVERAGE(AF54:AF56)</f>
        <v>4771.0215833004158</v>
      </c>
      <c r="AG57" s="16">
        <f t="shared" ref="AG57" si="287">AVERAGE(AG54:AG56)</f>
        <v>4084.3371945317535</v>
      </c>
      <c r="AH57" s="16">
        <f t="shared" ref="AH57" si="288">AVERAGE(AH54:AH56)</f>
        <v>3719.6902963230236</v>
      </c>
      <c r="AI57" s="16">
        <f t="shared" ref="AI57" si="289">AVERAGE(AI54:AI56)</f>
        <v>3170.3596305126098</v>
      </c>
      <c r="AJ57" s="16">
        <f>AVERAGE(AJ54:AJ56)</f>
        <v>1929.9352034819112</v>
      </c>
      <c r="AK57" s="33" t="s">
        <v>376</v>
      </c>
      <c r="AL57" s="16">
        <f t="shared" ref="AL57" si="290">AVERAGE(AL54:AL56)</f>
        <v>2669.8944816345734</v>
      </c>
      <c r="AM57" s="16">
        <f t="shared" ref="AM57" si="291">AVERAGE(AM54:AM56)</f>
        <v>2097.6794252855343</v>
      </c>
      <c r="AN57" s="16">
        <f>AVERAGE(AN54:AN56)</f>
        <v>1807.2126058974111</v>
      </c>
      <c r="AO57" s="16">
        <f t="shared" ref="AO57" si="292">AVERAGE(AO54:AO56)</f>
        <v>1453.6294737248456</v>
      </c>
      <c r="AP57" s="16">
        <f t="shared" ref="AP57" si="293">AVERAGE(AP54:AP56)</f>
        <v>829.57143902350856</v>
      </c>
      <c r="AQ57" s="33" t="s">
        <v>376</v>
      </c>
    </row>
    <row r="58" spans="1:43" ht="13.8" x14ac:dyDescent="0.2">
      <c r="A58" s="13" t="s">
        <v>188</v>
      </c>
      <c r="B58" s="13" t="s">
        <v>171</v>
      </c>
      <c r="C58" s="13" t="s">
        <v>180</v>
      </c>
      <c r="D58" s="13" t="s">
        <v>173</v>
      </c>
      <c r="E58" s="13" t="s">
        <v>173</v>
      </c>
      <c r="F58" s="13" t="s">
        <v>26</v>
      </c>
      <c r="G58" s="24">
        <v>1.8</v>
      </c>
      <c r="H58" s="33">
        <v>22866.804205340759</v>
      </c>
      <c r="I58" s="33">
        <v>23369.261363538983</v>
      </c>
      <c r="J58" s="33">
        <v>23197.131571368835</v>
      </c>
      <c r="K58" s="33">
        <v>22124.471594680024</v>
      </c>
      <c r="L58" s="33">
        <v>19093.83300641094</v>
      </c>
      <c r="M58" s="33" t="s">
        <v>376</v>
      </c>
      <c r="N58" s="33">
        <v>20982.275787868432</v>
      </c>
      <c r="O58" s="33">
        <v>20252.732356370027</v>
      </c>
      <c r="P58" s="33">
        <v>19042.807893195099</v>
      </c>
      <c r="Q58" s="33">
        <v>16779.921351050267</v>
      </c>
      <c r="R58" s="33">
        <v>15974.74371130558</v>
      </c>
      <c r="S58" s="33" t="s">
        <v>376</v>
      </c>
      <c r="T58" s="33">
        <v>16581.447180264604</v>
      </c>
      <c r="U58" s="33">
        <v>15491.636839474377</v>
      </c>
      <c r="V58" s="33">
        <v>14290.394694271752</v>
      </c>
      <c r="W58" s="33">
        <v>12203.874242679642</v>
      </c>
      <c r="X58" s="33">
        <v>9763.3245253569112</v>
      </c>
      <c r="Y58" s="33" t="s">
        <v>376</v>
      </c>
      <c r="Z58" s="33">
        <v>11752.1425493392</v>
      </c>
      <c r="AA58" s="33">
        <v>9445.8070313481003</v>
      </c>
      <c r="AB58" s="33">
        <v>8865.2289250669</v>
      </c>
      <c r="AC58" s="33">
        <v>7579.7587721458003</v>
      </c>
      <c r="AD58" s="33">
        <v>4469.3840040611203</v>
      </c>
      <c r="AE58" s="33" t="s">
        <v>376</v>
      </c>
      <c r="AF58" s="33">
        <v>7463.5218267852069</v>
      </c>
      <c r="AG58" s="33">
        <v>6210.5062856403056</v>
      </c>
      <c r="AH58" s="33">
        <v>5002.9301832279416</v>
      </c>
      <c r="AI58" s="33">
        <v>3255.2276127265286</v>
      </c>
      <c r="AJ58" s="33">
        <v>2227.3487434691287</v>
      </c>
      <c r="AK58" s="33" t="s">
        <v>376</v>
      </c>
      <c r="AL58" s="33">
        <v>2275.0036858696931</v>
      </c>
      <c r="AM58" s="33">
        <v>1641.3535144817406</v>
      </c>
      <c r="AN58" s="33">
        <v>1322.2266049397408</v>
      </c>
      <c r="AO58" s="33">
        <v>878.05023296482341</v>
      </c>
      <c r="AP58" s="33">
        <v>400.57172118493213</v>
      </c>
      <c r="AQ58" s="33" t="s">
        <v>376</v>
      </c>
    </row>
    <row r="59" spans="1:43" ht="13.8" x14ac:dyDescent="0.2">
      <c r="A59" s="13" t="s">
        <v>188</v>
      </c>
      <c r="B59" s="13" t="s">
        <v>171</v>
      </c>
      <c r="C59" s="13" t="s">
        <v>180</v>
      </c>
      <c r="D59" s="13" t="s">
        <v>173</v>
      </c>
      <c r="E59" s="13" t="s">
        <v>173</v>
      </c>
      <c r="F59" s="13" t="s">
        <v>70</v>
      </c>
      <c r="G59" s="24">
        <v>2</v>
      </c>
      <c r="H59" s="33">
        <v>22798.001697200885</v>
      </c>
      <c r="I59" s="33">
        <v>22685.619270098668</v>
      </c>
      <c r="J59" s="33">
        <v>22389.888609631085</v>
      </c>
      <c r="K59" s="33">
        <v>21610.707230214866</v>
      </c>
      <c r="L59" s="33">
        <v>19388.137402828626</v>
      </c>
      <c r="M59" s="33" t="s">
        <v>376</v>
      </c>
      <c r="N59" s="33">
        <v>20066.667179764354</v>
      </c>
      <c r="O59" s="33">
        <v>19515.49478784225</v>
      </c>
      <c r="P59" s="33">
        <v>18734.978691690281</v>
      </c>
      <c r="Q59" s="33">
        <v>17208.857361936778</v>
      </c>
      <c r="R59" s="33">
        <v>14181.143319433751</v>
      </c>
      <c r="S59" s="33" t="s">
        <v>376</v>
      </c>
      <c r="T59" s="33">
        <v>16095.706447537928</v>
      </c>
      <c r="U59" s="33">
        <v>15174.924277157315</v>
      </c>
      <c r="V59" s="33">
        <v>14093.651021631065</v>
      </c>
      <c r="W59" s="33">
        <v>12410.595803117281</v>
      </c>
      <c r="X59" s="33">
        <v>8408.9222862543284</v>
      </c>
      <c r="Y59" s="33" t="s">
        <v>376</v>
      </c>
      <c r="Z59" s="33">
        <v>11718.933725779498</v>
      </c>
      <c r="AA59" s="33">
        <v>9949.6472192533511</v>
      </c>
      <c r="AB59" s="33">
        <v>9101.0062342751808</v>
      </c>
      <c r="AC59" s="33">
        <v>6796.3214984238648</v>
      </c>
      <c r="AD59" s="33">
        <v>3727.3104202981526</v>
      </c>
      <c r="AE59" s="33" t="s">
        <v>376</v>
      </c>
      <c r="AF59" s="33">
        <v>7393.6694078861619</v>
      </c>
      <c r="AG59" s="33">
        <v>6236.6261251856713</v>
      </c>
      <c r="AH59" s="33">
        <v>4963.8609624911851</v>
      </c>
      <c r="AI59" s="33">
        <v>3321.4701309448847</v>
      </c>
      <c r="AJ59" s="33">
        <v>1470.2607787299723</v>
      </c>
      <c r="AK59" s="33" t="s">
        <v>376</v>
      </c>
      <c r="AL59" s="33">
        <v>2263.9772289543785</v>
      </c>
      <c r="AM59" s="33">
        <v>1678.8535418312356</v>
      </c>
      <c r="AN59" s="33">
        <v>1244.1368032669754</v>
      </c>
      <c r="AO59" s="33">
        <v>735.92202423177105</v>
      </c>
      <c r="AP59" s="33">
        <v>365.29470305296411</v>
      </c>
      <c r="AQ59" s="33" t="s">
        <v>376</v>
      </c>
    </row>
    <row r="60" spans="1:43" ht="13.8" x14ac:dyDescent="0.2">
      <c r="A60" s="13" t="s">
        <v>188</v>
      </c>
      <c r="B60" s="13" t="s">
        <v>171</v>
      </c>
      <c r="C60" s="13" t="s">
        <v>180</v>
      </c>
      <c r="D60" s="13" t="s">
        <v>173</v>
      </c>
      <c r="E60" s="13" t="s">
        <v>173</v>
      </c>
      <c r="F60" s="13" t="s">
        <v>9</v>
      </c>
      <c r="G60" s="24">
        <v>2.1</v>
      </c>
      <c r="H60" s="33">
        <v>22511.422260229669</v>
      </c>
      <c r="I60" s="33">
        <v>21177.802674985109</v>
      </c>
      <c r="J60" s="33">
        <v>21707.623695400398</v>
      </c>
      <c r="K60" s="33">
        <v>20829.142203916337</v>
      </c>
      <c r="L60" s="33">
        <v>18823.607919481223</v>
      </c>
      <c r="M60" s="33" t="s">
        <v>376</v>
      </c>
      <c r="N60" s="33">
        <v>18133.501575984643</v>
      </c>
      <c r="O60" s="33">
        <v>17220.348888893968</v>
      </c>
      <c r="P60" s="33">
        <v>17630.794918719195</v>
      </c>
      <c r="Q60" s="33">
        <v>16095.466528259847</v>
      </c>
      <c r="R60" s="33">
        <v>12863.244816344799</v>
      </c>
      <c r="S60" s="33" t="s">
        <v>376</v>
      </c>
      <c r="T60" s="33">
        <v>15985.69532332816</v>
      </c>
      <c r="U60" s="33">
        <v>15227.27661547738</v>
      </c>
      <c r="V60" s="33">
        <v>13963.765987988716</v>
      </c>
      <c r="W60" s="33">
        <v>11976.999340882989</v>
      </c>
      <c r="X60" s="33">
        <v>7912.2063031876796</v>
      </c>
      <c r="Y60" s="33" t="s">
        <v>376</v>
      </c>
      <c r="Z60" s="33">
        <v>11710.299411703638</v>
      </c>
      <c r="AA60" s="33">
        <v>10582.694821631512</v>
      </c>
      <c r="AB60" s="33">
        <v>10101.833185867099</v>
      </c>
      <c r="AC60" s="33">
        <v>7313.4912793426502</v>
      </c>
      <c r="AD60" s="33">
        <v>4129.8803611077956</v>
      </c>
      <c r="AE60" s="33" t="s">
        <v>376</v>
      </c>
      <c r="AF60" s="33">
        <v>8604.4570333042393</v>
      </c>
      <c r="AG60" s="33">
        <v>7402.2517052876537</v>
      </c>
      <c r="AH60" s="33">
        <v>6376.6781248002371</v>
      </c>
      <c r="AI60" s="33">
        <v>4669.965863297889</v>
      </c>
      <c r="AJ60" s="33">
        <v>1910.8539844282309</v>
      </c>
      <c r="AK60" s="33" t="s">
        <v>376</v>
      </c>
      <c r="AL60" s="33">
        <v>3277.7835933335773</v>
      </c>
      <c r="AM60" s="33">
        <v>3005.623056254381</v>
      </c>
      <c r="AN60" s="33">
        <v>2182.2725021416059</v>
      </c>
      <c r="AO60" s="33">
        <v>1309.3838109903199</v>
      </c>
      <c r="AP60" s="33">
        <v>551.99085732011872</v>
      </c>
      <c r="AQ60" s="33" t="s">
        <v>376</v>
      </c>
    </row>
    <row r="61" spans="1:43" ht="13.8" x14ac:dyDescent="0.2">
      <c r="A61" s="13" t="s">
        <v>188</v>
      </c>
      <c r="B61" s="13" t="s">
        <v>171</v>
      </c>
      <c r="C61" s="13" t="s">
        <v>180</v>
      </c>
      <c r="D61" s="13" t="s">
        <v>173</v>
      </c>
      <c r="E61" s="13" t="s">
        <v>173</v>
      </c>
      <c r="F61" s="13" t="s">
        <v>64</v>
      </c>
      <c r="G61" s="14">
        <f>AVERAGE(G58:G60)</f>
        <v>1.9666666666666668</v>
      </c>
      <c r="H61" s="16">
        <f>AVERAGE(H58:H60)</f>
        <v>22725.409387590436</v>
      </c>
      <c r="I61" s="16">
        <f t="shared" ref="I61" si="294">AVERAGE(I58:I60)</f>
        <v>22410.894436207585</v>
      </c>
      <c r="J61" s="16">
        <f t="shared" ref="J61" si="295">AVERAGE(J58:J60)</f>
        <v>22431.547958800104</v>
      </c>
      <c r="K61" s="16">
        <f t="shared" ref="K61" si="296">AVERAGE(K58:K60)</f>
        <v>21521.440342937076</v>
      </c>
      <c r="L61" s="16">
        <f>AVERAGE(L58:L60)</f>
        <v>19101.859442906931</v>
      </c>
      <c r="M61" s="33" t="s">
        <v>376</v>
      </c>
      <c r="N61" s="16">
        <f t="shared" ref="N61" si="297">AVERAGE(N58:N60)</f>
        <v>19727.481514539144</v>
      </c>
      <c r="O61" s="16">
        <f t="shared" ref="O61" si="298">AVERAGE(O58:O60)</f>
        <v>18996.192011035415</v>
      </c>
      <c r="P61" s="16">
        <f>AVERAGE(P58:P60)</f>
        <v>18469.527167868193</v>
      </c>
      <c r="Q61" s="16">
        <f t="shared" ref="Q61" si="299">AVERAGE(Q58:Q60)</f>
        <v>16694.748413748963</v>
      </c>
      <c r="R61" s="16">
        <f t="shared" ref="R61" si="300">AVERAGE(R58:R60)</f>
        <v>14339.71061569471</v>
      </c>
      <c r="S61" s="33" t="s">
        <v>376</v>
      </c>
      <c r="T61" s="16">
        <f>AVERAGE(T58:T60)</f>
        <v>16220.949650376897</v>
      </c>
      <c r="U61" s="16">
        <f t="shared" ref="U61" si="301">AVERAGE(U58:U60)</f>
        <v>15297.945910703025</v>
      </c>
      <c r="V61" s="16">
        <f t="shared" ref="V61" si="302">AVERAGE(V58:V60)</f>
        <v>14115.93723463051</v>
      </c>
      <c r="W61" s="16">
        <f t="shared" ref="W61" si="303">AVERAGE(W58:W60)</f>
        <v>12197.156462226638</v>
      </c>
      <c r="X61" s="16">
        <f>AVERAGE(X58:X60)</f>
        <v>8694.8177049329734</v>
      </c>
      <c r="Y61" s="33" t="s">
        <v>376</v>
      </c>
      <c r="Z61" s="16">
        <f t="shared" ref="Z61" si="304">AVERAGE(Z58:Z60)</f>
        <v>11727.125228940778</v>
      </c>
      <c r="AA61" s="16">
        <f t="shared" ref="AA61" si="305">AVERAGE(AA58:AA60)</f>
        <v>9992.7163574109873</v>
      </c>
      <c r="AB61" s="16">
        <f>AVERAGE(AB58:AB60)</f>
        <v>9356.0227817363939</v>
      </c>
      <c r="AC61" s="16">
        <f t="shared" ref="AC61" si="306">AVERAGE(AC58:AC60)</f>
        <v>7229.857183304106</v>
      </c>
      <c r="AD61" s="16">
        <f t="shared" ref="AD61" si="307">AVERAGE(AD58:AD60)</f>
        <v>4108.8582618223563</v>
      </c>
      <c r="AE61" s="33" t="s">
        <v>376</v>
      </c>
      <c r="AF61" s="16">
        <f>AVERAGE(AF58:AF60)</f>
        <v>7820.5494226585361</v>
      </c>
      <c r="AG61" s="16">
        <f t="shared" ref="AG61" si="308">AVERAGE(AG58:AG60)</f>
        <v>6616.4613720378766</v>
      </c>
      <c r="AH61" s="16">
        <f t="shared" ref="AH61" si="309">AVERAGE(AH58:AH60)</f>
        <v>5447.8230901731213</v>
      </c>
      <c r="AI61" s="16">
        <f t="shared" ref="AI61" si="310">AVERAGE(AI58:AI60)</f>
        <v>3748.887868989767</v>
      </c>
      <c r="AJ61" s="16">
        <f>AVERAGE(AJ58:AJ60)</f>
        <v>1869.4878355424437</v>
      </c>
      <c r="AK61" s="33" t="s">
        <v>376</v>
      </c>
      <c r="AL61" s="16">
        <f t="shared" ref="AL61" si="311">AVERAGE(AL58:AL60)</f>
        <v>2605.5881693858828</v>
      </c>
      <c r="AM61" s="16">
        <f t="shared" ref="AM61" si="312">AVERAGE(AM58:AM60)</f>
        <v>2108.6100375224523</v>
      </c>
      <c r="AN61" s="16">
        <f>AVERAGE(AN58:AN60)</f>
        <v>1582.8786367827743</v>
      </c>
      <c r="AO61" s="16">
        <f t="shared" ref="AO61" si="313">AVERAGE(AO58:AO60)</f>
        <v>974.45202272897143</v>
      </c>
      <c r="AP61" s="16">
        <f t="shared" ref="AP61" si="314">AVERAGE(AP58:AP60)</f>
        <v>439.28576051933834</v>
      </c>
      <c r="AQ61" s="33" t="s">
        <v>376</v>
      </c>
    </row>
    <row r="62" spans="1:43" ht="13.8" x14ac:dyDescent="0.2">
      <c r="A62" s="13" t="s">
        <v>188</v>
      </c>
      <c r="B62" s="13" t="s">
        <v>171</v>
      </c>
      <c r="C62" s="13" t="s">
        <v>180</v>
      </c>
      <c r="D62" s="13" t="s">
        <v>189</v>
      </c>
      <c r="E62" s="13" t="s">
        <v>190</v>
      </c>
      <c r="F62" s="13" t="s">
        <v>0</v>
      </c>
      <c r="G62" s="24">
        <v>2.2000000000000002</v>
      </c>
      <c r="H62" s="33">
        <v>23369.261363538983</v>
      </c>
      <c r="I62" s="33">
        <v>23197.131571368835</v>
      </c>
      <c r="J62" s="33">
        <v>22866.804205340759</v>
      </c>
      <c r="K62" s="33">
        <v>22124.471594680024</v>
      </c>
      <c r="L62" s="33">
        <v>19093.83300641094</v>
      </c>
      <c r="M62" s="33">
        <v>14052.878783207829</v>
      </c>
      <c r="N62" s="33">
        <v>21806.291005631265</v>
      </c>
      <c r="O62" s="33">
        <v>22579.974960034866</v>
      </c>
      <c r="P62" s="33">
        <v>22379.030130218631</v>
      </c>
      <c r="Q62" s="33">
        <v>21327.561730480549</v>
      </c>
      <c r="R62" s="33">
        <v>15974.74371130558</v>
      </c>
      <c r="S62" s="33">
        <v>10621.96769401106</v>
      </c>
      <c r="T62" s="33">
        <v>18889.194341896498</v>
      </c>
      <c r="U62" s="33">
        <v>17343.333897366501</v>
      </c>
      <c r="V62" s="33">
        <v>16304.2200347813</v>
      </c>
      <c r="W62" s="33">
        <v>14451.369081574299</v>
      </c>
      <c r="X62" s="33">
        <v>9291.4422845053996</v>
      </c>
      <c r="Y62" s="33">
        <v>6437.1093440293917</v>
      </c>
      <c r="Z62" s="33">
        <v>11496.027423645401</v>
      </c>
      <c r="AA62" s="33">
        <v>10603.8007413751</v>
      </c>
      <c r="AB62" s="33">
        <v>9841.2930829729994</v>
      </c>
      <c r="AC62" s="33">
        <v>8515.085866693069</v>
      </c>
      <c r="AD62" s="33">
        <v>5161.7236725246667</v>
      </c>
      <c r="AE62" s="33">
        <v>2328.1027840632878</v>
      </c>
      <c r="AF62" s="33">
        <v>7943.4063017691997</v>
      </c>
      <c r="AG62" s="33">
        <v>6405.5085469698997</v>
      </c>
      <c r="AH62" s="33">
        <v>5854.2414890838209</v>
      </c>
      <c r="AI62" s="33">
        <v>4106.7284391353814</v>
      </c>
      <c r="AJ62" s="33">
        <v>1869.6867722853242</v>
      </c>
      <c r="AK62" s="33">
        <v>839.24800031210577</v>
      </c>
      <c r="AL62" s="33">
        <v>2843.1501217618293</v>
      </c>
      <c r="AM62" s="33">
        <v>2421.3798686757214</v>
      </c>
      <c r="AN62" s="33">
        <v>1878.1509712399534</v>
      </c>
      <c r="AO62" s="33">
        <v>1219.6680225357725</v>
      </c>
      <c r="AP62" s="33">
        <v>630.62799437362446</v>
      </c>
      <c r="AQ62" s="33">
        <v>409.70389402831029</v>
      </c>
    </row>
    <row r="63" spans="1:43" ht="13.8" x14ac:dyDescent="0.2">
      <c r="A63" s="13" t="s">
        <v>188</v>
      </c>
      <c r="B63" s="13" t="s">
        <v>171</v>
      </c>
      <c r="C63" s="13" t="s">
        <v>180</v>
      </c>
      <c r="D63" s="13" t="s">
        <v>189</v>
      </c>
      <c r="E63" s="13" t="s">
        <v>190</v>
      </c>
      <c r="F63" s="13" t="s">
        <v>22</v>
      </c>
      <c r="G63" s="24">
        <v>3.8</v>
      </c>
      <c r="H63" s="33">
        <v>21581.949701914491</v>
      </c>
      <c r="I63" s="33">
        <v>21324.456502762412</v>
      </c>
      <c r="J63" s="33">
        <v>21436.918467717343</v>
      </c>
      <c r="K63" s="33">
        <v>19934.930056566824</v>
      </c>
      <c r="L63" s="33">
        <v>18547.879690120324</v>
      </c>
      <c r="M63" s="33">
        <v>15174.638860654344</v>
      </c>
      <c r="N63" s="33">
        <v>19484.414540466016</v>
      </c>
      <c r="O63" s="33">
        <v>18673.900000000001</v>
      </c>
      <c r="P63" s="33">
        <v>17976.030873353055</v>
      </c>
      <c r="Q63" s="33">
        <v>17115.876691519054</v>
      </c>
      <c r="R63" s="33">
        <v>14197.305226221904</v>
      </c>
      <c r="S63" s="33">
        <v>10805.978649855619</v>
      </c>
      <c r="T63" s="33">
        <v>16167.14150755777</v>
      </c>
      <c r="U63" s="33">
        <v>15429.599634394641</v>
      </c>
      <c r="V63" s="33">
        <v>14746.532984692318</v>
      </c>
      <c r="W63" s="33">
        <v>12370.156138432514</v>
      </c>
      <c r="X63" s="33">
        <v>9195.1346092464701</v>
      </c>
      <c r="Y63" s="33">
        <v>5993.6947583347865</v>
      </c>
      <c r="Z63" s="33">
        <v>11224.099430612256</v>
      </c>
      <c r="AA63" s="33">
        <v>9939.3289211128576</v>
      </c>
      <c r="AB63" s="33">
        <v>9279.0325434371516</v>
      </c>
      <c r="AC63" s="33">
        <v>7653.204074612122</v>
      </c>
      <c r="AD63" s="33">
        <v>4567.7903038768991</v>
      </c>
      <c r="AE63" s="33">
        <v>2239.0918418318402</v>
      </c>
      <c r="AF63" s="33">
        <v>7020.5782692976009</v>
      </c>
      <c r="AG63" s="33">
        <v>5725.1292044986485</v>
      </c>
      <c r="AH63" s="33">
        <v>5119.6356287408544</v>
      </c>
      <c r="AI63" s="33">
        <v>3449.626416885314</v>
      </c>
      <c r="AJ63" s="33">
        <v>1703.7699080144841</v>
      </c>
      <c r="AK63" s="33">
        <v>898.99931164354985</v>
      </c>
      <c r="AL63" s="33">
        <v>2689.3106880094579</v>
      </c>
      <c r="AM63" s="33">
        <v>2168.6381664199625</v>
      </c>
      <c r="AN63" s="33">
        <v>1731.0613743342301</v>
      </c>
      <c r="AO63" s="33">
        <v>1044.4809690290112</v>
      </c>
      <c r="AP63" s="33">
        <v>479.31488130768474</v>
      </c>
      <c r="AQ63" s="33">
        <v>251.22546138907583</v>
      </c>
    </row>
    <row r="64" spans="1:43" ht="13.8" x14ac:dyDescent="0.2">
      <c r="A64" s="13" t="s">
        <v>188</v>
      </c>
      <c r="B64" s="13" t="s">
        <v>171</v>
      </c>
      <c r="C64" s="13" t="s">
        <v>180</v>
      </c>
      <c r="D64" s="13" t="s">
        <v>189</v>
      </c>
      <c r="E64" s="13" t="s">
        <v>190</v>
      </c>
      <c r="F64" s="13" t="s">
        <v>91</v>
      </c>
      <c r="G64" s="24">
        <v>2.2999999999999998</v>
      </c>
      <c r="H64" s="33">
        <v>22188.404419924587</v>
      </c>
      <c r="I64" s="33">
        <v>22485.049564680121</v>
      </c>
      <c r="J64" s="33">
        <v>20818.032792503131</v>
      </c>
      <c r="K64" s="33">
        <v>19437.178855793132</v>
      </c>
      <c r="L64" s="33">
        <v>16992.304001196902</v>
      </c>
      <c r="M64" s="33">
        <v>13549.390803013541</v>
      </c>
      <c r="N64" s="33">
        <v>19638.579299919609</v>
      </c>
      <c r="O64" s="33">
        <v>18679.3</v>
      </c>
      <c r="P64" s="33">
        <v>17499.133238272916</v>
      </c>
      <c r="Q64" s="33">
        <v>16239.553110877438</v>
      </c>
      <c r="R64" s="33">
        <v>13696.843861290836</v>
      </c>
      <c r="S64" s="33">
        <v>9904.7478762530882</v>
      </c>
      <c r="T64" s="33">
        <v>15460.765596688541</v>
      </c>
      <c r="U64" s="33">
        <v>14986.673046174366</v>
      </c>
      <c r="V64" s="33">
        <v>14020.547233340681</v>
      </c>
      <c r="W64" s="33">
        <v>11503.181164674619</v>
      </c>
      <c r="X64" s="33">
        <v>8606.8743080183194</v>
      </c>
      <c r="Y64" s="33">
        <v>5067.9585585043978</v>
      </c>
      <c r="Z64" s="33">
        <v>13577.185883718004</v>
      </c>
      <c r="AA64" s="33">
        <v>11751.642496214403</v>
      </c>
      <c r="AB64" s="33">
        <v>10514.065014096426</v>
      </c>
      <c r="AC64" s="33">
        <v>8439.8633245589645</v>
      </c>
      <c r="AD64" s="33">
        <v>4912.4634689425475</v>
      </c>
      <c r="AE64" s="33">
        <v>2142.1363056029495</v>
      </c>
      <c r="AF64" s="33">
        <v>7181.1397851807078</v>
      </c>
      <c r="AG64" s="33">
        <v>5691.771925567753</v>
      </c>
      <c r="AH64" s="33">
        <v>5094.8907223900314</v>
      </c>
      <c r="AI64" s="33">
        <v>3538.0108880948201</v>
      </c>
      <c r="AJ64" s="33">
        <v>1588.419118401275</v>
      </c>
      <c r="AK64" s="33">
        <v>618.31404866021012</v>
      </c>
      <c r="AL64" s="33">
        <v>2725.558390379319</v>
      </c>
      <c r="AM64" s="33">
        <v>2160.7043221482818</v>
      </c>
      <c r="AN64" s="33">
        <v>1767.3263129103286</v>
      </c>
      <c r="AO64" s="33">
        <v>974.56165835289642</v>
      </c>
      <c r="AP64" s="33">
        <v>416.91714595751432</v>
      </c>
      <c r="AQ64" s="33">
        <v>194.10828180464787</v>
      </c>
    </row>
    <row r="65" spans="1:43" ht="13.8" x14ac:dyDescent="0.2">
      <c r="A65" s="13" t="s">
        <v>188</v>
      </c>
      <c r="B65" s="13" t="s">
        <v>171</v>
      </c>
      <c r="C65" s="13" t="s">
        <v>180</v>
      </c>
      <c r="D65" s="13" t="s">
        <v>189</v>
      </c>
      <c r="E65" s="13" t="s">
        <v>190</v>
      </c>
      <c r="F65" s="13" t="s">
        <v>24</v>
      </c>
      <c r="G65" s="14">
        <f>AVERAGE(G62:G64)</f>
        <v>2.7666666666666671</v>
      </c>
      <c r="H65" s="16">
        <f>AVERAGE(H62:H64)</f>
        <v>22379.871828459352</v>
      </c>
      <c r="I65" s="16">
        <f t="shared" ref="I65" si="315">AVERAGE(I62:I64)</f>
        <v>22335.545879603789</v>
      </c>
      <c r="J65" s="16">
        <f t="shared" ref="J65" si="316">AVERAGE(J62:J64)</f>
        <v>21707.251821853744</v>
      </c>
      <c r="K65" s="16">
        <f t="shared" ref="K65" si="317">AVERAGE(K62:K64)</f>
        <v>20498.860169013326</v>
      </c>
      <c r="L65" s="16">
        <f>AVERAGE(L62:L64)</f>
        <v>18211.338899242721</v>
      </c>
      <c r="M65" s="16">
        <f t="shared" ref="M65" si="318">AVERAGE(M62:M64)</f>
        <v>14258.969482291905</v>
      </c>
      <c r="N65" s="16">
        <f t="shared" ref="N65" si="319">AVERAGE(N62:N64)</f>
        <v>20309.761615338964</v>
      </c>
      <c r="O65" s="16">
        <f t="shared" ref="O65" si="320">AVERAGE(O62:O64)</f>
        <v>19977.724986678291</v>
      </c>
      <c r="P65" s="16">
        <f>AVERAGE(P62:P64)</f>
        <v>19284.7314139482</v>
      </c>
      <c r="Q65" s="16">
        <f t="shared" ref="Q65" si="321">AVERAGE(Q62:Q64)</f>
        <v>18227.663844292347</v>
      </c>
      <c r="R65" s="16">
        <f t="shared" ref="R65" si="322">AVERAGE(R62:R64)</f>
        <v>14622.964266272773</v>
      </c>
      <c r="S65" s="16">
        <f t="shared" ref="S65" si="323">AVERAGE(S62:S64)</f>
        <v>10444.231406706589</v>
      </c>
      <c r="T65" s="16">
        <f>AVERAGE(T62:T64)</f>
        <v>16839.033815380939</v>
      </c>
      <c r="U65" s="16">
        <f t="shared" ref="U65" si="324">AVERAGE(U62:U64)</f>
        <v>15919.868859311835</v>
      </c>
      <c r="V65" s="16">
        <f t="shared" ref="V65" si="325">AVERAGE(V62:V64)</f>
        <v>15023.766750938099</v>
      </c>
      <c r="W65" s="16">
        <f t="shared" ref="W65" si="326">AVERAGE(W62:W64)</f>
        <v>12774.902128227144</v>
      </c>
      <c r="X65" s="16">
        <f>AVERAGE(X62:X64)</f>
        <v>9031.1504005900624</v>
      </c>
      <c r="Y65" s="16">
        <f t="shared" ref="Y65" si="327">AVERAGE(Y62:Y64)</f>
        <v>5832.9208869561917</v>
      </c>
      <c r="Z65" s="16">
        <f t="shared" ref="Z65" si="328">AVERAGE(Z62:Z64)</f>
        <v>12099.104245991888</v>
      </c>
      <c r="AA65" s="16">
        <f t="shared" ref="AA65" si="329">AVERAGE(AA62:AA64)</f>
        <v>10764.924052900788</v>
      </c>
      <c r="AB65" s="16">
        <f>AVERAGE(AB62:AB64)</f>
        <v>9878.1302135021924</v>
      </c>
      <c r="AC65" s="16">
        <f t="shared" ref="AC65" si="330">AVERAGE(AC62:AC64)</f>
        <v>8202.7177552880512</v>
      </c>
      <c r="AD65" s="16">
        <f t="shared" ref="AD65" si="331">AVERAGE(AD62:AD64)</f>
        <v>4880.6591484480377</v>
      </c>
      <c r="AE65" s="16">
        <f t="shared" ref="AE65" si="332">AVERAGE(AE62:AE64)</f>
        <v>2236.4436438326925</v>
      </c>
      <c r="AF65" s="16">
        <f>AVERAGE(AF62:AF64)</f>
        <v>7381.7081187491704</v>
      </c>
      <c r="AG65" s="16">
        <f t="shared" ref="AG65" si="333">AVERAGE(AG62:AG64)</f>
        <v>5940.8032256787674</v>
      </c>
      <c r="AH65" s="16">
        <f t="shared" ref="AH65" si="334">AVERAGE(AH62:AH64)</f>
        <v>5356.2559467382353</v>
      </c>
      <c r="AI65" s="16">
        <f t="shared" ref="AI65" si="335">AVERAGE(AI62:AI64)</f>
        <v>3698.121914705172</v>
      </c>
      <c r="AJ65" s="16">
        <f>AVERAGE(AJ62:AJ64)</f>
        <v>1720.6252662336944</v>
      </c>
      <c r="AK65" s="16">
        <f t="shared" ref="AK65" si="336">AVERAGE(AK62:AK64)</f>
        <v>785.52045353862195</v>
      </c>
      <c r="AL65" s="16">
        <f t="shared" ref="AL65" si="337">AVERAGE(AL62:AL64)</f>
        <v>2752.6730667168686</v>
      </c>
      <c r="AM65" s="16">
        <f t="shared" ref="AM65" si="338">AVERAGE(AM62:AM64)</f>
        <v>2250.2407857479884</v>
      </c>
      <c r="AN65" s="16">
        <f>AVERAGE(AN62:AN64)</f>
        <v>1792.1795528281707</v>
      </c>
      <c r="AO65" s="16">
        <f t="shared" ref="AO65" si="339">AVERAGE(AO62:AO64)</f>
        <v>1079.5702166392266</v>
      </c>
      <c r="AP65" s="16">
        <f t="shared" ref="AP65" si="340">AVERAGE(AP62:AP64)</f>
        <v>508.95334054627455</v>
      </c>
      <c r="AQ65" s="16">
        <f t="shared" ref="AQ65" si="341">AVERAGE(AQ62:AQ64)</f>
        <v>285.01254574067798</v>
      </c>
    </row>
    <row r="66" spans="1:43" ht="13.8" x14ac:dyDescent="0.2">
      <c r="A66" s="13" t="s">
        <v>151</v>
      </c>
      <c r="B66" s="13" t="s">
        <v>169</v>
      </c>
      <c r="C66" s="13" t="s">
        <v>180</v>
      </c>
      <c r="D66" s="13" t="s">
        <v>173</v>
      </c>
      <c r="E66" s="13" t="s">
        <v>173</v>
      </c>
      <c r="F66" s="13" t="s">
        <v>83</v>
      </c>
      <c r="G66" s="24">
        <v>4.9000000000000004</v>
      </c>
      <c r="H66" s="33">
        <v>25693.997092882168</v>
      </c>
      <c r="I66" s="33">
        <v>25043.7585875027</v>
      </c>
      <c r="J66" s="33">
        <v>23967.754809509723</v>
      </c>
      <c r="K66" s="33">
        <v>22770.579023926406</v>
      </c>
      <c r="L66" s="33">
        <v>20670.697735568534</v>
      </c>
      <c r="M66" s="33">
        <v>16749.709277635917</v>
      </c>
      <c r="N66" s="33">
        <v>23585.293331528821</v>
      </c>
      <c r="O66" s="33">
        <v>21504.943710399726</v>
      </c>
      <c r="P66" s="33">
        <v>20720.572386820895</v>
      </c>
      <c r="Q66" s="33">
        <v>19403.793312894923</v>
      </c>
      <c r="R66" s="33">
        <v>16123.411308019289</v>
      </c>
      <c r="S66" s="33">
        <v>11947.168505614611</v>
      </c>
      <c r="T66" s="33">
        <v>16649.271344182329</v>
      </c>
      <c r="U66" s="33">
        <v>16137.573308840389</v>
      </c>
      <c r="V66" s="33">
        <v>15198.826479020736</v>
      </c>
      <c r="W66" s="33">
        <v>12779.02937885042</v>
      </c>
      <c r="X66" s="33">
        <v>9742.2190927655902</v>
      </c>
      <c r="Y66" s="33">
        <v>6380.0256087164171</v>
      </c>
      <c r="Z66" s="33">
        <v>13630.440583803394</v>
      </c>
      <c r="AA66" s="33">
        <v>12140.404938843618</v>
      </c>
      <c r="AB66" s="33">
        <v>10438.805055505996</v>
      </c>
      <c r="AC66" s="33">
        <v>8760.3117759613433</v>
      </c>
      <c r="AD66" s="33">
        <v>5509.981652817095</v>
      </c>
      <c r="AE66" s="33">
        <v>2840.9085503011775</v>
      </c>
      <c r="AF66" s="33">
        <v>6893.3601050882235</v>
      </c>
      <c r="AG66" s="33">
        <v>5940.1114410365772</v>
      </c>
      <c r="AH66" s="33">
        <v>4796.4950559736335</v>
      </c>
      <c r="AI66" s="33">
        <v>3491.0544565146433</v>
      </c>
      <c r="AJ66" s="33">
        <v>1853.8998476495055</v>
      </c>
      <c r="AK66" s="33">
        <v>793.87088866405622</v>
      </c>
      <c r="AL66" s="33">
        <v>2954.978327273172</v>
      </c>
      <c r="AM66" s="33">
        <v>2496.5445916657809</v>
      </c>
      <c r="AN66" s="33">
        <v>1945.0240618168314</v>
      </c>
      <c r="AO66" s="33">
        <v>1152.6804248046171</v>
      </c>
      <c r="AP66" s="33">
        <v>480.80336510429419</v>
      </c>
      <c r="AQ66" s="33">
        <v>252.35697610696909</v>
      </c>
    </row>
    <row r="67" spans="1:43" ht="13.8" x14ac:dyDescent="0.2">
      <c r="A67" s="13" t="s">
        <v>151</v>
      </c>
      <c r="B67" s="13" t="s">
        <v>169</v>
      </c>
      <c r="C67" s="13" t="s">
        <v>180</v>
      </c>
      <c r="D67" s="13" t="s">
        <v>173</v>
      </c>
      <c r="E67" s="13" t="s">
        <v>173</v>
      </c>
      <c r="F67" s="13" t="s">
        <v>49</v>
      </c>
      <c r="G67" s="24">
        <v>4</v>
      </c>
      <c r="H67" s="33">
        <v>26653.270334694094</v>
      </c>
      <c r="I67" s="33">
        <v>26352.170043432889</v>
      </c>
      <c r="J67" s="33">
        <v>26000.105498611971</v>
      </c>
      <c r="K67" s="33">
        <v>25954.926494709089</v>
      </c>
      <c r="L67" s="33">
        <v>22994.179951695751</v>
      </c>
      <c r="M67" s="33">
        <v>19501.580929545536</v>
      </c>
      <c r="N67" s="33">
        <v>23288.996101326295</v>
      </c>
      <c r="O67" s="33">
        <v>22990.472809475399</v>
      </c>
      <c r="P67" s="33">
        <v>22543.07948715501</v>
      </c>
      <c r="Q67" s="33">
        <v>21293.12180959095</v>
      </c>
      <c r="R67" s="33">
        <v>18346.646088017918</v>
      </c>
      <c r="S67" s="33">
        <v>12925.292167836933</v>
      </c>
      <c r="T67" s="33">
        <v>19020.030695041842</v>
      </c>
      <c r="U67" s="33">
        <v>17896.961390655815</v>
      </c>
      <c r="V67" s="33">
        <v>17114.190996871213</v>
      </c>
      <c r="W67" s="33">
        <v>14992.134630876901</v>
      </c>
      <c r="X67" s="33">
        <v>11271.699137868349</v>
      </c>
      <c r="Y67" s="33">
        <v>7525.6170899447097</v>
      </c>
      <c r="Z67" s="33">
        <v>15121.909232157161</v>
      </c>
      <c r="AA67" s="33">
        <v>13885.849134401788</v>
      </c>
      <c r="AB67" s="33">
        <v>13065.105372699349</v>
      </c>
      <c r="AC67" s="33">
        <v>10894.141569814999</v>
      </c>
      <c r="AD67" s="33">
        <v>6976.639495440184</v>
      </c>
      <c r="AE67" s="33">
        <v>3395.6783831629414</v>
      </c>
      <c r="AF67" s="33">
        <v>7861.4333367014033</v>
      </c>
      <c r="AG67" s="33">
        <v>6671.9882124183014</v>
      </c>
      <c r="AH67" s="33">
        <v>5925.8322176970441</v>
      </c>
      <c r="AI67" s="33">
        <v>3934.6509634370391</v>
      </c>
      <c r="AJ67" s="33">
        <v>1944.9771639970652</v>
      </c>
      <c r="AK67" s="33">
        <v>842.84361380317512</v>
      </c>
      <c r="AL67" s="33">
        <v>2638.4263625363401</v>
      </c>
      <c r="AM67" s="33">
        <v>2177.9296413657653</v>
      </c>
      <c r="AN67" s="33">
        <v>1594.47524020638</v>
      </c>
      <c r="AO67" s="33">
        <v>1060.4499257084872</v>
      </c>
      <c r="AP67" s="33">
        <v>445.9356395839082</v>
      </c>
      <c r="AQ67" s="33">
        <v>198.20790990910629</v>
      </c>
    </row>
    <row r="68" spans="1:43" ht="13.8" x14ac:dyDescent="0.2">
      <c r="A68" s="13" t="s">
        <v>151</v>
      </c>
      <c r="B68" s="13" t="s">
        <v>169</v>
      </c>
      <c r="C68" s="13" t="s">
        <v>180</v>
      </c>
      <c r="D68" s="13" t="s">
        <v>173</v>
      </c>
      <c r="E68" s="13" t="s">
        <v>173</v>
      </c>
      <c r="F68" s="13" t="s">
        <v>96</v>
      </c>
      <c r="G68" s="24">
        <v>4.2</v>
      </c>
      <c r="H68" s="33">
        <v>29040.325329717944</v>
      </c>
      <c r="I68" s="33">
        <v>27369.103028047819</v>
      </c>
      <c r="J68" s="33">
        <v>26902.22533263886</v>
      </c>
      <c r="K68" s="33">
        <v>26275.064558298716</v>
      </c>
      <c r="L68" s="33">
        <v>21999.725200270252</v>
      </c>
      <c r="M68" s="33">
        <v>18292.010374436413</v>
      </c>
      <c r="N68" s="33">
        <v>24185.024273611518</v>
      </c>
      <c r="O68" s="33">
        <v>24864.813629385138</v>
      </c>
      <c r="P68" s="33">
        <v>23287.877117733889</v>
      </c>
      <c r="Q68" s="33">
        <v>21079.991809773579</v>
      </c>
      <c r="R68" s="33">
        <v>17235.829492237466</v>
      </c>
      <c r="S68" s="33">
        <v>12542.649223277973</v>
      </c>
      <c r="T68" s="33">
        <v>19550.331035044634</v>
      </c>
      <c r="U68" s="33">
        <v>18199.158400435001</v>
      </c>
      <c r="V68" s="33">
        <v>17291.542981806775</v>
      </c>
      <c r="W68" s="33">
        <v>14723.947214221571</v>
      </c>
      <c r="X68" s="33">
        <v>10953.216535895945</v>
      </c>
      <c r="Y68" s="33">
        <v>6710.3381983957361</v>
      </c>
      <c r="Z68" s="33">
        <v>12429.199080481552</v>
      </c>
      <c r="AA68" s="33">
        <v>11586.656302215637</v>
      </c>
      <c r="AB68" s="33">
        <v>10643.127974236631</v>
      </c>
      <c r="AC68" s="33">
        <v>8360.8591558078679</v>
      </c>
      <c r="AD68" s="33">
        <v>5366.2267616020254</v>
      </c>
      <c r="AE68" s="33">
        <v>2766.7721722633451</v>
      </c>
      <c r="AF68" s="33">
        <v>7542.2082998655187</v>
      </c>
      <c r="AG68" s="33">
        <v>6670.4054604990788</v>
      </c>
      <c r="AH68" s="33">
        <v>6077.7789417277099</v>
      </c>
      <c r="AI68" s="33">
        <v>4272.2811820581855</v>
      </c>
      <c r="AJ68" s="33">
        <v>2269.3624043852869</v>
      </c>
      <c r="AK68" s="33">
        <v>1096.5329839013143</v>
      </c>
      <c r="AL68" s="33">
        <v>3438.5099585478606</v>
      </c>
      <c r="AM68" s="33">
        <v>2594.0729214604385</v>
      </c>
      <c r="AN68" s="33">
        <v>2313.9871134191012</v>
      </c>
      <c r="AO68" s="33">
        <v>1361.3043351734527</v>
      </c>
      <c r="AP68" s="33">
        <v>558.81128324484155</v>
      </c>
      <c r="AQ68" s="33">
        <v>286.65984326512552</v>
      </c>
    </row>
    <row r="69" spans="1:43" ht="13.8" x14ac:dyDescent="0.2">
      <c r="A69" s="13" t="s">
        <v>151</v>
      </c>
      <c r="B69" s="13" t="s">
        <v>169</v>
      </c>
      <c r="C69" s="13" t="s">
        <v>180</v>
      </c>
      <c r="D69" s="13" t="s">
        <v>173</v>
      </c>
      <c r="E69" s="13" t="s">
        <v>173</v>
      </c>
      <c r="F69" s="13" t="s">
        <v>39</v>
      </c>
      <c r="G69" s="14">
        <f>AVERAGE(G66:G68)</f>
        <v>4.3666666666666671</v>
      </c>
      <c r="H69" s="16">
        <f>AVERAGE(H66:H68)</f>
        <v>27129.197585764734</v>
      </c>
      <c r="I69" s="16">
        <f t="shared" ref="I69" si="342">AVERAGE(I66:I68)</f>
        <v>26255.01055299447</v>
      </c>
      <c r="J69" s="16">
        <f t="shared" ref="J69" si="343">AVERAGE(J66:J68)</f>
        <v>25623.361880253517</v>
      </c>
      <c r="K69" s="16">
        <f t="shared" ref="K69" si="344">AVERAGE(K66:K68)</f>
        <v>25000.190025644737</v>
      </c>
      <c r="L69" s="16">
        <f>AVERAGE(L66:L68)</f>
        <v>21888.200962511513</v>
      </c>
      <c r="M69" s="16">
        <f t="shared" ref="M69" si="345">AVERAGE(M66:M68)</f>
        <v>18181.100193872622</v>
      </c>
      <c r="N69" s="16">
        <f t="shared" ref="N69" si="346">AVERAGE(N66:N68)</f>
        <v>23686.437902155547</v>
      </c>
      <c r="O69" s="16">
        <f t="shared" ref="O69" si="347">AVERAGE(O66:O68)</f>
        <v>23120.076716420092</v>
      </c>
      <c r="P69" s="16">
        <f>AVERAGE(P66:P68)</f>
        <v>22183.842997236599</v>
      </c>
      <c r="Q69" s="16">
        <f t="shared" ref="Q69" si="348">AVERAGE(Q66:Q68)</f>
        <v>20592.302310753152</v>
      </c>
      <c r="R69" s="16">
        <f t="shared" ref="R69" si="349">AVERAGE(R66:R68)</f>
        <v>17235.295629424891</v>
      </c>
      <c r="S69" s="16">
        <f t="shared" ref="S69" si="350">AVERAGE(S66:S68)</f>
        <v>12471.703298909839</v>
      </c>
      <c r="T69" s="16">
        <f>AVERAGE(T66:T68)</f>
        <v>18406.544358089603</v>
      </c>
      <c r="U69" s="16">
        <f t="shared" ref="U69" si="351">AVERAGE(U66:U68)</f>
        <v>17411.2310333104</v>
      </c>
      <c r="V69" s="16">
        <f t="shared" ref="V69" si="352">AVERAGE(V66:V68)</f>
        <v>16534.853485899574</v>
      </c>
      <c r="W69" s="16">
        <f t="shared" ref="W69" si="353">AVERAGE(W66:W68)</f>
        <v>14165.037074649628</v>
      </c>
      <c r="X69" s="16">
        <f>AVERAGE(X66:X68)</f>
        <v>10655.711588843295</v>
      </c>
      <c r="Y69" s="16">
        <f t="shared" ref="Y69" si="354">AVERAGE(Y66:Y68)</f>
        <v>6871.9936323522879</v>
      </c>
      <c r="Z69" s="16">
        <f t="shared" ref="Z69" si="355">AVERAGE(Z66:Z68)</f>
        <v>13727.182965480702</v>
      </c>
      <c r="AA69" s="16">
        <f t="shared" ref="AA69" si="356">AVERAGE(AA66:AA68)</f>
        <v>12537.636791820347</v>
      </c>
      <c r="AB69" s="16">
        <f>AVERAGE(AB66:AB68)</f>
        <v>11382.346134147325</v>
      </c>
      <c r="AC69" s="16">
        <f t="shared" ref="AC69" si="357">AVERAGE(AC66:AC68)</f>
        <v>9338.437500528069</v>
      </c>
      <c r="AD69" s="16">
        <f t="shared" ref="AD69" si="358">AVERAGE(AD66:AD68)</f>
        <v>5950.9493032864348</v>
      </c>
      <c r="AE69" s="16">
        <f t="shared" ref="AE69" si="359">AVERAGE(AE66:AE68)</f>
        <v>3001.1197019091546</v>
      </c>
      <c r="AF69" s="16">
        <f>AVERAGE(AF66:AF68)</f>
        <v>7432.3339138850488</v>
      </c>
      <c r="AG69" s="16">
        <f t="shared" ref="AG69" si="360">AVERAGE(AG66:AG68)</f>
        <v>6427.5017046513194</v>
      </c>
      <c r="AH69" s="16">
        <f t="shared" ref="AH69" si="361">AVERAGE(AH66:AH68)</f>
        <v>5600.0354051327959</v>
      </c>
      <c r="AI69" s="16">
        <f t="shared" ref="AI69" si="362">AVERAGE(AI66:AI68)</f>
        <v>3899.3288673366224</v>
      </c>
      <c r="AJ69" s="16">
        <f>AVERAGE(AJ66:AJ68)</f>
        <v>2022.7464720106193</v>
      </c>
      <c r="AK69" s="16">
        <f t="shared" ref="AK69" si="363">AVERAGE(AK66:AK68)</f>
        <v>911.08249545618185</v>
      </c>
      <c r="AL69" s="16">
        <f t="shared" ref="AL69" si="364">AVERAGE(AL66:AL68)</f>
        <v>3010.6382161191245</v>
      </c>
      <c r="AM69" s="16">
        <f t="shared" ref="AM69" si="365">AVERAGE(AM66:AM68)</f>
        <v>2422.8490514973278</v>
      </c>
      <c r="AN69" s="16">
        <f>AVERAGE(AN66:AN68)</f>
        <v>1951.1621384807706</v>
      </c>
      <c r="AO69" s="16">
        <f t="shared" ref="AO69" si="366">AVERAGE(AO66:AO68)</f>
        <v>1191.4782285621857</v>
      </c>
      <c r="AP69" s="16">
        <f t="shared" ref="AP69" si="367">AVERAGE(AP66:AP68)</f>
        <v>495.18342931101461</v>
      </c>
      <c r="AQ69" s="16">
        <f t="shared" ref="AQ69" si="368">AVERAGE(AQ66:AQ68)</f>
        <v>245.74157642706697</v>
      </c>
    </row>
    <row r="70" spans="1:43" ht="13.8" x14ac:dyDescent="0.2">
      <c r="A70" s="13" t="s">
        <v>151</v>
      </c>
      <c r="B70" s="13" t="s">
        <v>169</v>
      </c>
      <c r="C70" s="13" t="s">
        <v>180</v>
      </c>
      <c r="D70" s="13" t="s">
        <v>189</v>
      </c>
      <c r="E70" s="13" t="s">
        <v>191</v>
      </c>
      <c r="F70" s="13" t="s">
        <v>133</v>
      </c>
      <c r="G70" s="24">
        <v>5.0999999999999996</v>
      </c>
      <c r="H70" s="33">
        <v>31328.091654754404</v>
      </c>
      <c r="I70" s="33">
        <v>28908.066743616408</v>
      </c>
      <c r="J70" s="33">
        <v>27749.58751334509</v>
      </c>
      <c r="K70" s="33">
        <v>26518.67138398836</v>
      </c>
      <c r="L70" s="33">
        <v>23121.629872531772</v>
      </c>
      <c r="M70" s="33">
        <v>17985.222598399956</v>
      </c>
      <c r="N70" s="33">
        <v>25549.115979990056</v>
      </c>
      <c r="O70" s="33">
        <v>23786.991266443547</v>
      </c>
      <c r="P70" s="33">
        <v>22208.596667815837</v>
      </c>
      <c r="Q70" s="33">
        <v>22011.531288667375</v>
      </c>
      <c r="R70" s="33">
        <v>17949.440108901032</v>
      </c>
      <c r="S70" s="33">
        <v>14508.88177463904</v>
      </c>
      <c r="T70" s="33">
        <v>21140.834584740209</v>
      </c>
      <c r="U70" s="33">
        <v>18599.884535390767</v>
      </c>
      <c r="V70" s="33">
        <v>18157.150123829164</v>
      </c>
      <c r="W70" s="33">
        <v>16375.932646545407</v>
      </c>
      <c r="X70" s="33">
        <v>13123.033432559079</v>
      </c>
      <c r="Y70" s="33">
        <v>8658.6539972243518</v>
      </c>
      <c r="Z70" s="33">
        <v>15330.286285582175</v>
      </c>
      <c r="AA70" s="33">
        <v>13746.35126992342</v>
      </c>
      <c r="AB70" s="33">
        <v>12300.448862069079</v>
      </c>
      <c r="AC70" s="33">
        <v>9194.9143029517963</v>
      </c>
      <c r="AD70" s="33">
        <v>6413.9914893028663</v>
      </c>
      <c r="AE70" s="33">
        <v>3482.21014896529</v>
      </c>
      <c r="AF70" s="33">
        <v>6838.04364989858</v>
      </c>
      <c r="AG70" s="33">
        <v>5702.6441338138657</v>
      </c>
      <c r="AH70" s="33">
        <v>5212.3965397311013</v>
      </c>
      <c r="AI70" s="33">
        <v>3634.6790283868013</v>
      </c>
      <c r="AJ70" s="33">
        <v>1873.6151268256831</v>
      </c>
      <c r="AK70" s="33">
        <v>729.01605008296042</v>
      </c>
      <c r="AL70" s="33">
        <v>3494.2907838701417</v>
      </c>
      <c r="AM70" s="33">
        <v>2866.0501728747176</v>
      </c>
      <c r="AN70" s="33">
        <v>2230.1860883029922</v>
      </c>
      <c r="AO70" s="33">
        <v>1189.9214263967724</v>
      </c>
      <c r="AP70" s="33">
        <v>530.47042402528291</v>
      </c>
      <c r="AQ70" s="33">
        <v>208.09807435691064</v>
      </c>
    </row>
    <row r="71" spans="1:43" ht="13.8" x14ac:dyDescent="0.2">
      <c r="A71" s="13" t="s">
        <v>151</v>
      </c>
      <c r="B71" s="13" t="s">
        <v>169</v>
      </c>
      <c r="C71" s="13" t="s">
        <v>180</v>
      </c>
      <c r="D71" s="13" t="s">
        <v>189</v>
      </c>
      <c r="E71" s="13" t="s">
        <v>191</v>
      </c>
      <c r="F71" s="13" t="s">
        <v>23</v>
      </c>
      <c r="G71" s="24">
        <v>5.4</v>
      </c>
      <c r="H71" s="33">
        <v>29239.202077901562</v>
      </c>
      <c r="I71" s="33">
        <v>27339.513896886117</v>
      </c>
      <c r="J71" s="33">
        <v>26747.758650878106</v>
      </c>
      <c r="K71" s="33">
        <v>24626.933953340496</v>
      </c>
      <c r="L71" s="33">
        <v>22937.66974704224</v>
      </c>
      <c r="M71" s="33">
        <v>16337.168097553618</v>
      </c>
      <c r="N71" s="33">
        <v>25068.613035393646</v>
      </c>
      <c r="O71" s="33">
        <v>23182.73806877443</v>
      </c>
      <c r="P71" s="33">
        <v>22249.224330814599</v>
      </c>
      <c r="Q71" s="33">
        <v>19746.851933718535</v>
      </c>
      <c r="R71" s="33">
        <v>17699.101737510213</v>
      </c>
      <c r="S71" s="33">
        <v>11908.860255895299</v>
      </c>
      <c r="T71" s="33">
        <v>18520.313348515694</v>
      </c>
      <c r="U71" s="33">
        <v>16920.292729745972</v>
      </c>
      <c r="V71" s="33">
        <v>16146.215107158057</v>
      </c>
      <c r="W71" s="33">
        <v>14190.746158935128</v>
      </c>
      <c r="X71" s="33">
        <v>10396.090267386611</v>
      </c>
      <c r="Y71" s="33">
        <v>6550.7334413915969</v>
      </c>
      <c r="Z71" s="33">
        <v>11819.780174759433</v>
      </c>
      <c r="AA71" s="33">
        <v>10762.029507739002</v>
      </c>
      <c r="AB71" s="33">
        <v>9551.5052172917985</v>
      </c>
      <c r="AC71" s="33">
        <v>8055.652813618326</v>
      </c>
      <c r="AD71" s="33">
        <v>5583.0519321619304</v>
      </c>
      <c r="AE71" s="33">
        <v>2935.2531783740392</v>
      </c>
      <c r="AF71" s="33">
        <v>7210.5093811438128</v>
      </c>
      <c r="AG71" s="33">
        <v>6345.7886377130208</v>
      </c>
      <c r="AH71" s="33">
        <v>5744.1077549189986</v>
      </c>
      <c r="AI71" s="33">
        <v>3837.3625807795083</v>
      </c>
      <c r="AJ71" s="33">
        <v>1890.3488680928795</v>
      </c>
      <c r="AK71" s="33">
        <v>742.48637680306649</v>
      </c>
      <c r="AL71" s="33">
        <v>3464.6841500250812</v>
      </c>
      <c r="AM71" s="33">
        <v>2608.6908654175409</v>
      </c>
      <c r="AN71" s="33">
        <v>1968.8601277436085</v>
      </c>
      <c r="AO71" s="33">
        <v>1212.3042874547309</v>
      </c>
      <c r="AP71" s="33">
        <v>571.21265503700022</v>
      </c>
      <c r="AQ71" s="33">
        <v>278.46848053538446</v>
      </c>
    </row>
    <row r="72" spans="1:43" ht="13.8" x14ac:dyDescent="0.2">
      <c r="A72" s="13" t="s">
        <v>151</v>
      </c>
      <c r="B72" s="13" t="s">
        <v>169</v>
      </c>
      <c r="C72" s="13" t="s">
        <v>180</v>
      </c>
      <c r="D72" s="13" t="s">
        <v>189</v>
      </c>
      <c r="E72" s="13" t="s">
        <v>191</v>
      </c>
      <c r="F72" s="13" t="s">
        <v>135</v>
      </c>
      <c r="G72" s="24">
        <v>5.3</v>
      </c>
      <c r="H72" s="33">
        <v>29451.512852315434</v>
      </c>
      <c r="I72" s="33">
        <v>28780.876653185187</v>
      </c>
      <c r="J72" s="33">
        <v>26838.608011745033</v>
      </c>
      <c r="K72" s="33">
        <v>26052.883347811381</v>
      </c>
      <c r="L72" s="33">
        <v>24938.670243136497</v>
      </c>
      <c r="M72" s="33">
        <v>18739.874220331491</v>
      </c>
      <c r="N72" s="33">
        <v>26600.080566610184</v>
      </c>
      <c r="O72" s="33">
        <v>23899.417331267279</v>
      </c>
      <c r="P72" s="33">
        <v>23140.799631365138</v>
      </c>
      <c r="Q72" s="33">
        <v>22352.242381302833</v>
      </c>
      <c r="R72" s="33">
        <v>17715.83904110685</v>
      </c>
      <c r="S72" s="33">
        <v>11226.507562115334</v>
      </c>
      <c r="T72" s="33">
        <v>18608.381744442599</v>
      </c>
      <c r="U72" s="33">
        <v>16420.199320865864</v>
      </c>
      <c r="V72" s="33">
        <v>14357.758224207595</v>
      </c>
      <c r="W72" s="33">
        <v>13490.156249729342</v>
      </c>
      <c r="X72" s="33">
        <v>10186.639692413739</v>
      </c>
      <c r="Y72" s="33">
        <v>7812.5032992630604</v>
      </c>
      <c r="Z72" s="33">
        <v>11384.906081238678</v>
      </c>
      <c r="AA72" s="33">
        <v>10644.209949948867</v>
      </c>
      <c r="AB72" s="33">
        <v>9724.0266201905633</v>
      </c>
      <c r="AC72" s="33">
        <v>8742.0153978199196</v>
      </c>
      <c r="AD72" s="33">
        <v>5942.3878377925193</v>
      </c>
      <c r="AE72" s="33">
        <v>2517.4013360902804</v>
      </c>
      <c r="AF72" s="33">
        <v>7788.57</v>
      </c>
      <c r="AG72" s="33">
        <v>6381.1990910979857</v>
      </c>
      <c r="AH72" s="33">
        <v>5668.4670294505268</v>
      </c>
      <c r="AI72" s="33">
        <v>4944.8834261114744</v>
      </c>
      <c r="AJ72" s="33">
        <v>2344.7640155429804</v>
      </c>
      <c r="AK72" s="33">
        <v>1194.1975229489431</v>
      </c>
      <c r="AL72" s="33">
        <v>2659.8580183481517</v>
      </c>
      <c r="AM72" s="33">
        <v>2529.0227738619105</v>
      </c>
      <c r="AN72" s="33">
        <v>2031.6786822581523</v>
      </c>
      <c r="AO72" s="33">
        <v>1260.1983528063906</v>
      </c>
      <c r="AP72" s="33">
        <v>541.58610782046594</v>
      </c>
      <c r="AQ72" s="33">
        <v>224.22920468822019</v>
      </c>
    </row>
    <row r="73" spans="1:43" ht="13.8" x14ac:dyDescent="0.2">
      <c r="A73" s="13" t="s">
        <v>151</v>
      </c>
      <c r="B73" s="13" t="s">
        <v>169</v>
      </c>
      <c r="C73" s="13" t="s">
        <v>180</v>
      </c>
      <c r="D73" s="13" t="s">
        <v>189</v>
      </c>
      <c r="E73" s="13" t="s">
        <v>191</v>
      </c>
      <c r="F73" s="13" t="s">
        <v>39</v>
      </c>
      <c r="G73" s="14">
        <f>AVERAGE(G70:G72)</f>
        <v>5.2666666666666666</v>
      </c>
      <c r="H73" s="16">
        <f>AVERAGE(H70:H72)</f>
        <v>30006.268861657136</v>
      </c>
      <c r="I73" s="16">
        <f t="shared" ref="I73" si="369">AVERAGE(I70:I72)</f>
        <v>28342.819097895903</v>
      </c>
      <c r="J73" s="16">
        <f t="shared" ref="J73" si="370">AVERAGE(J70:J72)</f>
        <v>27111.984725322745</v>
      </c>
      <c r="K73" s="16">
        <f t="shared" ref="K73" si="371">AVERAGE(K70:K72)</f>
        <v>25732.829561713414</v>
      </c>
      <c r="L73" s="16">
        <f>AVERAGE(L70:L72)</f>
        <v>23665.989954236837</v>
      </c>
      <c r="M73" s="16">
        <f t="shared" ref="M73" si="372">AVERAGE(M70:M72)</f>
        <v>17687.421638761687</v>
      </c>
      <c r="N73" s="16">
        <f t="shared" ref="N73" si="373">AVERAGE(N70:N72)</f>
        <v>25739.26986066463</v>
      </c>
      <c r="O73" s="16">
        <f t="shared" ref="O73" si="374">AVERAGE(O70:O72)</f>
        <v>23623.04888882842</v>
      </c>
      <c r="P73" s="16">
        <f>AVERAGE(P70:P72)</f>
        <v>22532.873543331854</v>
      </c>
      <c r="Q73" s="16">
        <f t="shared" ref="Q73" si="375">AVERAGE(Q70:Q72)</f>
        <v>21370.208534562913</v>
      </c>
      <c r="R73" s="16">
        <f t="shared" ref="R73" si="376">AVERAGE(R70:R72)</f>
        <v>17788.126962506034</v>
      </c>
      <c r="S73" s="16">
        <f t="shared" ref="S73" si="377">AVERAGE(S70:S72)</f>
        <v>12548.083197549893</v>
      </c>
      <c r="T73" s="16">
        <f>AVERAGE(T70:T72)</f>
        <v>19423.176559232834</v>
      </c>
      <c r="U73" s="16">
        <f t="shared" ref="U73" si="378">AVERAGE(U70:U72)</f>
        <v>17313.458862000869</v>
      </c>
      <c r="V73" s="16">
        <f t="shared" ref="V73" si="379">AVERAGE(V70:V72)</f>
        <v>16220.374485064938</v>
      </c>
      <c r="W73" s="16">
        <f t="shared" ref="W73" si="380">AVERAGE(W70:W72)</f>
        <v>14685.61168506996</v>
      </c>
      <c r="X73" s="16">
        <f>AVERAGE(X70:X72)</f>
        <v>11235.254464119809</v>
      </c>
      <c r="Y73" s="16">
        <f t="shared" ref="Y73" si="381">AVERAGE(Y70:Y72)</f>
        <v>7673.963579293003</v>
      </c>
      <c r="Z73" s="16">
        <f t="shared" ref="Z73" si="382">AVERAGE(Z70:Z72)</f>
        <v>12844.990847193427</v>
      </c>
      <c r="AA73" s="16">
        <f t="shared" ref="AA73" si="383">AVERAGE(AA70:AA72)</f>
        <v>11717.530242537097</v>
      </c>
      <c r="AB73" s="16">
        <f>AVERAGE(AB70:AB72)</f>
        <v>10525.326899850479</v>
      </c>
      <c r="AC73" s="16">
        <f t="shared" ref="AC73" si="384">AVERAGE(AC70:AC72)</f>
        <v>8664.1941714633467</v>
      </c>
      <c r="AD73" s="16">
        <f t="shared" ref="AD73" si="385">AVERAGE(AD70:AD72)</f>
        <v>5979.8104197524399</v>
      </c>
      <c r="AE73" s="16">
        <f t="shared" ref="AE73" si="386">AVERAGE(AE70:AE72)</f>
        <v>2978.2882211432029</v>
      </c>
      <c r="AF73" s="16">
        <f>AVERAGE(AF70:AF72)</f>
        <v>7279.0410103474642</v>
      </c>
      <c r="AG73" s="16">
        <f t="shared" ref="AG73" si="387">AVERAGE(AG70:AG72)</f>
        <v>6143.2106208749574</v>
      </c>
      <c r="AH73" s="16">
        <f t="shared" ref="AH73" si="388">AVERAGE(AH70:AH72)</f>
        <v>5541.6571080335416</v>
      </c>
      <c r="AI73" s="16">
        <f t="shared" ref="AI73" si="389">AVERAGE(AI70:AI72)</f>
        <v>4138.9750117592621</v>
      </c>
      <c r="AJ73" s="16">
        <f>AVERAGE(AJ70:AJ72)</f>
        <v>2036.2426701538477</v>
      </c>
      <c r="AK73" s="16">
        <f t="shared" ref="AK73" si="390">AVERAGE(AK70:AK72)</f>
        <v>888.56664994498999</v>
      </c>
      <c r="AL73" s="16">
        <f t="shared" ref="AL73" si="391">AVERAGE(AL70:AL72)</f>
        <v>3206.2776507477915</v>
      </c>
      <c r="AM73" s="16">
        <f t="shared" ref="AM73" si="392">AVERAGE(AM70:AM72)</f>
        <v>2667.9212707180563</v>
      </c>
      <c r="AN73" s="16">
        <f>AVERAGE(AN70:AN72)</f>
        <v>2076.9082994349178</v>
      </c>
      <c r="AO73" s="16">
        <f t="shared" ref="AO73" si="393">AVERAGE(AO70:AO72)</f>
        <v>1220.808022219298</v>
      </c>
      <c r="AP73" s="16">
        <f t="shared" ref="AP73" si="394">AVERAGE(AP70:AP72)</f>
        <v>547.75639562758295</v>
      </c>
      <c r="AQ73" s="16">
        <f t="shared" ref="AQ73" si="395">AVERAGE(AQ70:AQ72)</f>
        <v>236.93191986017177</v>
      </c>
    </row>
    <row r="74" spans="1:43" ht="13.8" x14ac:dyDescent="0.2">
      <c r="A74" s="13" t="s">
        <v>192</v>
      </c>
      <c r="B74" s="13" t="s">
        <v>169</v>
      </c>
      <c r="C74" s="13" t="s">
        <v>180</v>
      </c>
      <c r="D74" s="13" t="s">
        <v>173</v>
      </c>
      <c r="E74" s="13" t="s">
        <v>173</v>
      </c>
      <c r="F74" s="13" t="s">
        <v>38</v>
      </c>
      <c r="G74" s="24">
        <v>7.4</v>
      </c>
      <c r="H74" s="33">
        <v>27179.189128552196</v>
      </c>
      <c r="I74" s="33">
        <v>26754.046756384603</v>
      </c>
      <c r="J74" s="33">
        <v>26284.46358</v>
      </c>
      <c r="K74" s="33">
        <v>25533.238602611695</v>
      </c>
      <c r="L74" s="33">
        <v>23479.626272741345</v>
      </c>
      <c r="M74" s="33">
        <v>19730.415959703518</v>
      </c>
      <c r="N74" s="33">
        <v>25145.105230357651</v>
      </c>
      <c r="O74" s="33">
        <v>23145.99</v>
      </c>
      <c r="P74" s="33">
        <v>23364.892521754889</v>
      </c>
      <c r="Q74" s="33">
        <v>22171.573313049317</v>
      </c>
      <c r="R74" s="33">
        <v>18447.738169330216</v>
      </c>
      <c r="S74" s="33">
        <v>14221.041725662137</v>
      </c>
      <c r="T74" s="33">
        <v>20660.991246562189</v>
      </c>
      <c r="U74" s="33">
        <v>18909.948177852293</v>
      </c>
      <c r="V74" s="33">
        <v>18505.322445561098</v>
      </c>
      <c r="W74" s="33">
        <v>16638.058999342284</v>
      </c>
      <c r="X74" s="33">
        <v>12428.271785992452</v>
      </c>
      <c r="Y74" s="33">
        <v>7506.9270177525405</v>
      </c>
      <c r="Z74" s="33">
        <v>14273.51</v>
      </c>
      <c r="AA74" s="33">
        <v>12898.902181601528</v>
      </c>
      <c r="AB74" s="33">
        <v>11930.440318167502</v>
      </c>
      <c r="AC74" s="33">
        <v>8829.1281060000001</v>
      </c>
      <c r="AD74" s="33">
        <v>5961.8542926440996</v>
      </c>
      <c r="AE74" s="33">
        <v>2691.3165104640293</v>
      </c>
      <c r="AF74" s="33">
        <v>8960.9170196997329</v>
      </c>
      <c r="AG74" s="33">
        <v>8053.8639960016144</v>
      </c>
      <c r="AH74" s="33">
        <v>6559.8494583196571</v>
      </c>
      <c r="AI74" s="33">
        <v>4538.7994030236259</v>
      </c>
      <c r="AJ74" s="33">
        <v>2382.6143457534499</v>
      </c>
      <c r="AK74" s="33">
        <v>942.48785659999999</v>
      </c>
      <c r="AL74" s="33">
        <v>2954.5491207662608</v>
      </c>
      <c r="AM74" s="33">
        <v>2384.5197359631543</v>
      </c>
      <c r="AN74" s="33">
        <v>2031.9553773307707</v>
      </c>
      <c r="AO74" s="33">
        <v>1357.2367498887725</v>
      </c>
      <c r="AP74" s="33">
        <v>612.6773563568604</v>
      </c>
      <c r="AQ74" s="33">
        <v>261.79828040000001</v>
      </c>
    </row>
    <row r="75" spans="1:43" ht="13.8" x14ac:dyDescent="0.2">
      <c r="A75" s="13" t="s">
        <v>192</v>
      </c>
      <c r="B75" s="13" t="s">
        <v>169</v>
      </c>
      <c r="C75" s="13" t="s">
        <v>180</v>
      </c>
      <c r="D75" s="13" t="s">
        <v>173</v>
      </c>
      <c r="E75" s="13" t="s">
        <v>173</v>
      </c>
      <c r="F75" s="13" t="s">
        <v>16</v>
      </c>
      <c r="G75" s="24">
        <v>6.5</v>
      </c>
      <c r="H75" s="33">
        <v>32318.335629472182</v>
      </c>
      <c r="I75" s="33">
        <v>32248.605444614288</v>
      </c>
      <c r="J75" s="33">
        <v>31738.547968115974</v>
      </c>
      <c r="K75" s="33">
        <v>27214.948968835404</v>
      </c>
      <c r="L75" s="33">
        <v>21785.703871062342</v>
      </c>
      <c r="M75" s="33">
        <v>17558.057016671824</v>
      </c>
      <c r="N75" s="33">
        <v>26256.16618027111</v>
      </c>
      <c r="O75" s="33">
        <v>25857.324290107379</v>
      </c>
      <c r="P75" s="33">
        <v>25495.518443534234</v>
      </c>
      <c r="Q75" s="33">
        <v>23773.182124686169</v>
      </c>
      <c r="R75" s="33">
        <v>19759.922943764646</v>
      </c>
      <c r="S75" s="33">
        <v>14020.185619365953</v>
      </c>
      <c r="T75" s="33">
        <v>22664.5482642067</v>
      </c>
      <c r="U75" s="33">
        <v>22188.63064730836</v>
      </c>
      <c r="V75" s="33">
        <v>20929.032012474498</v>
      </c>
      <c r="W75" s="33">
        <v>18582.258339883581</v>
      </c>
      <c r="X75" s="33">
        <v>13437.040869516202</v>
      </c>
      <c r="Y75" s="33">
        <v>8000.8393820279871</v>
      </c>
      <c r="Z75" s="33">
        <v>15343.57</v>
      </c>
      <c r="AA75" s="33">
        <v>13759.873187156612</v>
      </c>
      <c r="AB75" s="33">
        <v>12077.715136036208</v>
      </c>
      <c r="AC75" s="33">
        <v>10027.427299999999</v>
      </c>
      <c r="AD75" s="33">
        <v>6272.9987646895788</v>
      </c>
      <c r="AE75" s="33">
        <v>2887.6444648150778</v>
      </c>
      <c r="AF75" s="33">
        <v>8838.8719288103312</v>
      </c>
      <c r="AG75" s="33">
        <v>7345.6273285298121</v>
      </c>
      <c r="AH75" s="33">
        <v>6595.5653380238928</v>
      </c>
      <c r="AI75" s="33">
        <v>4512.8870442605312</v>
      </c>
      <c r="AJ75" s="33">
        <v>2232.3749723310998</v>
      </c>
      <c r="AK75" s="33">
        <v>912.87464677661819</v>
      </c>
      <c r="AL75" s="33">
        <v>2950.4133773814215</v>
      </c>
      <c r="AM75" s="33">
        <v>2217.2779431436147</v>
      </c>
      <c r="AN75" s="33">
        <v>1775.4130210000001</v>
      </c>
      <c r="AO75" s="33">
        <v>1200.728803754286</v>
      </c>
      <c r="AP75" s="33">
        <v>454.34331974151559</v>
      </c>
      <c r="AQ75" s="33">
        <v>165.98933449850458</v>
      </c>
    </row>
    <row r="76" spans="1:43" ht="13.8" x14ac:dyDescent="0.2">
      <c r="A76" s="13" t="s">
        <v>192</v>
      </c>
      <c r="B76" s="13" t="s">
        <v>169</v>
      </c>
      <c r="C76" s="13" t="s">
        <v>180</v>
      </c>
      <c r="D76" s="13" t="s">
        <v>173</v>
      </c>
      <c r="E76" s="13" t="s">
        <v>173</v>
      </c>
      <c r="F76" s="13" t="s">
        <v>112</v>
      </c>
      <c r="G76" s="24">
        <v>7.4</v>
      </c>
      <c r="H76" s="33">
        <v>27069.979964857452</v>
      </c>
      <c r="I76" s="33">
        <v>27009.439274559201</v>
      </c>
      <c r="J76" s="33">
        <v>26843.003065499968</v>
      </c>
      <c r="K76" s="33">
        <v>26773</v>
      </c>
      <c r="L76" s="33">
        <v>24854.979273587887</v>
      </c>
      <c r="M76" s="33">
        <v>21673.07574168875</v>
      </c>
      <c r="N76" s="33">
        <v>24799.087832307501</v>
      </c>
      <c r="O76" s="33">
        <v>24600.839833554404</v>
      </c>
      <c r="P76" s="33">
        <v>24568.239668702678</v>
      </c>
      <c r="Q76" s="33">
        <v>23386.771039274576</v>
      </c>
      <c r="R76" s="33">
        <v>21283.65867903869</v>
      </c>
      <c r="S76" s="33">
        <v>18631.290608016148</v>
      </c>
      <c r="T76" s="33">
        <v>20673.804176099493</v>
      </c>
      <c r="U76" s="33">
        <v>20070.692901646617</v>
      </c>
      <c r="V76" s="33">
        <v>19801.760811483517</v>
      </c>
      <c r="W76" s="33">
        <v>18462.88361662285</v>
      </c>
      <c r="X76" s="33">
        <v>16137.882483738564</v>
      </c>
      <c r="Y76" s="33">
        <v>8730.7608952973897</v>
      </c>
      <c r="Z76" s="33">
        <v>14426.529688249873</v>
      </c>
      <c r="AA76" s="33">
        <v>13800.255629267018</v>
      </c>
      <c r="AB76" s="33">
        <v>13237.196900398374</v>
      </c>
      <c r="AC76" s="33">
        <v>12062.536079006462</v>
      </c>
      <c r="AD76" s="33">
        <v>6440.9785341451607</v>
      </c>
      <c r="AE76" s="33">
        <v>2226.0929881936872</v>
      </c>
      <c r="AF76" s="33">
        <v>8684.962113754691</v>
      </c>
      <c r="AG76" s="33">
        <v>7220.8393208686048</v>
      </c>
      <c r="AH76" s="33">
        <v>6319.9587631474242</v>
      </c>
      <c r="AI76" s="33">
        <v>4527.6955826240937</v>
      </c>
      <c r="AJ76" s="33">
        <v>2379.6998814014992</v>
      </c>
      <c r="AK76" s="33">
        <v>1018.6611153895434</v>
      </c>
      <c r="AL76" s="33">
        <v>2954.1235262878381</v>
      </c>
      <c r="AM76" s="33">
        <v>2470.2071456937369</v>
      </c>
      <c r="AN76" s="33">
        <v>2184.8447323536725</v>
      </c>
      <c r="AO76" s="33">
        <v>1231.0087379654265</v>
      </c>
      <c r="AP76" s="33">
        <v>464.81542881575899</v>
      </c>
      <c r="AQ76" s="33">
        <v>130.02363670653321</v>
      </c>
    </row>
    <row r="77" spans="1:43" ht="13.8" x14ac:dyDescent="0.2">
      <c r="A77" s="13" t="s">
        <v>192</v>
      </c>
      <c r="B77" s="13" t="s">
        <v>169</v>
      </c>
      <c r="C77" s="13" t="s">
        <v>180</v>
      </c>
      <c r="D77" s="13" t="s">
        <v>173</v>
      </c>
      <c r="E77" s="13" t="s">
        <v>173</v>
      </c>
      <c r="F77" s="13" t="s">
        <v>17</v>
      </c>
      <c r="G77" s="14">
        <f>AVERAGE(G74:G76)</f>
        <v>7.1000000000000005</v>
      </c>
      <c r="H77" s="16">
        <f>AVERAGE(H74:H76)</f>
        <v>28855.834907627275</v>
      </c>
      <c r="I77" s="16">
        <f t="shared" ref="I77" si="396">AVERAGE(I74:I76)</f>
        <v>28670.697158519364</v>
      </c>
      <c r="J77" s="16">
        <f t="shared" ref="J77" si="397">AVERAGE(J74:J76)</f>
        <v>28288.671537871982</v>
      </c>
      <c r="K77" s="16">
        <f t="shared" ref="K77" si="398">AVERAGE(K74:K76)</f>
        <v>26507.062523815697</v>
      </c>
      <c r="L77" s="16">
        <f>AVERAGE(L74:L76)</f>
        <v>23373.436472463858</v>
      </c>
      <c r="M77" s="16">
        <f t="shared" ref="M77" si="399">AVERAGE(M74:M76)</f>
        <v>19653.849572688032</v>
      </c>
      <c r="N77" s="16">
        <f t="shared" ref="N77" si="400">AVERAGE(N74:N76)</f>
        <v>25400.119747645422</v>
      </c>
      <c r="O77" s="16">
        <f t="shared" ref="O77" si="401">AVERAGE(O74:O76)</f>
        <v>24534.718041220593</v>
      </c>
      <c r="P77" s="16">
        <f>AVERAGE(P74:P76)</f>
        <v>24476.216877997267</v>
      </c>
      <c r="Q77" s="16">
        <f t="shared" ref="Q77" si="402">AVERAGE(Q74:Q76)</f>
        <v>23110.508825670022</v>
      </c>
      <c r="R77" s="16">
        <f t="shared" ref="R77" si="403">AVERAGE(R74:R76)</f>
        <v>19830.439930711185</v>
      </c>
      <c r="S77" s="16">
        <f t="shared" ref="S77" si="404">AVERAGE(S74:S76)</f>
        <v>15624.172651014747</v>
      </c>
      <c r="T77" s="16">
        <f>AVERAGE(T74:T76)</f>
        <v>21333.114562289458</v>
      </c>
      <c r="U77" s="16">
        <f t="shared" ref="U77" si="405">AVERAGE(U74:U76)</f>
        <v>20389.75724226909</v>
      </c>
      <c r="V77" s="16">
        <f t="shared" ref="V77" si="406">AVERAGE(V74:V76)</f>
        <v>19745.371756506371</v>
      </c>
      <c r="W77" s="16">
        <f t="shared" ref="W77" si="407">AVERAGE(W74:W76)</f>
        <v>17894.400318616237</v>
      </c>
      <c r="X77" s="16">
        <f>AVERAGE(X74:X76)</f>
        <v>14001.065046415739</v>
      </c>
      <c r="Y77" s="16">
        <f t="shared" ref="Y77" si="408">AVERAGE(Y74:Y76)</f>
        <v>8079.5090983593063</v>
      </c>
      <c r="Z77" s="16">
        <f t="shared" ref="Z77" si="409">AVERAGE(Z74:Z76)</f>
        <v>14681.203229416626</v>
      </c>
      <c r="AA77" s="16">
        <f t="shared" ref="AA77" si="410">AVERAGE(AA74:AA76)</f>
        <v>13486.343666008388</v>
      </c>
      <c r="AB77" s="16">
        <f>AVERAGE(AB74:AB76)</f>
        <v>12415.11745153403</v>
      </c>
      <c r="AC77" s="16">
        <f t="shared" ref="AC77" si="411">AVERAGE(AC74:AC76)</f>
        <v>10306.363828335487</v>
      </c>
      <c r="AD77" s="16">
        <f t="shared" ref="AD77" si="412">AVERAGE(AD74:AD76)</f>
        <v>6225.277197159613</v>
      </c>
      <c r="AE77" s="16">
        <f t="shared" ref="AE77" si="413">AVERAGE(AE74:AE76)</f>
        <v>2601.6846544909317</v>
      </c>
      <c r="AF77" s="16">
        <f>AVERAGE(AF74:AF76)</f>
        <v>8828.2503540882517</v>
      </c>
      <c r="AG77" s="16">
        <f t="shared" ref="AG77" si="414">AVERAGE(AG74:AG76)</f>
        <v>7540.1102151333444</v>
      </c>
      <c r="AH77" s="16">
        <f t="shared" ref="AH77" si="415">AVERAGE(AH74:AH76)</f>
        <v>6491.791186496991</v>
      </c>
      <c r="AI77" s="16">
        <f t="shared" ref="AI77" si="416">AVERAGE(AI74:AI76)</f>
        <v>4526.4606766360839</v>
      </c>
      <c r="AJ77" s="16">
        <f>AVERAGE(AJ74:AJ76)</f>
        <v>2331.5630664953496</v>
      </c>
      <c r="AK77" s="16">
        <f t="shared" ref="AK77" si="417">AVERAGE(AK74:AK76)</f>
        <v>958.00787292205393</v>
      </c>
      <c r="AL77" s="16">
        <f t="shared" ref="AL77" si="418">AVERAGE(AL74:AL76)</f>
        <v>2953.0286748118401</v>
      </c>
      <c r="AM77" s="16">
        <f t="shared" ref="AM77" si="419">AVERAGE(AM74:AM76)</f>
        <v>2357.3349416001688</v>
      </c>
      <c r="AN77" s="16">
        <f>AVERAGE(AN74:AN76)</f>
        <v>1997.4043768948147</v>
      </c>
      <c r="AO77" s="16">
        <f t="shared" ref="AO77" si="420">AVERAGE(AO74:AO76)</f>
        <v>1262.9914305361615</v>
      </c>
      <c r="AP77" s="16">
        <f t="shared" ref="AP77" si="421">AVERAGE(AP74:AP76)</f>
        <v>510.61203497137831</v>
      </c>
      <c r="AQ77" s="16">
        <f t="shared" ref="AQ77" si="422">AVERAGE(AQ74:AQ76)</f>
        <v>185.93708386834592</v>
      </c>
    </row>
    <row r="78" spans="1:43" ht="13.8" x14ac:dyDescent="0.2">
      <c r="A78" s="13" t="s">
        <v>192</v>
      </c>
      <c r="B78" s="13" t="s">
        <v>169</v>
      </c>
      <c r="C78" s="13" t="s">
        <v>180</v>
      </c>
      <c r="D78" s="13" t="s">
        <v>189</v>
      </c>
      <c r="E78" s="13" t="s">
        <v>209</v>
      </c>
      <c r="F78" s="13" t="s">
        <v>100</v>
      </c>
      <c r="G78" s="24">
        <v>5</v>
      </c>
      <c r="H78" s="33">
        <v>21715.060307881955</v>
      </c>
      <c r="I78" s="33">
        <v>21299.190280969746</v>
      </c>
      <c r="J78" s="33">
        <v>19957.455450000001</v>
      </c>
      <c r="K78" s="33">
        <v>19482.300762726605</v>
      </c>
      <c r="L78" s="33">
        <v>17506.019692394835</v>
      </c>
      <c r="M78" s="33">
        <v>13836.383901617764</v>
      </c>
      <c r="N78" s="33">
        <v>18629.826914859434</v>
      </c>
      <c r="O78" s="33">
        <v>17758.207088281568</v>
      </c>
      <c r="P78" s="33">
        <v>17711.851693566954</v>
      </c>
      <c r="Q78" s="33">
        <v>16318.614845948696</v>
      </c>
      <c r="R78" s="33">
        <v>13423.885679999999</v>
      </c>
      <c r="S78" s="33">
        <v>9394.0007317261698</v>
      </c>
      <c r="T78" s="33">
        <v>13283.173385289654</v>
      </c>
      <c r="U78" s="33">
        <v>12378.590443793231</v>
      </c>
      <c r="V78" s="33">
        <v>11961.508938476261</v>
      </c>
      <c r="W78" s="33">
        <v>10466.081104155344</v>
      </c>
      <c r="X78" s="33">
        <v>7316.1964126668481</v>
      </c>
      <c r="Y78" s="33">
        <v>4430.1122882767731</v>
      </c>
      <c r="Z78" s="33">
        <v>10682.417214325616</v>
      </c>
      <c r="AA78" s="33">
        <v>9358.6485528352587</v>
      </c>
      <c r="AB78" s="33">
        <v>8372.8327910000007</v>
      </c>
      <c r="AC78" s="33">
        <v>6947.8217189999996</v>
      </c>
      <c r="AD78" s="33">
        <v>4278.8128191040423</v>
      </c>
      <c r="AE78" s="33">
        <v>1989.580770568135</v>
      </c>
      <c r="AF78" s="33">
        <v>7519.6167682689529</v>
      </c>
      <c r="AG78" s="33">
        <v>6895.4497615347782</v>
      </c>
      <c r="AH78" s="33">
        <v>5331.6455240134637</v>
      </c>
      <c r="AI78" s="33">
        <v>4157.9884559041257</v>
      </c>
      <c r="AJ78" s="33">
        <v>2222.1500769999998</v>
      </c>
      <c r="AK78" s="33">
        <v>1022.7172806425042</v>
      </c>
      <c r="AL78" s="33">
        <v>2945.5289669558342</v>
      </c>
      <c r="AM78" s="33">
        <v>2565.1760551483603</v>
      </c>
      <c r="AN78" s="33">
        <v>2042.9272177622145</v>
      </c>
      <c r="AO78" s="33">
        <v>1388.6939977319823</v>
      </c>
      <c r="AP78" s="33">
        <v>577.13246170000002</v>
      </c>
      <c r="AQ78" s="33">
        <v>412.67805162307013</v>
      </c>
    </row>
    <row r="79" spans="1:43" ht="13.8" x14ac:dyDescent="0.2">
      <c r="A79" s="13" t="s">
        <v>192</v>
      </c>
      <c r="B79" s="13" t="s">
        <v>169</v>
      </c>
      <c r="C79" s="13" t="s">
        <v>180</v>
      </c>
      <c r="D79" s="13" t="s">
        <v>189</v>
      </c>
      <c r="E79" s="13" t="s">
        <v>209</v>
      </c>
      <c r="F79" s="13" t="s">
        <v>35</v>
      </c>
      <c r="G79" s="24">
        <v>5.0999999999999996</v>
      </c>
      <c r="H79" s="33">
        <v>29674.314344193015</v>
      </c>
      <c r="I79" s="33">
        <v>27517.596040231292</v>
      </c>
      <c r="J79" s="33">
        <v>25306.4794</v>
      </c>
      <c r="K79" s="33">
        <v>24583.657009452145</v>
      </c>
      <c r="L79" s="33">
        <v>22090.925180162416</v>
      </c>
      <c r="M79" s="33">
        <v>18673.378787664591</v>
      </c>
      <c r="N79" s="33">
        <v>21268.053312620261</v>
      </c>
      <c r="O79" s="33">
        <v>20647.19107445603</v>
      </c>
      <c r="P79" s="33">
        <v>18707.593721219495</v>
      </c>
      <c r="Q79" s="33">
        <v>15735.34687471327</v>
      </c>
      <c r="R79" s="33">
        <v>12285.547020852269</v>
      </c>
      <c r="S79" s="33">
        <v>8748.1169211126926</v>
      </c>
      <c r="T79" s="33">
        <v>14194.511314516751</v>
      </c>
      <c r="U79" s="33">
        <v>12347.896939728471</v>
      </c>
      <c r="V79" s="33">
        <v>11653.923285001627</v>
      </c>
      <c r="W79" s="33">
        <v>9529.3414547846187</v>
      </c>
      <c r="X79" s="33">
        <v>7094.0276893813734</v>
      </c>
      <c r="Y79" s="33">
        <v>4277.29944374141</v>
      </c>
      <c r="Z79" s="33">
        <v>10879.874998875406</v>
      </c>
      <c r="AA79" s="33">
        <v>8344.6016170427738</v>
      </c>
      <c r="AB79" s="33">
        <v>7494.869231456445</v>
      </c>
      <c r="AC79" s="33">
        <v>7166.3902134048167</v>
      </c>
      <c r="AD79" s="33">
        <v>4458.8601670948783</v>
      </c>
      <c r="AE79" s="33">
        <v>1717.7725978389344</v>
      </c>
      <c r="AF79" s="33">
        <v>7917.5727578527712</v>
      </c>
      <c r="AG79" s="33">
        <v>6665.5556957706231</v>
      </c>
      <c r="AH79" s="33">
        <v>5091.6096592135364</v>
      </c>
      <c r="AI79" s="33">
        <v>4208.7823379843003</v>
      </c>
      <c r="AJ79" s="33">
        <v>2576.7302928925983</v>
      </c>
      <c r="AK79" s="33">
        <v>838.86219331310588</v>
      </c>
      <c r="AL79" s="33">
        <v>3857.6389505329275</v>
      </c>
      <c r="AM79" s="33">
        <v>3647.9661282342468</v>
      </c>
      <c r="AN79" s="33">
        <v>2650.4260865653227</v>
      </c>
      <c r="AO79" s="33">
        <v>1879.1565692634324</v>
      </c>
      <c r="AP79" s="33">
        <v>775.39328710906318</v>
      </c>
      <c r="AQ79" s="33">
        <v>340.8198066632666</v>
      </c>
    </row>
    <row r="80" spans="1:43" ht="13.8" x14ac:dyDescent="0.2">
      <c r="A80" s="13" t="s">
        <v>192</v>
      </c>
      <c r="B80" s="13" t="s">
        <v>169</v>
      </c>
      <c r="C80" s="13" t="s">
        <v>180</v>
      </c>
      <c r="D80" s="13" t="s">
        <v>189</v>
      </c>
      <c r="E80" s="13" t="s">
        <v>209</v>
      </c>
      <c r="F80" s="13" t="s">
        <v>112</v>
      </c>
      <c r="G80" s="24">
        <v>4.7</v>
      </c>
      <c r="H80" s="33">
        <v>25745.818623621901</v>
      </c>
      <c r="I80" s="33">
        <v>23521.641582209464</v>
      </c>
      <c r="J80" s="33">
        <v>22433.830804424098</v>
      </c>
      <c r="K80" s="33">
        <v>21234.76</v>
      </c>
      <c r="L80" s="33">
        <v>20058.622114361198</v>
      </c>
      <c r="M80" s="33">
        <v>18563.372556448001</v>
      </c>
      <c r="N80" s="33">
        <v>21503.654749575715</v>
      </c>
      <c r="O80" s="33">
        <v>20271.703383505799</v>
      </c>
      <c r="P80" s="33">
        <v>18273.784293781646</v>
      </c>
      <c r="Q80" s="33">
        <v>15820.430455794603</v>
      </c>
      <c r="R80" s="33">
        <v>12434.707210934559</v>
      </c>
      <c r="S80" s="33">
        <v>8759.90486852916</v>
      </c>
      <c r="T80" s="33">
        <v>14805.460100215843</v>
      </c>
      <c r="U80" s="33">
        <v>13282.392787647497</v>
      </c>
      <c r="V80" s="33">
        <v>12493.667513752256</v>
      </c>
      <c r="W80" s="33">
        <v>10457.02293324685</v>
      </c>
      <c r="X80" s="33">
        <v>7734.1324923121956</v>
      </c>
      <c r="Y80" s="33">
        <v>4769.0421220318776</v>
      </c>
      <c r="Z80" s="33">
        <v>10607.820846381383</v>
      </c>
      <c r="AA80" s="33">
        <v>9166.4884793524143</v>
      </c>
      <c r="AB80" s="33">
        <v>7868.4369609006553</v>
      </c>
      <c r="AC80" s="33">
        <v>6029.1032826181327</v>
      </c>
      <c r="AD80" s="33">
        <v>4382.2188236395223</v>
      </c>
      <c r="AE80" s="33">
        <v>2222.0138903791776</v>
      </c>
      <c r="AF80" s="33">
        <v>7309.2807172482699</v>
      </c>
      <c r="AG80" s="33">
        <v>5735.1714282105295</v>
      </c>
      <c r="AH80" s="33">
        <v>4899.4800020577122</v>
      </c>
      <c r="AI80" s="33">
        <v>3447.0959680000001</v>
      </c>
      <c r="AJ80" s="33">
        <v>1834.7955997499814</v>
      </c>
      <c r="AK80" s="33">
        <v>735.31322095853773</v>
      </c>
      <c r="AL80" s="33">
        <v>3220.5267617026675</v>
      </c>
      <c r="AM80" s="33">
        <v>2749.7</v>
      </c>
      <c r="AN80" s="33">
        <v>2220.9488249276546</v>
      </c>
      <c r="AO80" s="33">
        <v>1469.777501</v>
      </c>
      <c r="AP80" s="33">
        <v>697.07084079387653</v>
      </c>
      <c r="AQ80" s="33">
        <v>399.79361789244365</v>
      </c>
    </row>
    <row r="81" spans="1:43" ht="13.8" x14ac:dyDescent="0.2">
      <c r="A81" s="13" t="s">
        <v>192</v>
      </c>
      <c r="B81" s="13" t="s">
        <v>169</v>
      </c>
      <c r="C81" s="13" t="s">
        <v>180</v>
      </c>
      <c r="D81" s="13" t="s">
        <v>189</v>
      </c>
      <c r="E81" s="13" t="s">
        <v>209</v>
      </c>
      <c r="F81" s="13" t="s">
        <v>21</v>
      </c>
      <c r="G81" s="14">
        <f>AVERAGE(G78:G80)</f>
        <v>4.9333333333333336</v>
      </c>
      <c r="H81" s="16">
        <f>AVERAGE(H78:H80)</f>
        <v>25711.731091898957</v>
      </c>
      <c r="I81" s="16">
        <f t="shared" ref="I81" si="423">AVERAGE(I78:I80)</f>
        <v>24112.809301136836</v>
      </c>
      <c r="J81" s="16">
        <f t="shared" ref="J81" si="424">AVERAGE(J78:J80)</f>
        <v>22565.921884808035</v>
      </c>
      <c r="K81" s="16">
        <f t="shared" ref="K81" si="425">AVERAGE(K78:K80)</f>
        <v>21766.905924059582</v>
      </c>
      <c r="L81" s="16">
        <f>AVERAGE(L78:L80)</f>
        <v>19885.188995639484</v>
      </c>
      <c r="M81" s="16">
        <f t="shared" ref="M81" si="426">AVERAGE(M78:M80)</f>
        <v>17024.378415243453</v>
      </c>
      <c r="N81" s="16">
        <f t="shared" ref="N81" si="427">AVERAGE(N78:N80)</f>
        <v>20467.178325685134</v>
      </c>
      <c r="O81" s="16">
        <f t="shared" ref="O81" si="428">AVERAGE(O78:O80)</f>
        <v>19559.0338487478</v>
      </c>
      <c r="P81" s="16">
        <f>AVERAGE(P78:P80)</f>
        <v>18231.076569522698</v>
      </c>
      <c r="Q81" s="16">
        <f t="shared" ref="Q81" si="429">AVERAGE(Q78:Q80)</f>
        <v>15958.130725485522</v>
      </c>
      <c r="R81" s="16">
        <f t="shared" ref="R81" si="430">AVERAGE(R78:R80)</f>
        <v>12714.713303928942</v>
      </c>
      <c r="S81" s="16">
        <f t="shared" ref="S81" si="431">AVERAGE(S78:S80)</f>
        <v>8967.3408404560068</v>
      </c>
      <c r="T81" s="16">
        <f>AVERAGE(T78:T80)</f>
        <v>14094.381600007417</v>
      </c>
      <c r="U81" s="16">
        <f t="shared" ref="U81" si="432">AVERAGE(U78:U80)</f>
        <v>12669.626723723066</v>
      </c>
      <c r="V81" s="16">
        <f t="shared" ref="V81" si="433">AVERAGE(V78:V80)</f>
        <v>12036.366579076714</v>
      </c>
      <c r="W81" s="16">
        <f t="shared" ref="W81" si="434">AVERAGE(W78:W80)</f>
        <v>10150.815164062273</v>
      </c>
      <c r="X81" s="16">
        <f>AVERAGE(X78:X80)</f>
        <v>7381.4521981201397</v>
      </c>
      <c r="Y81" s="16">
        <f t="shared" ref="Y81" si="435">AVERAGE(Y78:Y80)</f>
        <v>4492.1512846833539</v>
      </c>
      <c r="Z81" s="16">
        <f t="shared" ref="Z81" si="436">AVERAGE(Z78:Z80)</f>
        <v>10723.371019860801</v>
      </c>
      <c r="AA81" s="16">
        <f t="shared" ref="AA81" si="437">AVERAGE(AA78:AA80)</f>
        <v>8956.5795497434829</v>
      </c>
      <c r="AB81" s="16">
        <f>AVERAGE(AB78:AB80)</f>
        <v>7912.0463277857007</v>
      </c>
      <c r="AC81" s="16">
        <f t="shared" ref="AC81" si="438">AVERAGE(AC78:AC80)</f>
        <v>6714.4384050076505</v>
      </c>
      <c r="AD81" s="16">
        <f t="shared" ref="AD81" si="439">AVERAGE(AD78:AD80)</f>
        <v>4373.297269946147</v>
      </c>
      <c r="AE81" s="16">
        <f t="shared" ref="AE81" si="440">AVERAGE(AE78:AE80)</f>
        <v>1976.4557529287492</v>
      </c>
      <c r="AF81" s="16">
        <f>AVERAGE(AF78:AF80)</f>
        <v>7582.156747789998</v>
      </c>
      <c r="AG81" s="16">
        <f t="shared" ref="AG81" si="441">AVERAGE(AG78:AG80)</f>
        <v>6432.0589618386439</v>
      </c>
      <c r="AH81" s="16">
        <f t="shared" ref="AH81" si="442">AVERAGE(AH78:AH80)</f>
        <v>5107.5783950949044</v>
      </c>
      <c r="AI81" s="16">
        <f t="shared" ref="AI81" si="443">AVERAGE(AI78:AI80)</f>
        <v>3937.9555872961423</v>
      </c>
      <c r="AJ81" s="16">
        <f>AVERAGE(AJ78:AJ80)</f>
        <v>2211.2253232141934</v>
      </c>
      <c r="AK81" s="16">
        <f t="shared" ref="AK81" si="444">AVERAGE(AK78:AK80)</f>
        <v>865.63089830471597</v>
      </c>
      <c r="AL81" s="16">
        <f t="shared" ref="AL81" si="445">AVERAGE(AL78:AL80)</f>
        <v>3341.2315597304764</v>
      </c>
      <c r="AM81" s="16">
        <f t="shared" ref="AM81" si="446">AVERAGE(AM78:AM80)</f>
        <v>2987.6140611275355</v>
      </c>
      <c r="AN81" s="16">
        <f>AVERAGE(AN78:AN80)</f>
        <v>2304.7673764183974</v>
      </c>
      <c r="AO81" s="16">
        <f t="shared" ref="AO81" si="447">AVERAGE(AO78:AO80)</f>
        <v>1579.2093559984714</v>
      </c>
      <c r="AP81" s="16">
        <f t="shared" ref="AP81" si="448">AVERAGE(AP78:AP80)</f>
        <v>683.19886320097987</v>
      </c>
      <c r="AQ81" s="16">
        <f t="shared" ref="AQ81" si="449">AVERAGE(AQ78:AQ80)</f>
        <v>384.43049205959346</v>
      </c>
    </row>
    <row r="82" spans="1:43" ht="13.8" x14ac:dyDescent="0.2">
      <c r="A82" s="13" t="s">
        <v>192</v>
      </c>
      <c r="B82" s="13" t="s">
        <v>169</v>
      </c>
      <c r="C82" s="13" t="s">
        <v>180</v>
      </c>
      <c r="D82" s="13" t="s">
        <v>189</v>
      </c>
      <c r="E82" s="13" t="s">
        <v>193</v>
      </c>
      <c r="F82" s="13" t="s">
        <v>78</v>
      </c>
      <c r="G82" s="24">
        <v>5.6</v>
      </c>
      <c r="H82" s="33">
        <v>26930.726922025598</v>
      </c>
      <c r="I82" s="33">
        <v>26134.393102671445</v>
      </c>
      <c r="J82" s="33">
        <v>25021.559935807632</v>
      </c>
      <c r="K82" s="33">
        <v>25122.46899873955</v>
      </c>
      <c r="L82" s="33">
        <v>22556.299480770631</v>
      </c>
      <c r="M82" s="33">
        <v>18933.020291582721</v>
      </c>
      <c r="N82" s="33">
        <v>24769.404852775184</v>
      </c>
      <c r="O82" s="33">
        <v>24453.573707325588</v>
      </c>
      <c r="P82" s="33">
        <v>23794.300801381974</v>
      </c>
      <c r="Q82" s="33">
        <v>22088.6067934067</v>
      </c>
      <c r="R82" s="33">
        <v>18291.731667088119</v>
      </c>
      <c r="S82" s="33">
        <v>14388.373573069744</v>
      </c>
      <c r="T82" s="33">
        <v>20935.119906577205</v>
      </c>
      <c r="U82" s="33">
        <v>20780.726923140657</v>
      </c>
      <c r="V82" s="33">
        <v>19966.807596604052</v>
      </c>
      <c r="W82" s="33">
        <v>18120.8077371523</v>
      </c>
      <c r="X82" s="33">
        <v>13521.89996071606</v>
      </c>
      <c r="Y82" s="33">
        <v>8457.9120445222234</v>
      </c>
      <c r="Z82" s="33">
        <v>16952.497723213124</v>
      </c>
      <c r="AA82" s="33">
        <v>14095.786210601957</v>
      </c>
      <c r="AB82" s="33">
        <v>14107.814790025124</v>
      </c>
      <c r="AC82" s="33">
        <v>10829.727808543656</v>
      </c>
      <c r="AD82" s="33">
        <v>7428.50341833727</v>
      </c>
      <c r="AE82" s="33">
        <v>2552.3275216250922</v>
      </c>
      <c r="AF82" s="33">
        <v>11973.40883317539</v>
      </c>
      <c r="AG82" s="33">
        <v>9766.6908459961905</v>
      </c>
      <c r="AH82" s="33">
        <v>9042.5498707162478</v>
      </c>
      <c r="AI82" s="33">
        <v>6169.3880560060443</v>
      </c>
      <c r="AJ82" s="33">
        <v>3214.1196240033864</v>
      </c>
      <c r="AK82" s="33">
        <v>1053.1093416312699</v>
      </c>
      <c r="AL82" s="33">
        <v>4727.2265727050381</v>
      </c>
      <c r="AM82" s="33">
        <v>3224.782535374216</v>
      </c>
      <c r="AN82" s="33">
        <v>2469.1146758217383</v>
      </c>
      <c r="AO82" s="33">
        <v>1731.1371709765315</v>
      </c>
      <c r="AP82" s="33">
        <v>872.24287213470996</v>
      </c>
      <c r="AQ82" s="33">
        <v>480.331862664315</v>
      </c>
    </row>
    <row r="83" spans="1:43" ht="13.8" x14ac:dyDescent="0.2">
      <c r="A83" s="13" t="s">
        <v>192</v>
      </c>
      <c r="B83" s="13" t="s">
        <v>169</v>
      </c>
      <c r="C83" s="13" t="s">
        <v>180</v>
      </c>
      <c r="D83" s="13" t="s">
        <v>189</v>
      </c>
      <c r="E83" s="13" t="s">
        <v>193</v>
      </c>
      <c r="F83" s="13" t="s">
        <v>118</v>
      </c>
      <c r="G83" s="24">
        <v>4.9000000000000004</v>
      </c>
      <c r="H83" s="33">
        <v>28241.4132381376</v>
      </c>
      <c r="I83" s="33">
        <v>28602.362090806051</v>
      </c>
      <c r="J83" s="33">
        <v>29041.413238137615</v>
      </c>
      <c r="K83" s="33">
        <v>26694.466179813229</v>
      </c>
      <c r="L83" s="33">
        <v>23280.845651520143</v>
      </c>
      <c r="M83" s="33">
        <v>18101.802560339002</v>
      </c>
      <c r="N83" s="33">
        <v>24587.623287353086</v>
      </c>
      <c r="O83" s="33">
        <v>23691.883881450165</v>
      </c>
      <c r="P83" s="33">
        <v>23464.482380820111</v>
      </c>
      <c r="Q83" s="33">
        <v>21806.943067671171</v>
      </c>
      <c r="R83" s="33">
        <v>17933.462476216697</v>
      </c>
      <c r="S83" s="33">
        <v>12852.682255850646</v>
      </c>
      <c r="T83" s="33">
        <v>18947.676642458198</v>
      </c>
      <c r="U83" s="33">
        <v>18533.610972825183</v>
      </c>
      <c r="V83" s="33">
        <v>18046.023438082466</v>
      </c>
      <c r="W83" s="33">
        <v>15049.739396311466</v>
      </c>
      <c r="X83" s="33">
        <v>12989.716990721199</v>
      </c>
      <c r="Y83" s="33">
        <v>8363.1098079905896</v>
      </c>
      <c r="Z83" s="33">
        <v>15844.957752367143</v>
      </c>
      <c r="AA83" s="33">
        <v>14360.73366614821</v>
      </c>
      <c r="AB83" s="33">
        <v>13618.637524658468</v>
      </c>
      <c r="AC83" s="33">
        <v>11152.934270234129</v>
      </c>
      <c r="AD83" s="33">
        <v>7083.1234065277167</v>
      </c>
      <c r="AE83" s="33">
        <v>2773.4185374355211</v>
      </c>
      <c r="AF83" s="33">
        <v>10093.313654035181</v>
      </c>
      <c r="AG83" s="33">
        <v>9366.4624455804151</v>
      </c>
      <c r="AH83" s="33">
        <v>8842.9798127057329</v>
      </c>
      <c r="AI83" s="33">
        <v>5921.1960704370285</v>
      </c>
      <c r="AJ83" s="33">
        <v>3775.7040651449233</v>
      </c>
      <c r="AK83" s="33">
        <v>1236.412708475538</v>
      </c>
      <c r="AL83" s="33">
        <v>4105.0732211658333</v>
      </c>
      <c r="AM83" s="33">
        <v>3250.58082916071</v>
      </c>
      <c r="AN83" s="33">
        <v>2420.8734486941194</v>
      </c>
      <c r="AO83" s="33">
        <v>1658.2607054320488</v>
      </c>
      <c r="AP83" s="33">
        <v>935.5853293460973</v>
      </c>
      <c r="AQ83" s="33">
        <v>488.68712536558598</v>
      </c>
    </row>
    <row r="84" spans="1:43" ht="13.8" x14ac:dyDescent="0.2">
      <c r="A84" s="13" t="s">
        <v>192</v>
      </c>
      <c r="B84" s="13" t="s">
        <v>169</v>
      </c>
      <c r="C84" s="13" t="s">
        <v>180</v>
      </c>
      <c r="D84" s="13" t="s">
        <v>189</v>
      </c>
      <c r="E84" s="13" t="s">
        <v>193</v>
      </c>
      <c r="F84" s="13" t="s">
        <v>135</v>
      </c>
      <c r="G84" s="24">
        <v>2.9</v>
      </c>
      <c r="H84" s="33">
        <v>26944.086014858865</v>
      </c>
      <c r="I84" s="33">
        <v>24983.819433439883</v>
      </c>
      <c r="J84" s="33">
        <v>22772.204040270575</v>
      </c>
      <c r="K84" s="33">
        <v>25018.458553709115</v>
      </c>
      <c r="L84" s="33">
        <v>21229.213016700985</v>
      </c>
      <c r="M84" s="33">
        <v>17950.129953800199</v>
      </c>
      <c r="N84" s="33">
        <v>20272.145782493761</v>
      </c>
      <c r="O84" s="33">
        <v>19342.084262959568</v>
      </c>
      <c r="P84" s="33">
        <v>18634.115042090674</v>
      </c>
      <c r="Q84" s="33">
        <v>17157.140000508782</v>
      </c>
      <c r="R84" s="33">
        <v>13644.751764012037</v>
      </c>
      <c r="S84" s="33">
        <v>10069.483830812616</v>
      </c>
      <c r="T84" s="33">
        <v>18661.441765815802</v>
      </c>
      <c r="U84" s="33">
        <v>17944.1855960217</v>
      </c>
      <c r="V84" s="33">
        <v>16894.958905167801</v>
      </c>
      <c r="W84" s="33">
        <v>15709.511512563</v>
      </c>
      <c r="X84" s="33">
        <v>10914.65543018535</v>
      </c>
      <c r="Y84" s="33">
        <v>7909.7771556422604</v>
      </c>
      <c r="Z84" s="33">
        <v>14940.119744217136</v>
      </c>
      <c r="AA84" s="33">
        <v>14017.679768380111</v>
      </c>
      <c r="AB84" s="33">
        <v>13275.460014428039</v>
      </c>
      <c r="AC84" s="33">
        <v>11016.920188208016</v>
      </c>
      <c r="AD84" s="33">
        <v>6830.5479867314198</v>
      </c>
      <c r="AE84" s="33">
        <v>2964.6195230158801</v>
      </c>
      <c r="AF84" s="33">
        <v>9192.3255279414298</v>
      </c>
      <c r="AG84" s="33">
        <v>8459.4322441642908</v>
      </c>
      <c r="AH84" s="33">
        <v>7536.91051599192</v>
      </c>
      <c r="AI84" s="33">
        <v>5456.2604262026098</v>
      </c>
      <c r="AJ84" s="33">
        <v>3174.66940630723</v>
      </c>
      <c r="AK84" s="33">
        <v>1271.49050153126</v>
      </c>
      <c r="AL84" s="33">
        <v>4151.2388639806604</v>
      </c>
      <c r="AM84" s="33">
        <v>3388.0914083504899</v>
      </c>
      <c r="AN84" s="33">
        <v>2470.13629204673</v>
      </c>
      <c r="AO84" s="33">
        <v>1696.48626359081</v>
      </c>
      <c r="AP84" s="33">
        <v>808.09325238104896</v>
      </c>
      <c r="AQ84" s="33">
        <v>470.50339443251602</v>
      </c>
    </row>
    <row r="85" spans="1:43" ht="13.8" x14ac:dyDescent="0.2">
      <c r="A85" s="13" t="s">
        <v>192</v>
      </c>
      <c r="B85" s="13" t="s">
        <v>169</v>
      </c>
      <c r="C85" s="13" t="s">
        <v>180</v>
      </c>
      <c r="D85" s="13" t="s">
        <v>189</v>
      </c>
      <c r="E85" s="13" t="s">
        <v>193</v>
      </c>
      <c r="F85" s="13" t="s">
        <v>17</v>
      </c>
      <c r="G85" s="14">
        <f>AVERAGE(G82:G84)</f>
        <v>4.4666666666666668</v>
      </c>
      <c r="H85" s="16">
        <f>AVERAGE(H82:H84)</f>
        <v>27372.075391674021</v>
      </c>
      <c r="I85" s="16">
        <f t="shared" ref="I85" si="450">AVERAGE(I82:I84)</f>
        <v>26573.524875639127</v>
      </c>
      <c r="J85" s="16">
        <f t="shared" ref="J85" si="451">AVERAGE(J82:J84)</f>
        <v>25611.725738071942</v>
      </c>
      <c r="K85" s="16">
        <f t="shared" ref="K85" si="452">AVERAGE(K82:K84)</f>
        <v>25611.797910753969</v>
      </c>
      <c r="L85" s="16">
        <f>AVERAGE(L82:L84)</f>
        <v>22355.452716330587</v>
      </c>
      <c r="M85" s="16">
        <f t="shared" ref="M85" si="453">AVERAGE(M82:M84)</f>
        <v>18328.317601907307</v>
      </c>
      <c r="N85" s="16">
        <f t="shared" ref="N85" si="454">AVERAGE(N82:N84)</f>
        <v>23209.724640874007</v>
      </c>
      <c r="O85" s="16">
        <f t="shared" ref="O85" si="455">AVERAGE(O82:O84)</f>
        <v>22495.847283911775</v>
      </c>
      <c r="P85" s="16">
        <f>AVERAGE(P82:P84)</f>
        <v>21964.299408097588</v>
      </c>
      <c r="Q85" s="16">
        <f t="shared" ref="Q85" si="456">AVERAGE(Q82:Q84)</f>
        <v>20350.896620528885</v>
      </c>
      <c r="R85" s="16">
        <f t="shared" ref="R85" si="457">AVERAGE(R82:R84)</f>
        <v>16623.31530243895</v>
      </c>
      <c r="S85" s="16">
        <f t="shared" ref="S85" si="458">AVERAGE(S82:S84)</f>
        <v>12436.846553244337</v>
      </c>
      <c r="T85" s="16">
        <f>AVERAGE(T82:T84)</f>
        <v>19514.746104950402</v>
      </c>
      <c r="U85" s="16">
        <f t="shared" ref="U85" si="459">AVERAGE(U82:U84)</f>
        <v>19086.174497329182</v>
      </c>
      <c r="V85" s="16">
        <f t="shared" ref="V85" si="460">AVERAGE(V82:V84)</f>
        <v>18302.596646618109</v>
      </c>
      <c r="W85" s="16">
        <f t="shared" ref="W85" si="461">AVERAGE(W82:W84)</f>
        <v>16293.352882008921</v>
      </c>
      <c r="X85" s="16">
        <f>AVERAGE(X82:X84)</f>
        <v>12475.424127207536</v>
      </c>
      <c r="Y85" s="16">
        <f t="shared" ref="Y85" si="462">AVERAGE(Y82:Y84)</f>
        <v>8243.5996693850248</v>
      </c>
      <c r="Z85" s="16">
        <f t="shared" ref="Z85" si="463">AVERAGE(Z82:Z84)</f>
        <v>15912.525073265802</v>
      </c>
      <c r="AA85" s="16">
        <f t="shared" ref="AA85" si="464">AVERAGE(AA82:AA84)</f>
        <v>14158.066548376759</v>
      </c>
      <c r="AB85" s="16">
        <f>AVERAGE(AB82:AB84)</f>
        <v>13667.304109703879</v>
      </c>
      <c r="AC85" s="16">
        <f t="shared" ref="AC85" si="465">AVERAGE(AC82:AC84)</f>
        <v>10999.860755661934</v>
      </c>
      <c r="AD85" s="16">
        <f t="shared" ref="AD85" si="466">AVERAGE(AD82:AD84)</f>
        <v>7114.0582705321358</v>
      </c>
      <c r="AE85" s="16">
        <f t="shared" ref="AE85" si="467">AVERAGE(AE82:AE84)</f>
        <v>2763.4551940254983</v>
      </c>
      <c r="AF85" s="16">
        <f>AVERAGE(AF82:AF84)</f>
        <v>10419.682671717334</v>
      </c>
      <c r="AG85" s="16">
        <f t="shared" ref="AG85" si="468">AVERAGE(AG82:AG84)</f>
        <v>9197.5285119136333</v>
      </c>
      <c r="AH85" s="16">
        <f t="shared" ref="AH85" si="469">AVERAGE(AH82:AH84)</f>
        <v>8474.1467331379663</v>
      </c>
      <c r="AI85" s="16">
        <f t="shared" ref="AI85" si="470">AVERAGE(AI82:AI84)</f>
        <v>5848.9481842152272</v>
      </c>
      <c r="AJ85" s="16">
        <f>AVERAGE(AJ82:AJ84)</f>
        <v>3388.1643651518466</v>
      </c>
      <c r="AK85" s="16">
        <f t="shared" ref="AK85" si="471">AVERAGE(AK82:AK84)</f>
        <v>1187.0041838793559</v>
      </c>
      <c r="AL85" s="16">
        <f t="shared" ref="AL85" si="472">AVERAGE(AL82:AL84)</f>
        <v>4327.8462192838442</v>
      </c>
      <c r="AM85" s="16">
        <f t="shared" ref="AM85" si="473">AVERAGE(AM82:AM84)</f>
        <v>3287.8182576284721</v>
      </c>
      <c r="AN85" s="16">
        <f>AVERAGE(AN82:AN84)</f>
        <v>2453.3748055208625</v>
      </c>
      <c r="AO85" s="16">
        <f t="shared" ref="AO85" si="474">AVERAGE(AO82:AO84)</f>
        <v>1695.2947133331302</v>
      </c>
      <c r="AP85" s="16">
        <f t="shared" ref="AP85" si="475">AVERAGE(AP82:AP84)</f>
        <v>871.97381795395211</v>
      </c>
      <c r="AQ85" s="16">
        <f t="shared" ref="AQ85" si="476">AVERAGE(AQ82:AQ84)</f>
        <v>479.84079415413902</v>
      </c>
    </row>
    <row r="86" spans="1:43" ht="13.8" x14ac:dyDescent="0.2">
      <c r="A86" s="13" t="s">
        <v>194</v>
      </c>
      <c r="B86" s="13" t="s">
        <v>169</v>
      </c>
      <c r="C86" s="13" t="s">
        <v>180</v>
      </c>
      <c r="D86" s="13" t="s">
        <v>173</v>
      </c>
      <c r="E86" s="13" t="s">
        <v>173</v>
      </c>
      <c r="F86" s="13" t="s">
        <v>78</v>
      </c>
      <c r="G86" s="24">
        <v>9.4</v>
      </c>
      <c r="H86" s="33">
        <v>25078.514435624827</v>
      </c>
      <c r="I86" s="33">
        <v>24989.86699886691</v>
      </c>
      <c r="J86" s="33">
        <v>24455.456972966149</v>
      </c>
      <c r="K86" s="33">
        <v>23327.491745822423</v>
      </c>
      <c r="L86" s="33">
        <v>21115.013797285599</v>
      </c>
      <c r="M86" s="33">
        <v>15626.770839216964</v>
      </c>
      <c r="N86" s="33">
        <v>20971.683720361714</v>
      </c>
      <c r="O86" s="33">
        <v>19871.711828379743</v>
      </c>
      <c r="P86" s="33">
        <v>19735.531080469922</v>
      </c>
      <c r="Q86" s="33">
        <v>17839.798401907377</v>
      </c>
      <c r="R86" s="33">
        <v>13734.376894007954</v>
      </c>
      <c r="S86" s="33">
        <v>9015.5690119463907</v>
      </c>
      <c r="T86" s="33">
        <v>16184.717428985172</v>
      </c>
      <c r="U86" s="33">
        <v>16018.8373071313</v>
      </c>
      <c r="V86" s="33">
        <v>14596.022406234306</v>
      </c>
      <c r="W86" s="33">
        <v>12409.532032092366</v>
      </c>
      <c r="X86" s="33">
        <v>7546.0235797407649</v>
      </c>
      <c r="Y86" s="33">
        <v>3768.6733125987953</v>
      </c>
      <c r="Z86" s="33">
        <v>11601.809773682018</v>
      </c>
      <c r="AA86" s="33">
        <v>10868.820981008994</v>
      </c>
      <c r="AB86" s="33">
        <v>9661.5301244322545</v>
      </c>
      <c r="AC86" s="33">
        <v>7690.4383428620604</v>
      </c>
      <c r="AD86" s="33">
        <v>3660.0332815854804</v>
      </c>
      <c r="AE86" s="33">
        <v>1250.4073541485379</v>
      </c>
      <c r="AF86" s="33">
        <v>6171.6265756177754</v>
      </c>
      <c r="AG86" s="33">
        <v>5419.4229822627694</v>
      </c>
      <c r="AH86" s="33">
        <v>4338.6174148931868</v>
      </c>
      <c r="AI86" s="33">
        <v>3082.9293848052539</v>
      </c>
      <c r="AJ86" s="33">
        <v>1147.0289477941631</v>
      </c>
      <c r="AK86" s="33">
        <v>284.93165331381715</v>
      </c>
      <c r="AL86" s="33">
        <v>1891.9296384512306</v>
      </c>
      <c r="AM86" s="33">
        <v>1503.0134916579959</v>
      </c>
      <c r="AN86" s="33">
        <v>1124.3576998072383</v>
      </c>
      <c r="AO86" s="33">
        <v>697.37298492479704</v>
      </c>
      <c r="AP86" s="33">
        <v>259.23715539868471</v>
      </c>
      <c r="AQ86" s="33">
        <v>104.57710445223</v>
      </c>
    </row>
    <row r="87" spans="1:43" ht="13.8" x14ac:dyDescent="0.2">
      <c r="A87" s="13" t="s">
        <v>194</v>
      </c>
      <c r="B87" s="13" t="s">
        <v>169</v>
      </c>
      <c r="C87" s="13" t="s">
        <v>180</v>
      </c>
      <c r="D87" s="13" t="s">
        <v>173</v>
      </c>
      <c r="E87" s="13" t="s">
        <v>173</v>
      </c>
      <c r="F87" s="13" t="s">
        <v>113</v>
      </c>
      <c r="G87" s="24">
        <v>7.3</v>
      </c>
      <c r="H87" s="33">
        <v>23087.430761856209</v>
      </c>
      <c r="I87" s="33">
        <v>22931.630087626363</v>
      </c>
      <c r="J87" s="33">
        <v>22888.452369984228</v>
      </c>
      <c r="K87" s="33">
        <v>21526.35899589265</v>
      </c>
      <c r="L87" s="33">
        <v>18643.598470025587</v>
      </c>
      <c r="M87" s="33">
        <v>14089.623577771441</v>
      </c>
      <c r="N87" s="33">
        <v>18247.585119523788</v>
      </c>
      <c r="O87" s="33">
        <v>18084.186287630149</v>
      </c>
      <c r="P87" s="33">
        <v>16866.885628230182</v>
      </c>
      <c r="Q87" s="33">
        <v>15563.452861190437</v>
      </c>
      <c r="R87" s="33">
        <v>11727.704789581308</v>
      </c>
      <c r="S87" s="33">
        <v>8021.6702411575352</v>
      </c>
      <c r="T87" s="33">
        <v>13715.13383464423</v>
      </c>
      <c r="U87" s="33">
        <v>13241.827137797203</v>
      </c>
      <c r="V87" s="33">
        <v>12273.162335534833</v>
      </c>
      <c r="W87" s="33">
        <v>9858.6778088277715</v>
      </c>
      <c r="X87" s="33">
        <v>6515.4797017534611</v>
      </c>
      <c r="Y87" s="33">
        <v>3496.8652833110891</v>
      </c>
      <c r="Z87" s="33">
        <v>9855.9184654045366</v>
      </c>
      <c r="AA87" s="33">
        <v>9054.4789392410439</v>
      </c>
      <c r="AB87" s="33">
        <v>8390.0475617489174</v>
      </c>
      <c r="AC87" s="33">
        <v>6029.0398508449089</v>
      </c>
      <c r="AD87" s="33">
        <v>3131.7603593919457</v>
      </c>
      <c r="AE87" s="33">
        <v>1209.267193945295</v>
      </c>
      <c r="AF87" s="33">
        <v>6018.9395020273823</v>
      </c>
      <c r="AG87" s="33">
        <v>5337.0949563252052</v>
      </c>
      <c r="AH87" s="33">
        <v>4849.1794882575941</v>
      </c>
      <c r="AI87" s="33">
        <v>3006.9607924338716</v>
      </c>
      <c r="AJ87" s="33">
        <v>1548.5929523881491</v>
      </c>
      <c r="AK87" s="33">
        <v>402.87103735108531</v>
      </c>
      <c r="AL87" s="33">
        <v>1416.9174914164671</v>
      </c>
      <c r="AM87" s="33">
        <v>1180.2537358326042</v>
      </c>
      <c r="AN87" s="33">
        <v>894.80344317812717</v>
      </c>
      <c r="AO87" s="33">
        <v>616.11039277419434</v>
      </c>
      <c r="AP87" s="33">
        <v>260.48677844776427</v>
      </c>
      <c r="AQ87" s="33">
        <v>103.37561702581871</v>
      </c>
    </row>
    <row r="88" spans="1:43" ht="13.8" x14ac:dyDescent="0.2">
      <c r="A88" s="13" t="s">
        <v>194</v>
      </c>
      <c r="B88" s="13" t="s">
        <v>169</v>
      </c>
      <c r="C88" s="13" t="s">
        <v>180</v>
      </c>
      <c r="D88" s="13" t="s">
        <v>173</v>
      </c>
      <c r="E88" s="13" t="s">
        <v>173</v>
      </c>
      <c r="F88" s="13" t="s">
        <v>80</v>
      </c>
      <c r="G88" s="24">
        <v>9.1</v>
      </c>
      <c r="H88" s="33">
        <v>22007.405050559137</v>
      </c>
      <c r="I88" s="33">
        <v>21537.576354898876</v>
      </c>
      <c r="J88" s="33">
        <v>20676.651575734177</v>
      </c>
      <c r="K88" s="33">
        <v>19061.089071565537</v>
      </c>
      <c r="L88" s="33">
        <v>16326.019513415014</v>
      </c>
      <c r="M88" s="33">
        <v>12535.876589042166</v>
      </c>
      <c r="N88" s="33">
        <v>18402.933980070953</v>
      </c>
      <c r="O88" s="33">
        <v>17493.631853110241</v>
      </c>
      <c r="P88" s="33">
        <v>16199.719508998187</v>
      </c>
      <c r="Q88" s="33">
        <v>15458.619880030334</v>
      </c>
      <c r="R88" s="33">
        <v>12390.782838398649</v>
      </c>
      <c r="S88" s="33">
        <v>8491.0924567871971</v>
      </c>
      <c r="T88" s="33">
        <v>14371.663284175127</v>
      </c>
      <c r="U88" s="33">
        <v>13259.380424106675</v>
      </c>
      <c r="V88" s="33">
        <v>12619.815862588026</v>
      </c>
      <c r="W88" s="33">
        <v>10344.599103595607</v>
      </c>
      <c r="X88" s="33">
        <v>7191.0522972466078</v>
      </c>
      <c r="Y88" s="33">
        <v>3933.2046493660391</v>
      </c>
      <c r="Z88" s="33">
        <v>9803.3332377186671</v>
      </c>
      <c r="AA88" s="33">
        <v>8517.5881595575629</v>
      </c>
      <c r="AB88" s="33">
        <v>7478.8183621025319</v>
      </c>
      <c r="AC88" s="33">
        <v>5876.7121758288204</v>
      </c>
      <c r="AD88" s="33">
        <v>3016.057672442113</v>
      </c>
      <c r="AE88" s="33">
        <v>1187.8242161872042</v>
      </c>
      <c r="AF88" s="33">
        <v>5570</v>
      </c>
      <c r="AG88" s="33">
        <v>4679</v>
      </c>
      <c r="AH88" s="33">
        <v>3732</v>
      </c>
      <c r="AI88" s="33">
        <v>3234</v>
      </c>
      <c r="AJ88" s="33">
        <v>1261</v>
      </c>
      <c r="AK88" s="33">
        <v>461.09492761725255</v>
      </c>
      <c r="AL88" s="33">
        <v>1629.156113562829</v>
      </c>
      <c r="AM88" s="33">
        <v>1257.5691558188444</v>
      </c>
      <c r="AN88" s="33">
        <v>1013.1453349271264</v>
      </c>
      <c r="AO88" s="33">
        <v>739.03791463554137</v>
      </c>
      <c r="AP88" s="33">
        <v>270.35303520240359</v>
      </c>
      <c r="AQ88" s="33">
        <v>93.056921645587039</v>
      </c>
    </row>
    <row r="89" spans="1:43" ht="13.8" x14ac:dyDescent="0.2">
      <c r="A89" s="13" t="s">
        <v>194</v>
      </c>
      <c r="B89" s="13" t="s">
        <v>169</v>
      </c>
      <c r="C89" s="13" t="s">
        <v>180</v>
      </c>
      <c r="D89" s="13" t="s">
        <v>173</v>
      </c>
      <c r="E89" s="13" t="s">
        <v>173</v>
      </c>
      <c r="F89" s="13" t="s">
        <v>81</v>
      </c>
      <c r="G89" s="14">
        <f>AVERAGE(G86:G88)</f>
        <v>8.6</v>
      </c>
      <c r="H89" s="16">
        <f>AVERAGE(H86:H88)</f>
        <v>23391.116749346722</v>
      </c>
      <c r="I89" s="16">
        <f t="shared" ref="I89" si="477">AVERAGE(I86:I88)</f>
        <v>23153.02448046405</v>
      </c>
      <c r="J89" s="16">
        <f t="shared" ref="J89" si="478">AVERAGE(J86:J88)</f>
        <v>22673.520306228183</v>
      </c>
      <c r="K89" s="16">
        <f t="shared" ref="K89" si="479">AVERAGE(K86:K88)</f>
        <v>21304.979937760203</v>
      </c>
      <c r="L89" s="16">
        <f>AVERAGE(L86:L88)</f>
        <v>18694.877260242065</v>
      </c>
      <c r="M89" s="16">
        <f t="shared" ref="M89" si="480">AVERAGE(M86:M88)</f>
        <v>14084.090335343522</v>
      </c>
      <c r="N89" s="16">
        <f t="shared" ref="N89" si="481">AVERAGE(N86:N88)</f>
        <v>19207.400939985484</v>
      </c>
      <c r="O89" s="16">
        <f t="shared" ref="O89" si="482">AVERAGE(O86:O88)</f>
        <v>18483.17665637338</v>
      </c>
      <c r="P89" s="16">
        <f>AVERAGE(P86:P88)</f>
        <v>17600.712072566097</v>
      </c>
      <c r="Q89" s="16">
        <f t="shared" ref="Q89" si="483">AVERAGE(Q86:Q88)</f>
        <v>16287.290381042716</v>
      </c>
      <c r="R89" s="16">
        <f t="shared" ref="R89" si="484">AVERAGE(R86:R88)</f>
        <v>12617.621507329304</v>
      </c>
      <c r="S89" s="16">
        <f t="shared" ref="S89" si="485">AVERAGE(S86:S88)</f>
        <v>8509.4439032970404</v>
      </c>
      <c r="T89" s="16">
        <f>AVERAGE(T86:T88)</f>
        <v>14757.171515934844</v>
      </c>
      <c r="U89" s="16">
        <f t="shared" ref="U89" si="486">AVERAGE(U86:U88)</f>
        <v>14173.348289678392</v>
      </c>
      <c r="V89" s="16">
        <f t="shared" ref="V89" si="487">AVERAGE(V86:V88)</f>
        <v>13163.000201452387</v>
      </c>
      <c r="W89" s="16">
        <f t="shared" ref="W89" si="488">AVERAGE(W86:W88)</f>
        <v>10870.93631483858</v>
      </c>
      <c r="X89" s="16">
        <f>AVERAGE(X86:X88)</f>
        <v>7084.185192913611</v>
      </c>
      <c r="Y89" s="16">
        <f t="shared" ref="Y89" si="489">AVERAGE(Y86:Y88)</f>
        <v>3732.9144150919747</v>
      </c>
      <c r="Z89" s="16">
        <f t="shared" ref="Z89" si="490">AVERAGE(Z86:Z88)</f>
        <v>10420.35382560174</v>
      </c>
      <c r="AA89" s="16">
        <f t="shared" ref="AA89" si="491">AVERAGE(AA86:AA88)</f>
        <v>9480.2960266025329</v>
      </c>
      <c r="AB89" s="16">
        <f>AVERAGE(AB86:AB88)</f>
        <v>8510.132016094567</v>
      </c>
      <c r="AC89" s="16">
        <f t="shared" ref="AC89" si="492">AVERAGE(AC86:AC88)</f>
        <v>6532.0634565119299</v>
      </c>
      <c r="AD89" s="16">
        <f t="shared" ref="AD89" si="493">AVERAGE(AD86:AD88)</f>
        <v>3269.2837711398465</v>
      </c>
      <c r="AE89" s="16">
        <f t="shared" ref="AE89" si="494">AVERAGE(AE86:AE88)</f>
        <v>1215.8329214270125</v>
      </c>
      <c r="AF89" s="16">
        <f>AVERAGE(AF86:AF88)</f>
        <v>5920.1886925483859</v>
      </c>
      <c r="AG89" s="16">
        <f t="shared" ref="AG89" si="495">AVERAGE(AG86:AG88)</f>
        <v>5145.1726461959915</v>
      </c>
      <c r="AH89" s="16">
        <f t="shared" ref="AH89" si="496">AVERAGE(AH86:AH88)</f>
        <v>4306.5989677169273</v>
      </c>
      <c r="AI89" s="16">
        <f t="shared" ref="AI89" si="497">AVERAGE(AI86:AI88)</f>
        <v>3107.9633924130417</v>
      </c>
      <c r="AJ89" s="16">
        <f>AVERAGE(AJ86:AJ88)</f>
        <v>1318.8739667274374</v>
      </c>
      <c r="AK89" s="16">
        <f t="shared" ref="AK89" si="498">AVERAGE(AK86:AK88)</f>
        <v>382.96587276071836</v>
      </c>
      <c r="AL89" s="16">
        <f t="shared" ref="AL89" si="499">AVERAGE(AL86:AL88)</f>
        <v>1646.0010811435088</v>
      </c>
      <c r="AM89" s="16">
        <f t="shared" ref="AM89" si="500">AVERAGE(AM86:AM88)</f>
        <v>1313.6121277698148</v>
      </c>
      <c r="AN89" s="16">
        <f>AVERAGE(AN86:AN88)</f>
        <v>1010.7688259708307</v>
      </c>
      <c r="AO89" s="16">
        <f t="shared" ref="AO89" si="501">AVERAGE(AO86:AO88)</f>
        <v>684.17376411151088</v>
      </c>
      <c r="AP89" s="16">
        <f t="shared" ref="AP89" si="502">AVERAGE(AP86:AP88)</f>
        <v>263.35898968295083</v>
      </c>
      <c r="AQ89" s="16">
        <f t="shared" ref="AQ89" si="503">AVERAGE(AQ86:AQ88)</f>
        <v>100.33654770787859</v>
      </c>
    </row>
    <row r="90" spans="1:43" ht="13.8" x14ac:dyDescent="0.2">
      <c r="A90" s="13" t="s">
        <v>194</v>
      </c>
      <c r="B90" s="13" t="s">
        <v>169</v>
      </c>
      <c r="C90" s="13" t="s">
        <v>180</v>
      </c>
      <c r="D90" s="13" t="s">
        <v>183</v>
      </c>
      <c r="E90" s="13" t="s">
        <v>184</v>
      </c>
      <c r="F90" s="13" t="s">
        <v>78</v>
      </c>
      <c r="G90" s="24">
        <v>8.6999999999999993</v>
      </c>
      <c r="H90" s="33">
        <v>23250.810682281975</v>
      </c>
      <c r="I90" s="33">
        <v>22520.342185261648</v>
      </c>
      <c r="J90" s="33">
        <v>20506.853238889089</v>
      </c>
      <c r="K90" s="33">
        <v>18713.75412129398</v>
      </c>
      <c r="L90" s="33">
        <v>15912.033032112644</v>
      </c>
      <c r="M90" s="33">
        <v>12588.954538605805</v>
      </c>
      <c r="N90" s="33">
        <v>19188.449076571815</v>
      </c>
      <c r="O90" s="33">
        <v>17143.472496390932</v>
      </c>
      <c r="P90" s="33">
        <v>17046.336131373402</v>
      </c>
      <c r="Q90" s="33">
        <v>15259.920196277579</v>
      </c>
      <c r="R90" s="33">
        <v>12076.622010196796</v>
      </c>
      <c r="S90" s="33">
        <v>8167.7953712448116</v>
      </c>
      <c r="T90" s="33">
        <v>13746.848356516512</v>
      </c>
      <c r="U90" s="33">
        <v>12238.749493775224</v>
      </c>
      <c r="V90" s="33">
        <v>11801.972457972652</v>
      </c>
      <c r="W90" s="33">
        <v>9923.4832745494386</v>
      </c>
      <c r="X90" s="33">
        <v>6963.1337748071419</v>
      </c>
      <c r="Y90" s="33">
        <v>3599.0533847517927</v>
      </c>
      <c r="Z90" s="33">
        <v>8973.9773913865047</v>
      </c>
      <c r="AA90" s="33">
        <v>7501.9101862429734</v>
      </c>
      <c r="AB90" s="33">
        <v>6652.7232898166858</v>
      </c>
      <c r="AC90" s="33">
        <v>4671.8717870124119</v>
      </c>
      <c r="AD90" s="33">
        <v>2564.4557173212434</v>
      </c>
      <c r="AE90" s="33">
        <v>1039.3612033107029</v>
      </c>
      <c r="AF90" s="33">
        <v>6178.9372924752233</v>
      </c>
      <c r="AG90" s="33">
        <v>5252.8947749996696</v>
      </c>
      <c r="AH90" s="33">
        <v>4247.7062753873342</v>
      </c>
      <c r="AI90" s="33">
        <v>2879.9005815589335</v>
      </c>
      <c r="AJ90" s="33">
        <v>1273.5607121687301</v>
      </c>
      <c r="AK90" s="33">
        <v>487.47341953753909</v>
      </c>
      <c r="AL90" s="33">
        <v>2206.6842569237579</v>
      </c>
      <c r="AM90" s="33">
        <v>1671.500377348706</v>
      </c>
      <c r="AN90" s="33">
        <v>1232.5409151024933</v>
      </c>
      <c r="AO90" s="33">
        <v>822.85633939530851</v>
      </c>
      <c r="AP90" s="33">
        <v>411.4085131802978</v>
      </c>
      <c r="AQ90" s="33">
        <v>114.49144964977782</v>
      </c>
    </row>
    <row r="91" spans="1:43" ht="13.8" x14ac:dyDescent="0.2">
      <c r="A91" s="13" t="s">
        <v>194</v>
      </c>
      <c r="B91" s="13" t="s">
        <v>169</v>
      </c>
      <c r="C91" s="13" t="s">
        <v>180</v>
      </c>
      <c r="D91" s="13" t="s">
        <v>183</v>
      </c>
      <c r="E91" s="13" t="s">
        <v>184</v>
      </c>
      <c r="F91" s="13" t="s">
        <v>82</v>
      </c>
      <c r="G91" s="24">
        <v>8.1999999999999993</v>
      </c>
      <c r="H91" s="33">
        <v>23833.112847266028</v>
      </c>
      <c r="I91" s="33">
        <v>22014.539890235479</v>
      </c>
      <c r="J91" s="33">
        <v>20280.128277651587</v>
      </c>
      <c r="K91" s="33">
        <v>19367.416000332043</v>
      </c>
      <c r="L91" s="33">
        <v>16818.491804474834</v>
      </c>
      <c r="M91" s="33">
        <v>14640.478794761664</v>
      </c>
      <c r="N91" s="33">
        <v>19064.252662126175</v>
      </c>
      <c r="O91" s="33">
        <v>18005.123015297737</v>
      </c>
      <c r="P91" s="33">
        <v>16464.691554431251</v>
      </c>
      <c r="Q91" s="33">
        <v>15575.54629904879</v>
      </c>
      <c r="R91" s="33">
        <v>13532.672878604055</v>
      </c>
      <c r="S91" s="33">
        <v>8706.92096106182</v>
      </c>
      <c r="T91" s="33">
        <v>13718.174747384415</v>
      </c>
      <c r="U91" s="33">
        <v>12072.023752149089</v>
      </c>
      <c r="V91" s="33">
        <v>11881.551229253244</v>
      </c>
      <c r="W91" s="33">
        <v>9189.8447772859508</v>
      </c>
      <c r="X91" s="33">
        <v>7731.6740557636112</v>
      </c>
      <c r="Y91" s="33">
        <v>4453.3020107685325</v>
      </c>
      <c r="Z91" s="33">
        <v>9685.4376826694552</v>
      </c>
      <c r="AA91" s="33">
        <v>7947.7643445059348</v>
      </c>
      <c r="AB91" s="33">
        <v>6181.4697726613176</v>
      </c>
      <c r="AC91" s="33">
        <v>5612.2871115810849</v>
      </c>
      <c r="AD91" s="33">
        <v>2373.4142315934496</v>
      </c>
      <c r="AE91" s="33">
        <v>1725.3200862690185</v>
      </c>
      <c r="AF91" s="33">
        <v>4853.4537405552273</v>
      </c>
      <c r="AG91" s="33">
        <v>4436.8451537084784</v>
      </c>
      <c r="AH91" s="33">
        <v>3456.6493603794925</v>
      </c>
      <c r="AI91" s="33">
        <v>2808.4831901753632</v>
      </c>
      <c r="AJ91" s="33">
        <v>933.08612887123013</v>
      </c>
      <c r="AK91" s="33">
        <v>331.95091197049089</v>
      </c>
      <c r="AL91" s="33">
        <v>3522.1566817463563</v>
      </c>
      <c r="AM91" s="33">
        <v>2793.0162377842189</v>
      </c>
      <c r="AN91" s="33">
        <v>2355.4987333337335</v>
      </c>
      <c r="AO91" s="33">
        <v>1342.9766297625945</v>
      </c>
      <c r="AP91" s="33">
        <v>531.43829400697632</v>
      </c>
      <c r="AQ91" s="33">
        <v>153.52780661033734</v>
      </c>
    </row>
    <row r="92" spans="1:43" ht="13.8" x14ac:dyDescent="0.2">
      <c r="A92" s="13" t="s">
        <v>194</v>
      </c>
      <c r="B92" s="13" t="s">
        <v>169</v>
      </c>
      <c r="C92" s="13" t="s">
        <v>180</v>
      </c>
      <c r="D92" s="13" t="s">
        <v>183</v>
      </c>
      <c r="E92" s="13" t="s">
        <v>184</v>
      </c>
      <c r="F92" s="13" t="s">
        <v>3</v>
      </c>
      <c r="G92" s="24">
        <v>8.4</v>
      </c>
      <c r="H92" s="33">
        <v>22486.136497034098</v>
      </c>
      <c r="I92" s="33">
        <v>21814.848008123005</v>
      </c>
      <c r="J92" s="33">
        <v>21293.848672451029</v>
      </c>
      <c r="K92" s="33">
        <v>20726.046387120532</v>
      </c>
      <c r="L92" s="33">
        <v>17502.478427976945</v>
      </c>
      <c r="M92" s="33">
        <v>13274.550481397695</v>
      </c>
      <c r="N92" s="33">
        <v>18490.283673064325</v>
      </c>
      <c r="O92" s="33">
        <v>17092.340898616356</v>
      </c>
      <c r="P92" s="33">
        <v>16985.888921797577</v>
      </c>
      <c r="Q92" s="33">
        <v>15049.900508991081</v>
      </c>
      <c r="R92" s="33">
        <v>12146.002147672396</v>
      </c>
      <c r="S92" s="33">
        <v>7913.8720037825005</v>
      </c>
      <c r="T92" s="33">
        <v>14275.73465183742</v>
      </c>
      <c r="U92" s="33">
        <v>13152.169706193463</v>
      </c>
      <c r="V92" s="33">
        <v>12264.588441143876</v>
      </c>
      <c r="W92" s="33">
        <v>10342.554689373112</v>
      </c>
      <c r="X92" s="33">
        <v>6541.7651109494545</v>
      </c>
      <c r="Y92" s="33">
        <v>3535.8500435496285</v>
      </c>
      <c r="Z92" s="33">
        <v>10139.027813598181</v>
      </c>
      <c r="AA92" s="33">
        <v>8726.3637202544214</v>
      </c>
      <c r="AB92" s="33">
        <v>7912.1552201159666</v>
      </c>
      <c r="AC92" s="33">
        <v>5866.8317552225062</v>
      </c>
      <c r="AD92" s="33">
        <v>3049.6476156051499</v>
      </c>
      <c r="AE92" s="33">
        <v>1382.7823642111352</v>
      </c>
      <c r="AF92" s="33">
        <v>5770.6806961291622</v>
      </c>
      <c r="AG92" s="33">
        <v>4719.6105595065092</v>
      </c>
      <c r="AH92" s="33">
        <v>3925.2907388884132</v>
      </c>
      <c r="AI92" s="33">
        <v>2683.5461396331912</v>
      </c>
      <c r="AJ92" s="33">
        <v>1164.1247417630714</v>
      </c>
      <c r="AK92" s="33">
        <v>454.60670349113576</v>
      </c>
      <c r="AL92" s="33">
        <v>2490.1602950413853</v>
      </c>
      <c r="AM92" s="33">
        <v>2499.4651360875559</v>
      </c>
      <c r="AN92" s="33">
        <v>1969.4529870013585</v>
      </c>
      <c r="AO92" s="33">
        <v>1180.645045016219</v>
      </c>
      <c r="AP92" s="33">
        <v>478.44639142153267</v>
      </c>
      <c r="AQ92" s="33">
        <v>195.67779666208685</v>
      </c>
    </row>
    <row r="93" spans="1:43" ht="13.8" x14ac:dyDescent="0.2">
      <c r="A93" s="13" t="s">
        <v>194</v>
      </c>
      <c r="B93" s="13" t="s">
        <v>169</v>
      </c>
      <c r="C93" s="13" t="s">
        <v>180</v>
      </c>
      <c r="D93" s="13" t="s">
        <v>183</v>
      </c>
      <c r="E93" s="13" t="s">
        <v>184</v>
      </c>
      <c r="F93" s="13" t="s">
        <v>81</v>
      </c>
      <c r="G93" s="14">
        <f>AVERAGE(G90:G92)</f>
        <v>8.4333333333333318</v>
      </c>
      <c r="H93" s="16">
        <f>AVERAGE(H90:H92)</f>
        <v>23190.020008860698</v>
      </c>
      <c r="I93" s="16">
        <f t="shared" ref="I93" si="504">AVERAGE(I90:I92)</f>
        <v>22116.576694540043</v>
      </c>
      <c r="J93" s="16">
        <f t="shared" ref="J93" si="505">AVERAGE(J90:J92)</f>
        <v>20693.610062997235</v>
      </c>
      <c r="K93" s="16">
        <f t="shared" ref="K93" si="506">AVERAGE(K90:K92)</f>
        <v>19602.405502915517</v>
      </c>
      <c r="L93" s="16">
        <f>AVERAGE(L90:L92)</f>
        <v>16744.334421521475</v>
      </c>
      <c r="M93" s="16">
        <f t="shared" ref="M93" si="507">AVERAGE(M90:M92)</f>
        <v>13501.327938255054</v>
      </c>
      <c r="N93" s="16">
        <f t="shared" ref="N93" si="508">AVERAGE(N90:N92)</f>
        <v>18914.328470587436</v>
      </c>
      <c r="O93" s="16">
        <f t="shared" ref="O93" si="509">AVERAGE(O90:O92)</f>
        <v>17413.645470101674</v>
      </c>
      <c r="P93" s="16">
        <f>AVERAGE(P90:P92)</f>
        <v>16832.305535867414</v>
      </c>
      <c r="Q93" s="16">
        <f t="shared" ref="Q93" si="510">AVERAGE(Q90:Q92)</f>
        <v>15295.122334772483</v>
      </c>
      <c r="R93" s="16">
        <f t="shared" ref="R93" si="511">AVERAGE(R90:R92)</f>
        <v>12585.099012157749</v>
      </c>
      <c r="S93" s="16">
        <f t="shared" ref="S93" si="512">AVERAGE(S90:S92)</f>
        <v>8262.8627786963771</v>
      </c>
      <c r="T93" s="16">
        <f>AVERAGE(T90:T92)</f>
        <v>13913.585918579449</v>
      </c>
      <c r="U93" s="16">
        <f t="shared" ref="U93" si="513">AVERAGE(U90:U92)</f>
        <v>12487.647650705925</v>
      </c>
      <c r="V93" s="16">
        <f t="shared" ref="V93" si="514">AVERAGE(V90:V92)</f>
        <v>11982.704042789925</v>
      </c>
      <c r="W93" s="16">
        <f t="shared" ref="W93" si="515">AVERAGE(W90:W92)</f>
        <v>9818.6275804028337</v>
      </c>
      <c r="X93" s="16">
        <f>AVERAGE(X90:X92)</f>
        <v>7078.8576471734023</v>
      </c>
      <c r="Y93" s="16">
        <f t="shared" ref="Y93" si="516">AVERAGE(Y90:Y92)</f>
        <v>3862.7351463566515</v>
      </c>
      <c r="Z93" s="16">
        <f t="shared" ref="Z93" si="517">AVERAGE(Z90:Z92)</f>
        <v>9599.4809625513808</v>
      </c>
      <c r="AA93" s="16">
        <f t="shared" ref="AA93" si="518">AVERAGE(AA90:AA92)</f>
        <v>8058.6794170011099</v>
      </c>
      <c r="AB93" s="16">
        <f>AVERAGE(AB90:AB92)</f>
        <v>6915.4494275313236</v>
      </c>
      <c r="AC93" s="16">
        <f t="shared" ref="AC93" si="519">AVERAGE(AC90:AC92)</f>
        <v>5383.6635512720013</v>
      </c>
      <c r="AD93" s="16">
        <f t="shared" ref="AD93" si="520">AVERAGE(AD90:AD92)</f>
        <v>2662.5058548399479</v>
      </c>
      <c r="AE93" s="16">
        <f t="shared" ref="AE93" si="521">AVERAGE(AE90:AE92)</f>
        <v>1382.4878845969522</v>
      </c>
      <c r="AF93" s="16">
        <f>AVERAGE(AF90:AF92)</f>
        <v>5601.023909719871</v>
      </c>
      <c r="AG93" s="16">
        <f t="shared" ref="AG93" si="522">AVERAGE(AG90:AG92)</f>
        <v>4803.1168294048857</v>
      </c>
      <c r="AH93" s="16">
        <f t="shared" ref="AH93" si="523">AVERAGE(AH90:AH92)</f>
        <v>3876.5487915517465</v>
      </c>
      <c r="AI93" s="16">
        <f t="shared" ref="AI93" si="524">AVERAGE(AI90:AI92)</f>
        <v>2790.6433037891625</v>
      </c>
      <c r="AJ93" s="16">
        <f>AVERAGE(AJ90:AJ92)</f>
        <v>1123.5905276010105</v>
      </c>
      <c r="AK93" s="16">
        <f t="shared" ref="AK93" si="525">AVERAGE(AK90:AK92)</f>
        <v>424.67701166638858</v>
      </c>
      <c r="AL93" s="16">
        <f t="shared" ref="AL93" si="526">AVERAGE(AL90:AL92)</f>
        <v>2739.6670779038336</v>
      </c>
      <c r="AM93" s="16">
        <f t="shared" ref="AM93" si="527">AVERAGE(AM90:AM92)</f>
        <v>2321.3272504068268</v>
      </c>
      <c r="AN93" s="16">
        <f>AVERAGE(AN90:AN92)</f>
        <v>1852.497545145862</v>
      </c>
      <c r="AO93" s="16">
        <f t="shared" ref="AO93" si="528">AVERAGE(AO90:AO92)</f>
        <v>1115.492671391374</v>
      </c>
      <c r="AP93" s="16">
        <f t="shared" ref="AP93" si="529">AVERAGE(AP90:AP92)</f>
        <v>473.76439953626897</v>
      </c>
      <c r="AQ93" s="16">
        <f t="shared" ref="AQ93" si="530">AVERAGE(AQ90:AQ92)</f>
        <v>154.56568430740069</v>
      </c>
    </row>
    <row r="94" spans="1:43" ht="13.8" x14ac:dyDescent="0.2">
      <c r="A94" s="13" t="s">
        <v>195</v>
      </c>
      <c r="B94" s="13" t="s">
        <v>170</v>
      </c>
      <c r="C94" s="13" t="s">
        <v>180</v>
      </c>
      <c r="D94" s="13" t="s">
        <v>173</v>
      </c>
      <c r="E94" s="13" t="s">
        <v>173</v>
      </c>
      <c r="F94" s="13" t="s">
        <v>100</v>
      </c>
      <c r="G94" s="24">
        <v>2.4</v>
      </c>
      <c r="H94" s="33">
        <v>24762.273931828575</v>
      </c>
      <c r="I94" s="33">
        <v>24302.040395222102</v>
      </c>
      <c r="J94" s="33">
        <v>23350.649019379245</v>
      </c>
      <c r="K94" s="33">
        <v>23248.497309140963</v>
      </c>
      <c r="L94" s="33">
        <v>20672.40997863267</v>
      </c>
      <c r="M94" s="33">
        <v>17055.430413792918</v>
      </c>
      <c r="N94" s="33">
        <v>21924.236141263224</v>
      </c>
      <c r="O94" s="33">
        <v>21832.147533660005</v>
      </c>
      <c r="P94" s="33">
        <v>20712.387852888558</v>
      </c>
      <c r="Q94" s="33">
        <v>20067.374408175921</v>
      </c>
      <c r="R94" s="33">
        <v>16897.107251884707</v>
      </c>
      <c r="S94" s="33">
        <v>12663.488939229554</v>
      </c>
      <c r="T94" s="33">
        <v>18442.854221358255</v>
      </c>
      <c r="U94" s="33">
        <v>17494.7783254028</v>
      </c>
      <c r="V94" s="33">
        <v>17373.347226327009</v>
      </c>
      <c r="W94" s="33">
        <v>16435.646449487675</v>
      </c>
      <c r="X94" s="33">
        <v>13065.433948866701</v>
      </c>
      <c r="Y94" s="33">
        <v>8824.1303907493566</v>
      </c>
      <c r="Z94" s="33">
        <v>14180.388076227329</v>
      </c>
      <c r="AA94" s="33">
        <v>14811.215055070948</v>
      </c>
      <c r="AB94" s="33">
        <v>13518.796301648523</v>
      </c>
      <c r="AC94" s="33">
        <v>12329.14194852402</v>
      </c>
      <c r="AD94" s="33">
        <v>8622.4835440841089</v>
      </c>
      <c r="AE94" s="33">
        <v>4941.1952619978847</v>
      </c>
      <c r="AF94" s="33">
        <v>11099.606002670667</v>
      </c>
      <c r="AG94" s="33">
        <v>10578.591663295942</v>
      </c>
      <c r="AH94" s="33">
        <v>9539.9630820843595</v>
      </c>
      <c r="AI94" s="33">
        <v>7905.3817488188461</v>
      </c>
      <c r="AJ94" s="33">
        <v>5301.2778339669703</v>
      </c>
      <c r="AK94" s="33">
        <v>2641.5337409041576</v>
      </c>
      <c r="AL94" s="33">
        <v>5285.7649765416663</v>
      </c>
      <c r="AM94" s="33">
        <v>4511.6835436051779</v>
      </c>
      <c r="AN94" s="33">
        <v>3848.9565447268433</v>
      </c>
      <c r="AO94" s="33">
        <v>3100.0498894118141</v>
      </c>
      <c r="AP94" s="33">
        <v>1669.4166163989698</v>
      </c>
      <c r="AQ94" s="33">
        <v>787.08407106215691</v>
      </c>
    </row>
    <row r="95" spans="1:43" ht="13.8" x14ac:dyDescent="0.2">
      <c r="A95" s="13" t="s">
        <v>195</v>
      </c>
      <c r="B95" s="13" t="s">
        <v>170</v>
      </c>
      <c r="C95" s="13" t="s">
        <v>180</v>
      </c>
      <c r="D95" s="13" t="s">
        <v>173</v>
      </c>
      <c r="E95" s="13" t="s">
        <v>173</v>
      </c>
      <c r="F95" s="13" t="s">
        <v>79</v>
      </c>
      <c r="G95" s="24">
        <v>4.3</v>
      </c>
      <c r="H95" s="33">
        <v>25151.863956287605</v>
      </c>
      <c r="I95" s="33">
        <v>25131.824813556748</v>
      </c>
      <c r="J95" s="33">
        <v>24534.440717948535</v>
      </c>
      <c r="K95" s="33">
        <v>24280.451977825451</v>
      </c>
      <c r="L95" s="33">
        <v>20943.329043402919</v>
      </c>
      <c r="M95" s="33">
        <v>17206.195914857504</v>
      </c>
      <c r="N95" s="33">
        <v>22583.285809589335</v>
      </c>
      <c r="O95" s="33">
        <v>22183.796301719787</v>
      </c>
      <c r="P95" s="33">
        <v>21712.513265644757</v>
      </c>
      <c r="Q95" s="33">
        <v>20063.730883467277</v>
      </c>
      <c r="R95" s="33">
        <v>17145.810862486127</v>
      </c>
      <c r="S95" s="33">
        <v>12900.374762323489</v>
      </c>
      <c r="T95" s="33">
        <v>18326.571272866571</v>
      </c>
      <c r="U95" s="33">
        <v>17291.703296231495</v>
      </c>
      <c r="V95" s="33">
        <v>16979.54828022431</v>
      </c>
      <c r="W95" s="33">
        <v>15447.416770046268</v>
      </c>
      <c r="X95" s="33">
        <v>12133.324430237068</v>
      </c>
      <c r="Y95" s="33">
        <v>8269.9358884062949</v>
      </c>
      <c r="Z95" s="33">
        <v>12729.188296798306</v>
      </c>
      <c r="AA95" s="33">
        <v>12706.081347633437</v>
      </c>
      <c r="AB95" s="33">
        <v>11501.310539505566</v>
      </c>
      <c r="AC95" s="33">
        <v>10482.527181536758</v>
      </c>
      <c r="AD95" s="33">
        <v>7910.8773869636316</v>
      </c>
      <c r="AE95" s="33">
        <v>4544.6123416840201</v>
      </c>
      <c r="AF95" s="33">
        <v>10742.013235408433</v>
      </c>
      <c r="AG95" s="33">
        <v>10132.021935754547</v>
      </c>
      <c r="AH95" s="33">
        <v>8545.7624048028174</v>
      </c>
      <c r="AI95" s="33">
        <v>7225.4494549195597</v>
      </c>
      <c r="AJ95" s="33">
        <v>4622.8954439671315</v>
      </c>
      <c r="AK95" s="33">
        <v>2419.8739715435627</v>
      </c>
      <c r="AL95" s="33">
        <v>6098.5687310036155</v>
      </c>
      <c r="AM95" s="33">
        <v>4966.2777151003475</v>
      </c>
      <c r="AN95" s="33">
        <v>4294.960996899119</v>
      </c>
      <c r="AO95" s="33">
        <v>3110.7346133690098</v>
      </c>
      <c r="AP95" s="33">
        <v>1808.9618231681031</v>
      </c>
      <c r="AQ95" s="33">
        <v>463.55253748164978</v>
      </c>
    </row>
    <row r="96" spans="1:43" ht="13.8" x14ac:dyDescent="0.2">
      <c r="A96" s="13" t="s">
        <v>195</v>
      </c>
      <c r="B96" s="13" t="s">
        <v>170</v>
      </c>
      <c r="C96" s="13" t="s">
        <v>180</v>
      </c>
      <c r="D96" s="13" t="s">
        <v>173</v>
      </c>
      <c r="E96" s="13" t="s">
        <v>173</v>
      </c>
      <c r="F96" s="13" t="s">
        <v>7</v>
      </c>
      <c r="G96" s="24">
        <v>4.5999999999999996</v>
      </c>
      <c r="H96" s="33">
        <v>28639.041357877941</v>
      </c>
      <c r="I96" s="33">
        <v>28313.073169651696</v>
      </c>
      <c r="J96" s="33">
        <v>27202.870706857731</v>
      </c>
      <c r="K96" s="33">
        <v>26375.186301628408</v>
      </c>
      <c r="L96" s="33">
        <v>22937.145920156876</v>
      </c>
      <c r="M96" s="33">
        <v>18910.744283853779</v>
      </c>
      <c r="N96" s="33">
        <v>23853.777449035406</v>
      </c>
      <c r="O96" s="33">
        <v>23570.666100081969</v>
      </c>
      <c r="P96" s="33">
        <v>22925.211000807369</v>
      </c>
      <c r="Q96" s="33">
        <v>20835.638280824151</v>
      </c>
      <c r="R96" s="33">
        <v>17229.739029154316</v>
      </c>
      <c r="S96" s="33">
        <v>14311.93451904068</v>
      </c>
      <c r="T96" s="33">
        <v>21992.553035718964</v>
      </c>
      <c r="U96" s="33">
        <v>20352.465306531085</v>
      </c>
      <c r="V96" s="33">
        <v>19155.057251884471</v>
      </c>
      <c r="W96" s="33">
        <v>16995.004926576265</v>
      </c>
      <c r="X96" s="33">
        <v>12664.961006521775</v>
      </c>
      <c r="Y96" s="33">
        <v>8513.2572117337077</v>
      </c>
      <c r="Z96" s="33">
        <v>13076.839378138055</v>
      </c>
      <c r="AA96" s="33">
        <v>12537.436471353682</v>
      </c>
      <c r="AB96" s="33">
        <v>10970.1525474275</v>
      </c>
      <c r="AC96" s="33">
        <v>9267.4729050338683</v>
      </c>
      <c r="AD96" s="33">
        <v>6402.5172213575097</v>
      </c>
      <c r="AE96" s="33">
        <v>3921.1014877080738</v>
      </c>
      <c r="AF96" s="33">
        <v>10143.942436326657</v>
      </c>
      <c r="AG96" s="33">
        <v>8962.7607848810167</v>
      </c>
      <c r="AH96" s="33">
        <v>7355.7119439561939</v>
      </c>
      <c r="AI96" s="33">
        <v>5677.59048316396</v>
      </c>
      <c r="AJ96" s="33">
        <v>3268.8872049399965</v>
      </c>
      <c r="AK96" s="33">
        <v>1765.7196070345205</v>
      </c>
      <c r="AL96" s="33">
        <v>6570.344773179304</v>
      </c>
      <c r="AM96" s="33">
        <v>5454.2029485619914</v>
      </c>
      <c r="AN96" s="33">
        <v>4126.7228077114478</v>
      </c>
      <c r="AO96" s="33">
        <v>2906.0411780461463</v>
      </c>
      <c r="AP96" s="33">
        <v>1638.1439737432888</v>
      </c>
      <c r="AQ96" s="33">
        <v>587.48849965310285</v>
      </c>
    </row>
    <row r="97" spans="1:43" ht="13.8" x14ac:dyDescent="0.2">
      <c r="A97" s="13" t="s">
        <v>195</v>
      </c>
      <c r="B97" s="13" t="s">
        <v>170</v>
      </c>
      <c r="C97" s="13" t="s">
        <v>180</v>
      </c>
      <c r="D97" s="13" t="s">
        <v>173</v>
      </c>
      <c r="E97" s="13" t="s">
        <v>173</v>
      </c>
      <c r="F97" s="13" t="s">
        <v>81</v>
      </c>
      <c r="G97" s="14">
        <f>AVERAGE(G94:G96)</f>
        <v>3.7666666666666662</v>
      </c>
      <c r="H97" s="16">
        <f>AVERAGE(H94:H96)</f>
        <v>26184.393081998041</v>
      </c>
      <c r="I97" s="16">
        <f t="shared" ref="I97" si="531">AVERAGE(I94:I96)</f>
        <v>25915.646126143518</v>
      </c>
      <c r="J97" s="16">
        <f t="shared" ref="J97" si="532">AVERAGE(J94:J96)</f>
        <v>25029.320148061841</v>
      </c>
      <c r="K97" s="16">
        <f t="shared" ref="K97" si="533">AVERAGE(K94:K96)</f>
        <v>24634.711862864937</v>
      </c>
      <c r="L97" s="16">
        <f>AVERAGE(L94:L96)</f>
        <v>21517.628314064157</v>
      </c>
      <c r="M97" s="16">
        <f t="shared" ref="M97" si="534">AVERAGE(M94:M96)</f>
        <v>17724.123537501404</v>
      </c>
      <c r="N97" s="16">
        <f t="shared" ref="N97" si="535">AVERAGE(N94:N96)</f>
        <v>22787.099799962656</v>
      </c>
      <c r="O97" s="16">
        <f t="shared" ref="O97" si="536">AVERAGE(O94:O96)</f>
        <v>22528.869978487255</v>
      </c>
      <c r="P97" s="16">
        <f>AVERAGE(P94:P96)</f>
        <v>21783.370706446894</v>
      </c>
      <c r="Q97" s="16">
        <f t="shared" ref="Q97" si="537">AVERAGE(Q94:Q96)</f>
        <v>20322.247857489114</v>
      </c>
      <c r="R97" s="16">
        <f t="shared" ref="R97" si="538">AVERAGE(R94:R96)</f>
        <v>17090.885714508386</v>
      </c>
      <c r="S97" s="16">
        <f t="shared" ref="S97" si="539">AVERAGE(S94:S96)</f>
        <v>13291.932740197908</v>
      </c>
      <c r="T97" s="16">
        <f>AVERAGE(T94:T96)</f>
        <v>19587.32617664793</v>
      </c>
      <c r="U97" s="16">
        <f t="shared" ref="U97" si="540">AVERAGE(U94:U96)</f>
        <v>18379.648976055127</v>
      </c>
      <c r="V97" s="16">
        <f t="shared" ref="V97" si="541">AVERAGE(V94:V96)</f>
        <v>17835.98425281193</v>
      </c>
      <c r="W97" s="16">
        <f t="shared" ref="W97" si="542">AVERAGE(W94:W96)</f>
        <v>16292.689382036735</v>
      </c>
      <c r="X97" s="16">
        <f>AVERAGE(X94:X96)</f>
        <v>12621.239795208516</v>
      </c>
      <c r="Y97" s="16">
        <f t="shared" ref="Y97" si="543">AVERAGE(Y94:Y96)</f>
        <v>8535.7744969631203</v>
      </c>
      <c r="Z97" s="16">
        <f t="shared" ref="Z97" si="544">AVERAGE(Z94:Z96)</f>
        <v>13328.805250387895</v>
      </c>
      <c r="AA97" s="16">
        <f t="shared" ref="AA97" si="545">AVERAGE(AA94:AA96)</f>
        <v>13351.577624686024</v>
      </c>
      <c r="AB97" s="16">
        <f>AVERAGE(AB94:AB96)</f>
        <v>11996.753129527197</v>
      </c>
      <c r="AC97" s="16">
        <f t="shared" ref="AC97" si="546">AVERAGE(AC94:AC96)</f>
        <v>10693.047345031549</v>
      </c>
      <c r="AD97" s="16">
        <f t="shared" ref="AD97" si="547">AVERAGE(AD94:AD96)</f>
        <v>7645.2927174684164</v>
      </c>
      <c r="AE97" s="16">
        <f t="shared" ref="AE97" si="548">AVERAGE(AE94:AE96)</f>
        <v>4468.9696971299927</v>
      </c>
      <c r="AF97" s="16">
        <f>AVERAGE(AF94:AF96)</f>
        <v>10661.853891468585</v>
      </c>
      <c r="AG97" s="16">
        <f t="shared" ref="AG97" si="549">AVERAGE(AG94:AG96)</f>
        <v>9891.1247946438361</v>
      </c>
      <c r="AH97" s="16">
        <f t="shared" ref="AH97" si="550">AVERAGE(AH94:AH96)</f>
        <v>8480.4791436144569</v>
      </c>
      <c r="AI97" s="16">
        <f t="shared" ref="AI97" si="551">AVERAGE(AI94:AI96)</f>
        <v>6936.1405623007886</v>
      </c>
      <c r="AJ97" s="16">
        <f>AVERAGE(AJ94:AJ96)</f>
        <v>4397.6868276246996</v>
      </c>
      <c r="AK97" s="16">
        <f t="shared" ref="AK97" si="552">AVERAGE(AK94:AK96)</f>
        <v>2275.7091064940805</v>
      </c>
      <c r="AL97" s="16">
        <f t="shared" ref="AL97" si="553">AVERAGE(AL94:AL96)</f>
        <v>5984.8928269081953</v>
      </c>
      <c r="AM97" s="16">
        <f t="shared" ref="AM97" si="554">AVERAGE(AM94:AM96)</f>
        <v>4977.3880690891719</v>
      </c>
      <c r="AN97" s="16">
        <f>AVERAGE(AN94:AN96)</f>
        <v>4090.2134497791362</v>
      </c>
      <c r="AO97" s="16">
        <f t="shared" ref="AO97" si="555">AVERAGE(AO94:AO96)</f>
        <v>3038.9418936089896</v>
      </c>
      <c r="AP97" s="16">
        <f t="shared" ref="AP97" si="556">AVERAGE(AP94:AP96)</f>
        <v>1705.507471103454</v>
      </c>
      <c r="AQ97" s="16">
        <f t="shared" ref="AQ97" si="557">AVERAGE(AQ94:AQ96)</f>
        <v>612.70836939896981</v>
      </c>
    </row>
    <row r="98" spans="1:43" ht="13.8" x14ac:dyDescent="0.2">
      <c r="A98" s="13" t="s">
        <v>196</v>
      </c>
      <c r="B98" s="13" t="s">
        <v>170</v>
      </c>
      <c r="C98" s="13" t="s">
        <v>180</v>
      </c>
      <c r="D98" s="13" t="s">
        <v>173</v>
      </c>
      <c r="E98" s="13" t="s">
        <v>173</v>
      </c>
      <c r="F98" s="13" t="s">
        <v>40</v>
      </c>
      <c r="G98" s="24">
        <v>6.2</v>
      </c>
      <c r="H98" s="33">
        <v>20381.457281088984</v>
      </c>
      <c r="I98" s="33">
        <v>20129.828180414253</v>
      </c>
      <c r="J98" s="33">
        <v>20072.80108480397</v>
      </c>
      <c r="K98" s="33">
        <v>19526.505527657057</v>
      </c>
      <c r="L98" s="33">
        <v>17947.301864729463</v>
      </c>
      <c r="M98" s="33">
        <v>15031.769836711717</v>
      </c>
      <c r="N98" s="33">
        <v>17762.872567623439</v>
      </c>
      <c r="O98" s="33">
        <v>17355.827512207044</v>
      </c>
      <c r="P98" s="33">
        <v>16876.545584041665</v>
      </c>
      <c r="Q98" s="33">
        <v>16453.637754857104</v>
      </c>
      <c r="R98" s="33">
        <v>14050.333044268395</v>
      </c>
      <c r="S98" s="33">
        <v>11371.308867570791</v>
      </c>
      <c r="T98" s="33">
        <v>13337.901877766393</v>
      </c>
      <c r="U98" s="33">
        <v>12626.376067821615</v>
      </c>
      <c r="V98" s="33">
        <v>11933.561399460032</v>
      </c>
      <c r="W98" s="33">
        <v>11161.780760664169</v>
      </c>
      <c r="X98" s="33">
        <v>8630.4502175245125</v>
      </c>
      <c r="Y98" s="33">
        <v>5926.8161996500085</v>
      </c>
      <c r="Z98" s="33">
        <v>7567.0498576096716</v>
      </c>
      <c r="AA98" s="33">
        <v>7038.519608947121</v>
      </c>
      <c r="AB98" s="33">
        <v>6384.526673394781</v>
      </c>
      <c r="AC98" s="33">
        <v>5679.8007028045704</v>
      </c>
      <c r="AD98" s="33">
        <v>4182.6977443522092</v>
      </c>
      <c r="AE98" s="33">
        <v>2505.3164423370099</v>
      </c>
      <c r="AF98" s="33">
        <v>5812.4157655077324</v>
      </c>
      <c r="AG98" s="33">
        <v>5176.0399153823955</v>
      </c>
      <c r="AH98" s="33">
        <v>4686.428429075605</v>
      </c>
      <c r="AI98" s="33">
        <v>3831.3970029478455</v>
      </c>
      <c r="AJ98" s="33">
        <v>2626.9494545326479</v>
      </c>
      <c r="AK98" s="33">
        <v>1474.486606991657</v>
      </c>
      <c r="AL98" s="33">
        <v>3185.902076680577</v>
      </c>
      <c r="AM98" s="33">
        <v>2748.01436724927</v>
      </c>
      <c r="AN98" s="33">
        <v>2176.6140638438264</v>
      </c>
      <c r="AO98" s="33">
        <v>1838.2661515694338</v>
      </c>
      <c r="AP98" s="33">
        <v>1225.7847174308617</v>
      </c>
      <c r="AQ98" s="33">
        <v>774.85979432444651</v>
      </c>
    </row>
    <row r="99" spans="1:43" ht="13.8" x14ac:dyDescent="0.2">
      <c r="A99" s="13" t="s">
        <v>196</v>
      </c>
      <c r="B99" s="13" t="s">
        <v>170</v>
      </c>
      <c r="C99" s="13" t="s">
        <v>180</v>
      </c>
      <c r="D99" s="13" t="s">
        <v>173</v>
      </c>
      <c r="E99" s="13" t="s">
        <v>173</v>
      </c>
      <c r="F99" s="13" t="s">
        <v>41</v>
      </c>
      <c r="G99" s="24">
        <v>4.2</v>
      </c>
      <c r="H99" s="33">
        <v>22497.493822642216</v>
      </c>
      <c r="I99" s="33">
        <v>21211.59167217611</v>
      </c>
      <c r="J99" s="33">
        <v>20365.236158771215</v>
      </c>
      <c r="K99" s="33">
        <v>19985.688711689822</v>
      </c>
      <c r="L99" s="33">
        <v>16836.079485135648</v>
      </c>
      <c r="M99" s="33">
        <v>15269.40457197935</v>
      </c>
      <c r="N99" s="33">
        <v>19744.616131651088</v>
      </c>
      <c r="O99" s="33">
        <v>18336.33089560095</v>
      </c>
      <c r="P99" s="33">
        <v>17858.045480936053</v>
      </c>
      <c r="Q99" s="33">
        <v>15839.753732776553</v>
      </c>
      <c r="R99" s="33">
        <v>12785.270327932547</v>
      </c>
      <c r="S99" s="33">
        <v>10032.949079623077</v>
      </c>
      <c r="T99" s="33">
        <v>13948.81490066379</v>
      </c>
      <c r="U99" s="33">
        <v>12503.1196746561</v>
      </c>
      <c r="V99" s="33">
        <v>11567.367256354721</v>
      </c>
      <c r="W99" s="33">
        <v>10638.02833190005</v>
      </c>
      <c r="X99" s="33">
        <v>8250.8024899007778</v>
      </c>
      <c r="Y99" s="33">
        <v>6286.0261820032283</v>
      </c>
      <c r="Z99" s="33">
        <v>8401.3175642714323</v>
      </c>
      <c r="AA99" s="33">
        <v>7650.1745783249926</v>
      </c>
      <c r="AB99" s="33">
        <v>6623.2407959558604</v>
      </c>
      <c r="AC99" s="33">
        <v>5943.3015086047653</v>
      </c>
      <c r="AD99" s="33">
        <v>4405.694304517493</v>
      </c>
      <c r="AE99" s="33">
        <v>2764.55874000017</v>
      </c>
      <c r="AF99" s="33">
        <v>5845.6713134083002</v>
      </c>
      <c r="AG99" s="33">
        <v>4982.4852852147524</v>
      </c>
      <c r="AH99" s="33">
        <v>4549.7816448875028</v>
      </c>
      <c r="AI99" s="33">
        <v>3355.1698730287553</v>
      </c>
      <c r="AJ99" s="33">
        <v>2557.3465833127962</v>
      </c>
      <c r="AK99" s="33">
        <v>1601.0221674536215</v>
      </c>
      <c r="AL99" s="33">
        <v>4487.7442777530687</v>
      </c>
      <c r="AM99" s="33">
        <v>3353.5861232469392</v>
      </c>
      <c r="AN99" s="33">
        <v>3111.0555993639327</v>
      </c>
      <c r="AO99" s="33">
        <v>2273.6233563000364</v>
      </c>
      <c r="AP99" s="33">
        <v>1411.2982149613229</v>
      </c>
      <c r="AQ99" s="33">
        <v>808.07335693707148</v>
      </c>
    </row>
    <row r="100" spans="1:43" ht="13.8" x14ac:dyDescent="0.2">
      <c r="A100" s="13" t="s">
        <v>196</v>
      </c>
      <c r="B100" s="13" t="s">
        <v>170</v>
      </c>
      <c r="C100" s="13" t="s">
        <v>180</v>
      </c>
      <c r="D100" s="13" t="s">
        <v>173</v>
      </c>
      <c r="E100" s="13" t="s">
        <v>173</v>
      </c>
      <c r="F100" s="13" t="s">
        <v>3</v>
      </c>
      <c r="G100" s="24">
        <v>4.3</v>
      </c>
      <c r="H100" s="33">
        <v>22992.940674998874</v>
      </c>
      <c r="I100" s="33">
        <v>21939.743937380335</v>
      </c>
      <c r="J100" s="33">
        <v>21450.914749536412</v>
      </c>
      <c r="K100" s="33">
        <v>20029.949636087913</v>
      </c>
      <c r="L100" s="33">
        <v>18658.694078412162</v>
      </c>
      <c r="M100" s="33">
        <v>15214.154459914675</v>
      </c>
      <c r="N100" s="33">
        <v>19018.950759504649</v>
      </c>
      <c r="O100" s="33">
        <v>18899.286561411544</v>
      </c>
      <c r="P100" s="33">
        <v>17341.494074010316</v>
      </c>
      <c r="Q100" s="33">
        <v>15919.497899698665</v>
      </c>
      <c r="R100" s="33">
        <v>15284.308121167331</v>
      </c>
      <c r="S100" s="33">
        <v>10278.981890563618</v>
      </c>
      <c r="T100" s="33">
        <v>12095.197633548647</v>
      </c>
      <c r="U100" s="33">
        <v>11574.626391109814</v>
      </c>
      <c r="V100" s="33">
        <v>11056.143074215301</v>
      </c>
      <c r="W100" s="33">
        <v>9757.9675987045412</v>
      </c>
      <c r="X100" s="33">
        <v>7138.0851889062287</v>
      </c>
      <c r="Y100" s="33">
        <v>4156.1676274067058</v>
      </c>
      <c r="Z100" s="33">
        <v>8720.4186301987866</v>
      </c>
      <c r="AA100" s="33">
        <v>7472.2003757992916</v>
      </c>
      <c r="AB100" s="33">
        <v>7291.8854651652982</v>
      </c>
      <c r="AC100" s="33">
        <v>5921.9168066277016</v>
      </c>
      <c r="AD100" s="33">
        <v>3983.3574867664956</v>
      </c>
      <c r="AE100" s="33">
        <v>2307.9931347858292</v>
      </c>
      <c r="AF100" s="33">
        <v>6825.2479241713663</v>
      </c>
      <c r="AG100" s="33">
        <v>5377.0476575850371</v>
      </c>
      <c r="AH100" s="33">
        <v>4832.1863016179141</v>
      </c>
      <c r="AI100" s="33">
        <v>3768.5929691887486</v>
      </c>
      <c r="AJ100" s="33">
        <v>2230.4646534697995</v>
      </c>
      <c r="AK100" s="33">
        <v>1510.7969209544694</v>
      </c>
      <c r="AL100" s="33">
        <v>4622.474883014972</v>
      </c>
      <c r="AM100" s="33">
        <v>4025.6377759003767</v>
      </c>
      <c r="AN100" s="33">
        <v>3043.8521938063186</v>
      </c>
      <c r="AO100" s="33">
        <v>2256.9340906052648</v>
      </c>
      <c r="AP100" s="33">
        <v>1579.7671741344898</v>
      </c>
      <c r="AQ100" s="33">
        <v>809.22204098411805</v>
      </c>
    </row>
    <row r="101" spans="1:43" ht="13.8" x14ac:dyDescent="0.2">
      <c r="A101" s="13" t="s">
        <v>196</v>
      </c>
      <c r="B101" s="13" t="s">
        <v>170</v>
      </c>
      <c r="C101" s="13" t="s">
        <v>180</v>
      </c>
      <c r="D101" s="13" t="s">
        <v>173</v>
      </c>
      <c r="E101" s="13" t="s">
        <v>173</v>
      </c>
      <c r="F101" s="13" t="s">
        <v>81</v>
      </c>
      <c r="G101" s="14">
        <f>AVERAGE(G98:G100)</f>
        <v>4.8999999999999995</v>
      </c>
      <c r="H101" s="16">
        <f>AVERAGE(H98:H100)</f>
        <v>21957.297259576691</v>
      </c>
      <c r="I101" s="16">
        <f t="shared" ref="I101" si="558">AVERAGE(I98:I100)</f>
        <v>21093.721263323565</v>
      </c>
      <c r="J101" s="16">
        <f t="shared" ref="J101" si="559">AVERAGE(J98:J100)</f>
        <v>20629.650664370532</v>
      </c>
      <c r="K101" s="16">
        <f t="shared" ref="K101" si="560">AVERAGE(K98:K100)</f>
        <v>19847.381291811598</v>
      </c>
      <c r="L101" s="16">
        <f>AVERAGE(L98:L100)</f>
        <v>17814.025142759092</v>
      </c>
      <c r="M101" s="16">
        <f t="shared" ref="M101" si="561">AVERAGE(M98:M100)</f>
        <v>15171.776289535248</v>
      </c>
      <c r="N101" s="16">
        <f t="shared" ref="N101" si="562">AVERAGE(N98:N100)</f>
        <v>18842.146486259724</v>
      </c>
      <c r="O101" s="16">
        <f t="shared" ref="O101" si="563">AVERAGE(O98:O100)</f>
        <v>18197.148323073179</v>
      </c>
      <c r="P101" s="16">
        <f>AVERAGE(P98:P100)</f>
        <v>17358.695046329347</v>
      </c>
      <c r="Q101" s="16">
        <f t="shared" ref="Q101" si="564">AVERAGE(Q98:Q100)</f>
        <v>16070.963129110774</v>
      </c>
      <c r="R101" s="16">
        <f t="shared" ref="R101" si="565">AVERAGE(R98:R100)</f>
        <v>14039.970497789423</v>
      </c>
      <c r="S101" s="16">
        <f t="shared" ref="S101" si="566">AVERAGE(S98:S100)</f>
        <v>10561.079945919162</v>
      </c>
      <c r="T101" s="16">
        <f>AVERAGE(T98:T100)</f>
        <v>13127.304803992944</v>
      </c>
      <c r="U101" s="16">
        <f t="shared" ref="U101" si="567">AVERAGE(U98:U100)</f>
        <v>12234.707377862511</v>
      </c>
      <c r="V101" s="16">
        <f t="shared" ref="V101" si="568">AVERAGE(V98:V100)</f>
        <v>11519.023910010017</v>
      </c>
      <c r="W101" s="16">
        <f t="shared" ref="W101" si="569">AVERAGE(W98:W100)</f>
        <v>10519.258897089587</v>
      </c>
      <c r="X101" s="16">
        <f>AVERAGE(X98:X100)</f>
        <v>8006.4459654438397</v>
      </c>
      <c r="Y101" s="16">
        <f t="shared" ref="Y101" si="570">AVERAGE(Y98:Y100)</f>
        <v>5456.3366696866478</v>
      </c>
      <c r="Z101" s="16">
        <f t="shared" ref="Z101" si="571">AVERAGE(Z98:Z100)</f>
        <v>8229.5953506932965</v>
      </c>
      <c r="AA101" s="16">
        <f t="shared" ref="AA101" si="572">AVERAGE(AA98:AA100)</f>
        <v>7386.9648543571357</v>
      </c>
      <c r="AB101" s="16">
        <f>AVERAGE(AB98:AB100)</f>
        <v>6766.5509781719802</v>
      </c>
      <c r="AC101" s="16">
        <f t="shared" ref="AC101" si="573">AVERAGE(AC98:AC100)</f>
        <v>5848.3396726790124</v>
      </c>
      <c r="AD101" s="16">
        <f t="shared" ref="AD101" si="574">AVERAGE(AD98:AD100)</f>
        <v>4190.5831785453993</v>
      </c>
      <c r="AE101" s="16">
        <f t="shared" ref="AE101" si="575">AVERAGE(AE98:AE100)</f>
        <v>2525.9561057076698</v>
      </c>
      <c r="AF101" s="16">
        <f>AVERAGE(AF98:AF100)</f>
        <v>6161.1116676958</v>
      </c>
      <c r="AG101" s="16">
        <f t="shared" ref="AG101" si="576">AVERAGE(AG98:AG100)</f>
        <v>5178.5242860607286</v>
      </c>
      <c r="AH101" s="16">
        <f t="shared" ref="AH101" si="577">AVERAGE(AH98:AH100)</f>
        <v>4689.4654585270073</v>
      </c>
      <c r="AI101" s="16">
        <f t="shared" ref="AI101" si="578">AVERAGE(AI98:AI100)</f>
        <v>3651.7199483884501</v>
      </c>
      <c r="AJ101" s="16">
        <f>AVERAGE(AJ98:AJ100)</f>
        <v>2471.5868971050813</v>
      </c>
      <c r="AK101" s="16">
        <f t="shared" ref="AK101" si="579">AVERAGE(AK98:AK100)</f>
        <v>1528.7685651332492</v>
      </c>
      <c r="AL101" s="16">
        <f t="shared" ref="AL101" si="580">AVERAGE(AL98:AL100)</f>
        <v>4098.7070791495389</v>
      </c>
      <c r="AM101" s="16">
        <f t="shared" ref="AM101" si="581">AVERAGE(AM98:AM100)</f>
        <v>3375.7460887988618</v>
      </c>
      <c r="AN101" s="16">
        <f>AVERAGE(AN98:AN100)</f>
        <v>2777.1739523380261</v>
      </c>
      <c r="AO101" s="16">
        <f t="shared" ref="AO101" si="582">AVERAGE(AO98:AO100)</f>
        <v>2122.9411994915786</v>
      </c>
      <c r="AP101" s="16">
        <f t="shared" ref="AP101" si="583">AVERAGE(AP98:AP100)</f>
        <v>1405.616702175558</v>
      </c>
      <c r="AQ101" s="16">
        <f t="shared" ref="AQ101" si="584">AVERAGE(AQ98:AQ100)</f>
        <v>797.38506408187868</v>
      </c>
    </row>
    <row r="102" spans="1:43" ht="13.8" x14ac:dyDescent="0.2">
      <c r="A102" s="13" t="s">
        <v>196</v>
      </c>
      <c r="B102" s="13" t="s">
        <v>170</v>
      </c>
      <c r="C102" s="13" t="s">
        <v>180</v>
      </c>
      <c r="D102" s="13" t="s">
        <v>181</v>
      </c>
      <c r="E102" s="13" t="s">
        <v>182</v>
      </c>
      <c r="F102" s="13" t="s">
        <v>78</v>
      </c>
      <c r="G102" s="24">
        <v>7.9</v>
      </c>
      <c r="H102" s="33">
        <v>21768.839034025954</v>
      </c>
      <c r="I102" s="33">
        <v>21047.235715778937</v>
      </c>
      <c r="J102" s="33">
        <v>19828.937654468125</v>
      </c>
      <c r="K102" s="33">
        <v>18865.3912921876</v>
      </c>
      <c r="L102" s="33">
        <v>17448.67884</v>
      </c>
      <c r="M102" s="33">
        <v>15097.789448046375</v>
      </c>
      <c r="N102" s="33">
        <v>17278.852185399952</v>
      </c>
      <c r="O102" s="33">
        <v>16625.812330393594</v>
      </c>
      <c r="P102" s="33">
        <v>16489.744880722592</v>
      </c>
      <c r="Q102" s="33">
        <v>15278.852185399952</v>
      </c>
      <c r="R102" s="33">
        <v>14024.993749225405</v>
      </c>
      <c r="S102" s="33">
        <v>11723.944088871358</v>
      </c>
      <c r="T102" s="33">
        <v>15270.578577685454</v>
      </c>
      <c r="U102" s="33">
        <v>14591.005077339165</v>
      </c>
      <c r="V102" s="33">
        <v>13883.002257021339</v>
      </c>
      <c r="W102" s="33">
        <v>13103.67560798394</v>
      </c>
      <c r="X102" s="33">
        <v>10580.173870709432</v>
      </c>
      <c r="Y102" s="33">
        <v>7990.6428679429127</v>
      </c>
      <c r="Z102" s="33">
        <v>11294.921800687804</v>
      </c>
      <c r="AA102" s="33">
        <v>10705.055899345227</v>
      </c>
      <c r="AB102" s="33">
        <v>10041.574556482929</v>
      </c>
      <c r="AC102" s="33">
        <v>9474.5464030844614</v>
      </c>
      <c r="AD102" s="33">
        <v>7724.3609746281036</v>
      </c>
      <c r="AE102" s="33">
        <v>4688.028644431226</v>
      </c>
      <c r="AF102" s="33">
        <v>8346.8388025419572</v>
      </c>
      <c r="AG102" s="33">
        <v>7530.0745073805247</v>
      </c>
      <c r="AH102" s="33">
        <v>7411.1772277239297</v>
      </c>
      <c r="AI102" s="33">
        <v>6111.9041594429827</v>
      </c>
      <c r="AJ102" s="33">
        <v>4753.5752184667326</v>
      </c>
      <c r="AK102" s="33">
        <v>2328.0934477723299</v>
      </c>
      <c r="AL102" s="33">
        <v>5400.7701875941211</v>
      </c>
      <c r="AM102" s="33">
        <v>4529.5738427096876</v>
      </c>
      <c r="AN102" s="33">
        <v>3904.4296623369705</v>
      </c>
      <c r="AO102" s="33">
        <v>3016.4405244102759</v>
      </c>
      <c r="AP102" s="33">
        <v>1951.6933334442656</v>
      </c>
      <c r="AQ102" s="33">
        <v>1063.944421640962</v>
      </c>
    </row>
    <row r="103" spans="1:43" ht="13.8" x14ac:dyDescent="0.2">
      <c r="A103" s="13" t="s">
        <v>196</v>
      </c>
      <c r="B103" s="13" t="s">
        <v>170</v>
      </c>
      <c r="C103" s="13" t="s">
        <v>180</v>
      </c>
      <c r="D103" s="13" t="s">
        <v>181</v>
      </c>
      <c r="E103" s="13" t="s">
        <v>182</v>
      </c>
      <c r="F103" s="13" t="s">
        <v>6</v>
      </c>
      <c r="G103" s="24">
        <v>9.6999999999999993</v>
      </c>
      <c r="H103" s="33">
        <v>21132.609034687943</v>
      </c>
      <c r="I103" s="33">
        <v>19769.801080830079</v>
      </c>
      <c r="J103" s="33">
        <v>19581.688177194927</v>
      </c>
      <c r="K103" s="33">
        <v>18774.203841666062</v>
      </c>
      <c r="L103" s="33">
        <v>16892.267207833393</v>
      </c>
      <c r="M103" s="33">
        <v>14322.301828428137</v>
      </c>
      <c r="N103" s="33">
        <v>17198.705752108322</v>
      </c>
      <c r="O103" s="33">
        <v>17047.248609128037</v>
      </c>
      <c r="P103" s="33">
        <v>16982.15862700059</v>
      </c>
      <c r="Q103" s="33">
        <v>16561.279707320416</v>
      </c>
      <c r="R103" s="33">
        <v>13639.292820801833</v>
      </c>
      <c r="S103" s="33">
        <v>10744.686152962875</v>
      </c>
      <c r="T103" s="33">
        <v>15345.335407976287</v>
      </c>
      <c r="U103" s="33">
        <v>14247.501556335546</v>
      </c>
      <c r="V103" s="33">
        <v>14186.32474975301</v>
      </c>
      <c r="W103" s="33">
        <v>12935.290847563751</v>
      </c>
      <c r="X103" s="33">
        <v>10201.863781078689</v>
      </c>
      <c r="Y103" s="33">
        <v>7642.5094947838679</v>
      </c>
      <c r="Z103" s="33">
        <v>11792.656840787513</v>
      </c>
      <c r="AA103" s="33">
        <v>10752.641510998226</v>
      </c>
      <c r="AB103" s="33">
        <v>10477.878228647307</v>
      </c>
      <c r="AC103" s="33">
        <v>8899.5837926040604</v>
      </c>
      <c r="AD103" s="33">
        <v>6567.7135569676866</v>
      </c>
      <c r="AE103" s="33">
        <v>4267.9333867092419</v>
      </c>
      <c r="AF103" s="33">
        <v>7907.0029443485491</v>
      </c>
      <c r="AG103" s="33">
        <v>7560.6747615515369</v>
      </c>
      <c r="AH103" s="33">
        <v>6775.3205543733038</v>
      </c>
      <c r="AI103" s="33">
        <v>5837.1195722578113</v>
      </c>
      <c r="AJ103" s="33">
        <v>3914.8131908917289</v>
      </c>
      <c r="AK103" s="33">
        <v>2206.3143743390756</v>
      </c>
      <c r="AL103" s="33">
        <v>5240.4987446555642</v>
      </c>
      <c r="AM103" s="33">
        <v>4583.5008662813707</v>
      </c>
      <c r="AN103" s="33">
        <v>3845.472963127409</v>
      </c>
      <c r="AO103" s="33">
        <v>2648.9101897767232</v>
      </c>
      <c r="AP103" s="33">
        <v>1621.4908502817984</v>
      </c>
      <c r="AQ103" s="33">
        <v>728.98835511321226</v>
      </c>
    </row>
    <row r="104" spans="1:43" ht="13.8" x14ac:dyDescent="0.2">
      <c r="A104" s="13" t="s">
        <v>196</v>
      </c>
      <c r="B104" s="13" t="s">
        <v>170</v>
      </c>
      <c r="C104" s="13" t="s">
        <v>180</v>
      </c>
      <c r="D104" s="13" t="s">
        <v>181</v>
      </c>
      <c r="E104" s="13" t="s">
        <v>182</v>
      </c>
      <c r="F104" s="13" t="s">
        <v>3</v>
      </c>
      <c r="G104" s="24">
        <v>7.8</v>
      </c>
      <c r="H104" s="33">
        <v>21273.914570366796</v>
      </c>
      <c r="I104" s="33">
        <v>19948.894964204959</v>
      </c>
      <c r="J104" s="33">
        <v>19464.922744906955</v>
      </c>
      <c r="K104" s="33">
        <v>18420.7042966919</v>
      </c>
      <c r="L104" s="33">
        <v>16401.735130754449</v>
      </c>
      <c r="M104" s="33">
        <v>14327.839099591836</v>
      </c>
      <c r="N104" s="33">
        <v>17917.932178417555</v>
      </c>
      <c r="O104" s="33">
        <v>16778.572059204587</v>
      </c>
      <c r="P104" s="33">
        <v>16691.368705576071</v>
      </c>
      <c r="Q104" s="33">
        <v>15766.71711565136</v>
      </c>
      <c r="R104" s="33">
        <v>13876.473363762554</v>
      </c>
      <c r="S104" s="33">
        <v>10881.165099322141</v>
      </c>
      <c r="T104" s="33">
        <v>14371.425712108581</v>
      </c>
      <c r="U104" s="33">
        <v>13777.980382581816</v>
      </c>
      <c r="V104" s="33">
        <v>13209.563313111355</v>
      </c>
      <c r="W104" s="33">
        <v>12525.358380859554</v>
      </c>
      <c r="X104" s="33">
        <v>10372.962317013826</v>
      </c>
      <c r="Y104" s="33">
        <v>8328.1340169250634</v>
      </c>
      <c r="Z104" s="33">
        <v>10407.725424422453</v>
      </c>
      <c r="AA104" s="33">
        <v>9787.1938773961701</v>
      </c>
      <c r="AB104" s="33">
        <v>9724.2823768415928</v>
      </c>
      <c r="AC104" s="33">
        <v>8447.0340145548744</v>
      </c>
      <c r="AD104" s="33">
        <v>6238.7460021225115</v>
      </c>
      <c r="AE104" s="33">
        <v>4231.1119382646357</v>
      </c>
      <c r="AF104" s="33">
        <v>8344.5710393507979</v>
      </c>
      <c r="AG104" s="33">
        <v>7729.2657618738613</v>
      </c>
      <c r="AH104" s="33">
        <v>6896.7010470732948</v>
      </c>
      <c r="AI104" s="33">
        <v>6035.4468538130068</v>
      </c>
      <c r="AJ104" s="33">
        <v>4278.9125355152682</v>
      </c>
      <c r="AK104" s="33">
        <v>2577.759118656727</v>
      </c>
      <c r="AL104" s="33">
        <v>4269.2095350715226</v>
      </c>
      <c r="AM104" s="33">
        <v>3846.0779700924659</v>
      </c>
      <c r="AN104" s="33">
        <v>3420.7310045778868</v>
      </c>
      <c r="AO104" s="33">
        <v>2652.6590565541792</v>
      </c>
      <c r="AP104" s="33">
        <v>1678.1645138598192</v>
      </c>
      <c r="AQ104" s="33">
        <v>901.63248153963764</v>
      </c>
    </row>
    <row r="105" spans="1:43" ht="13.8" x14ac:dyDescent="0.2">
      <c r="A105" s="13" t="s">
        <v>196</v>
      </c>
      <c r="B105" s="13" t="s">
        <v>170</v>
      </c>
      <c r="C105" s="13" t="s">
        <v>180</v>
      </c>
      <c r="D105" s="13" t="s">
        <v>181</v>
      </c>
      <c r="E105" s="13" t="s">
        <v>182</v>
      </c>
      <c r="F105" s="13" t="s">
        <v>81</v>
      </c>
      <c r="G105" s="14">
        <f>AVERAGE(G102:G104)</f>
        <v>8.4666666666666668</v>
      </c>
      <c r="H105" s="16">
        <f>AVERAGE(H102:H104)</f>
        <v>21391.787546360232</v>
      </c>
      <c r="I105" s="16">
        <f t="shared" ref="I105" si="585">AVERAGE(I102:I104)</f>
        <v>20255.310586937991</v>
      </c>
      <c r="J105" s="16">
        <f t="shared" ref="J105" si="586">AVERAGE(J102:J104)</f>
        <v>19625.182858856671</v>
      </c>
      <c r="K105" s="16">
        <f t="shared" ref="K105" si="587">AVERAGE(K102:K104)</f>
        <v>18686.766476848523</v>
      </c>
      <c r="L105" s="16">
        <f>AVERAGE(L102:L104)</f>
        <v>16914.227059529279</v>
      </c>
      <c r="M105" s="16">
        <f t="shared" ref="M105" si="588">AVERAGE(M102:M104)</f>
        <v>14582.643458688783</v>
      </c>
      <c r="N105" s="16">
        <f t="shared" ref="N105" si="589">AVERAGE(N102:N104)</f>
        <v>17465.163371975275</v>
      </c>
      <c r="O105" s="16">
        <f t="shared" ref="O105" si="590">AVERAGE(O102:O104)</f>
        <v>16817.210999575404</v>
      </c>
      <c r="P105" s="16">
        <f>AVERAGE(P102:P104)</f>
        <v>16721.090737766415</v>
      </c>
      <c r="Q105" s="16">
        <f t="shared" ref="Q105" si="591">AVERAGE(Q102:Q104)</f>
        <v>15868.949669457243</v>
      </c>
      <c r="R105" s="16">
        <f t="shared" ref="R105" si="592">AVERAGE(R102:R104)</f>
        <v>13846.919977929931</v>
      </c>
      <c r="S105" s="16">
        <f t="shared" ref="S105" si="593">AVERAGE(S102:S104)</f>
        <v>11116.598447052123</v>
      </c>
      <c r="T105" s="16">
        <f>AVERAGE(T102:T104)</f>
        <v>14995.779899256775</v>
      </c>
      <c r="U105" s="16">
        <f t="shared" ref="U105" si="594">AVERAGE(U102:U104)</f>
        <v>14205.49567208551</v>
      </c>
      <c r="V105" s="16">
        <f t="shared" ref="V105" si="595">AVERAGE(V102:V104)</f>
        <v>13759.630106628569</v>
      </c>
      <c r="W105" s="16">
        <f t="shared" ref="W105" si="596">AVERAGE(W102:W104)</f>
        <v>12854.774945469084</v>
      </c>
      <c r="X105" s="16">
        <f>AVERAGE(X102:X104)</f>
        <v>10384.99998960065</v>
      </c>
      <c r="Y105" s="16">
        <f t="shared" ref="Y105" si="597">AVERAGE(Y102:Y104)</f>
        <v>7987.095459883948</v>
      </c>
      <c r="Z105" s="16">
        <f t="shared" ref="Z105" si="598">AVERAGE(Z102:Z104)</f>
        <v>11165.101355299257</v>
      </c>
      <c r="AA105" s="16">
        <f t="shared" ref="AA105" si="599">AVERAGE(AA102:AA104)</f>
        <v>10414.963762579875</v>
      </c>
      <c r="AB105" s="16">
        <f>AVERAGE(AB102:AB104)</f>
        <v>10081.245053990608</v>
      </c>
      <c r="AC105" s="16">
        <f t="shared" ref="AC105" si="600">AVERAGE(AC102:AC104)</f>
        <v>8940.3880700811333</v>
      </c>
      <c r="AD105" s="16">
        <f t="shared" ref="AD105" si="601">AVERAGE(AD102:AD104)</f>
        <v>6843.6068445727678</v>
      </c>
      <c r="AE105" s="16">
        <f t="shared" ref="AE105" si="602">AVERAGE(AE102:AE104)</f>
        <v>4395.6913231350345</v>
      </c>
      <c r="AF105" s="16">
        <f>AVERAGE(AF102:AF104)</f>
        <v>8199.4709287471014</v>
      </c>
      <c r="AG105" s="16">
        <f t="shared" ref="AG105" si="603">AVERAGE(AG102:AG104)</f>
        <v>7606.6716769353079</v>
      </c>
      <c r="AH105" s="16">
        <f t="shared" ref="AH105" si="604">AVERAGE(AH102:AH104)</f>
        <v>7027.7329430568425</v>
      </c>
      <c r="AI105" s="16">
        <f t="shared" ref="AI105" si="605">AVERAGE(AI102:AI104)</f>
        <v>5994.8235285046003</v>
      </c>
      <c r="AJ105" s="16">
        <f>AVERAGE(AJ102:AJ104)</f>
        <v>4315.7669816245771</v>
      </c>
      <c r="AK105" s="16">
        <f t="shared" ref="AK105" si="606">AVERAGE(AK102:AK104)</f>
        <v>2370.7223135893773</v>
      </c>
      <c r="AL105" s="16">
        <f t="shared" ref="AL105" si="607">AVERAGE(AL102:AL104)</f>
        <v>4970.159489107069</v>
      </c>
      <c r="AM105" s="16">
        <f t="shared" ref="AM105" si="608">AVERAGE(AM102:AM104)</f>
        <v>4319.7175596945081</v>
      </c>
      <c r="AN105" s="16">
        <f>AVERAGE(AN102:AN104)</f>
        <v>3723.5445433474219</v>
      </c>
      <c r="AO105" s="16">
        <f t="shared" ref="AO105" si="609">AVERAGE(AO102:AO104)</f>
        <v>2772.6699235803931</v>
      </c>
      <c r="AP105" s="16">
        <f t="shared" ref="AP105" si="610">AVERAGE(AP102:AP104)</f>
        <v>1750.449565861961</v>
      </c>
      <c r="AQ105" s="16">
        <f t="shared" ref="AQ105" si="611">AVERAGE(AQ102:AQ104)</f>
        <v>898.18841943127063</v>
      </c>
    </row>
    <row r="106" spans="1:43" ht="13.8" x14ac:dyDescent="0.2">
      <c r="A106" s="13" t="s">
        <v>196</v>
      </c>
      <c r="B106" s="13" t="s">
        <v>170</v>
      </c>
      <c r="C106" s="13" t="s">
        <v>180</v>
      </c>
      <c r="D106" s="13" t="s">
        <v>183</v>
      </c>
      <c r="E106" s="13" t="s">
        <v>184</v>
      </c>
      <c r="F106" s="13" t="s">
        <v>100</v>
      </c>
      <c r="G106" s="24">
        <v>6.7</v>
      </c>
      <c r="H106" s="33">
        <v>22413.42797663184</v>
      </c>
      <c r="I106" s="33">
        <v>20213.185120793692</v>
      </c>
      <c r="J106" s="33">
        <v>19905.52794693402</v>
      </c>
      <c r="K106" s="33">
        <v>19488.597612002177</v>
      </c>
      <c r="L106" s="33">
        <v>18254.513412140295</v>
      </c>
      <c r="M106" s="33">
        <v>13797.381140164629</v>
      </c>
      <c r="N106" s="33">
        <v>18092.83546868898</v>
      </c>
      <c r="O106" s="33">
        <v>17795.144505621665</v>
      </c>
      <c r="P106" s="33">
        <v>17477.021641114512</v>
      </c>
      <c r="Q106" s="33">
        <v>16582.653304959873</v>
      </c>
      <c r="R106" s="33">
        <v>14540.628230507125</v>
      </c>
      <c r="S106" s="33">
        <v>10432.242773899005</v>
      </c>
      <c r="T106" s="33">
        <v>13129.974362706698</v>
      </c>
      <c r="U106" s="33">
        <v>12530.912873625908</v>
      </c>
      <c r="V106" s="33">
        <v>11741.251353276972</v>
      </c>
      <c r="W106" s="33">
        <v>11543.475046080333</v>
      </c>
      <c r="X106" s="33">
        <v>8917.3749678570639</v>
      </c>
      <c r="Y106" s="33">
        <v>6190.5136899297258</v>
      </c>
      <c r="Z106" s="33">
        <v>7675.1662208989283</v>
      </c>
      <c r="AA106" s="33">
        <v>7248.7575439837756</v>
      </c>
      <c r="AB106" s="33">
        <v>6613.4618719129576</v>
      </c>
      <c r="AC106" s="33">
        <v>6039.9275663438975</v>
      </c>
      <c r="AD106" s="33">
        <v>4412.6321206322773</v>
      </c>
      <c r="AE106" s="33">
        <v>2498.4156798262293</v>
      </c>
      <c r="AF106" s="33">
        <v>6017.3716981001417</v>
      </c>
      <c r="AG106" s="33">
        <v>5215.5192244917616</v>
      </c>
      <c r="AH106" s="33">
        <v>4921.933936314359</v>
      </c>
      <c r="AI106" s="33">
        <v>3869.9745481897448</v>
      </c>
      <c r="AJ106" s="33">
        <v>2379.1366190353192</v>
      </c>
      <c r="AK106" s="33">
        <v>1321.3770671550139</v>
      </c>
      <c r="AL106" s="33">
        <v>4964.7128376312658</v>
      </c>
      <c r="AM106" s="33">
        <v>4481.359670853516</v>
      </c>
      <c r="AN106" s="33">
        <v>3600.7924009402086</v>
      </c>
      <c r="AO106" s="33">
        <v>2414.0743624436345</v>
      </c>
      <c r="AP106" s="33">
        <v>1387.190443067158</v>
      </c>
      <c r="AQ106" s="33">
        <v>716.55214017749097</v>
      </c>
    </row>
    <row r="107" spans="1:43" ht="13.8" x14ac:dyDescent="0.2">
      <c r="A107" s="13" t="s">
        <v>196</v>
      </c>
      <c r="B107" s="13" t="s">
        <v>170</v>
      </c>
      <c r="C107" s="13" t="s">
        <v>180</v>
      </c>
      <c r="D107" s="13" t="s">
        <v>183</v>
      </c>
      <c r="E107" s="13" t="s">
        <v>184</v>
      </c>
      <c r="F107" s="13" t="s">
        <v>93</v>
      </c>
      <c r="G107" s="24">
        <v>7.7</v>
      </c>
      <c r="H107" s="33">
        <v>21322.929514328302</v>
      </c>
      <c r="I107" s="33">
        <v>21062.664299909888</v>
      </c>
      <c r="J107" s="33">
        <v>19812.114020135097</v>
      </c>
      <c r="K107" s="33">
        <v>19206.487835677915</v>
      </c>
      <c r="L107" s="33">
        <v>18843.904065569215</v>
      </c>
      <c r="M107" s="33">
        <v>12457.113440608675</v>
      </c>
      <c r="N107" s="33">
        <v>18002.905458086774</v>
      </c>
      <c r="O107" s="33">
        <v>17517.124449782634</v>
      </c>
      <c r="P107" s="33">
        <v>17898.904850728199</v>
      </c>
      <c r="Q107" s="33">
        <v>17300.758130980932</v>
      </c>
      <c r="R107" s="33">
        <v>14883.807498511644</v>
      </c>
      <c r="S107" s="33">
        <v>10440.363389173724</v>
      </c>
      <c r="T107" s="33">
        <v>11719.334960974604</v>
      </c>
      <c r="U107" s="33">
        <v>11265.15868941235</v>
      </c>
      <c r="V107" s="33">
        <v>10975.563299277566</v>
      </c>
      <c r="W107" s="33">
        <v>10200.574403699433</v>
      </c>
      <c r="X107" s="33">
        <v>8893.3291386659112</v>
      </c>
      <c r="Y107" s="33">
        <v>6754.8320231012922</v>
      </c>
      <c r="Z107" s="33">
        <v>7097.702377346508</v>
      </c>
      <c r="AA107" s="33">
        <v>7746.9968425423485</v>
      </c>
      <c r="AB107" s="33">
        <v>7073.5150210875854</v>
      </c>
      <c r="AC107" s="33">
        <v>6494.094493251021</v>
      </c>
      <c r="AD107" s="33">
        <v>5184.1900946712103</v>
      </c>
      <c r="AE107" s="33">
        <v>3401.2420234559168</v>
      </c>
      <c r="AF107" s="33">
        <v>6168.5109798086196</v>
      </c>
      <c r="AG107" s="33">
        <v>5689.2080357248615</v>
      </c>
      <c r="AH107" s="33">
        <v>5517.3365239335035</v>
      </c>
      <c r="AI107" s="33">
        <v>4361.0675163054884</v>
      </c>
      <c r="AJ107" s="33">
        <v>3121.746818733046</v>
      </c>
      <c r="AK107" s="33">
        <v>2049.4437297622144</v>
      </c>
      <c r="AL107" s="33">
        <v>4805.8723350583005</v>
      </c>
      <c r="AM107" s="33">
        <v>4231.5527584623251</v>
      </c>
      <c r="AN107" s="33">
        <v>3683.4190972200299</v>
      </c>
      <c r="AO107" s="33">
        <v>2678.0311274346582</v>
      </c>
      <c r="AP107" s="33">
        <v>1474.3304332146954</v>
      </c>
      <c r="AQ107" s="33">
        <v>729.07641908430037</v>
      </c>
    </row>
    <row r="108" spans="1:43" ht="13.8" x14ac:dyDescent="0.2">
      <c r="A108" s="13" t="s">
        <v>196</v>
      </c>
      <c r="B108" s="13" t="s">
        <v>170</v>
      </c>
      <c r="C108" s="13" t="s">
        <v>180</v>
      </c>
      <c r="D108" s="13" t="s">
        <v>183</v>
      </c>
      <c r="E108" s="13" t="s">
        <v>184</v>
      </c>
      <c r="F108" s="13" t="s">
        <v>3</v>
      </c>
      <c r="G108" s="24">
        <v>7</v>
      </c>
      <c r="H108" s="33">
        <v>21994.533666673131</v>
      </c>
      <c r="I108" s="33">
        <v>21250.975924818398</v>
      </c>
      <c r="J108" s="33">
        <v>20250.975924818398</v>
      </c>
      <c r="K108" s="33">
        <v>19647.508181901292</v>
      </c>
      <c r="L108" s="33">
        <v>18517.380949055525</v>
      </c>
      <c r="M108" s="33">
        <v>12365.221752452486</v>
      </c>
      <c r="N108" s="33">
        <v>18420.41761416896</v>
      </c>
      <c r="O108" s="33">
        <v>17873.595352707409</v>
      </c>
      <c r="P108" s="33">
        <v>17573.344457642557</v>
      </c>
      <c r="Q108" s="33">
        <v>16928.157218351316</v>
      </c>
      <c r="R108" s="33">
        <v>15124.385018366022</v>
      </c>
      <c r="S108" s="33">
        <v>10865.1783776961</v>
      </c>
      <c r="T108" s="33">
        <v>13784.426372059081</v>
      </c>
      <c r="U108" s="33">
        <v>13423.949332530687</v>
      </c>
      <c r="V108" s="33">
        <v>12546.227366234931</v>
      </c>
      <c r="W108" s="33">
        <v>12379.746589937016</v>
      </c>
      <c r="X108" s="33">
        <v>9896.3723049606051</v>
      </c>
      <c r="Y108" s="33">
        <v>7030.4807300233551</v>
      </c>
      <c r="Z108" s="33">
        <v>10499.900517413627</v>
      </c>
      <c r="AA108" s="33">
        <v>9850.1076249396665</v>
      </c>
      <c r="AB108" s="33">
        <v>9516.826299639868</v>
      </c>
      <c r="AC108" s="33">
        <v>8307.928208376381</v>
      </c>
      <c r="AD108" s="33">
        <v>6321.978241443262</v>
      </c>
      <c r="AE108" s="33">
        <v>3768.950517748423</v>
      </c>
      <c r="AF108" s="33">
        <v>9636.1585460509032</v>
      </c>
      <c r="AG108" s="33">
        <v>8596.2353346644177</v>
      </c>
      <c r="AH108" s="33">
        <v>8650.2373138890471</v>
      </c>
      <c r="AI108" s="33">
        <v>6758.2456160868269</v>
      </c>
      <c r="AJ108" s="33">
        <v>4254.7621266747701</v>
      </c>
      <c r="AK108" s="33">
        <v>2386.0829836844323</v>
      </c>
      <c r="AL108" s="33">
        <v>5467.9129723929946</v>
      </c>
      <c r="AM108" s="33">
        <v>5229.6862958451184</v>
      </c>
      <c r="AN108" s="33">
        <v>4548.0160857016244</v>
      </c>
      <c r="AO108" s="33">
        <v>3209.6514918325447</v>
      </c>
      <c r="AP108" s="33">
        <v>1629.5134186380151</v>
      </c>
      <c r="AQ108" s="33">
        <v>800.02097915995125</v>
      </c>
    </row>
    <row r="109" spans="1:43" ht="13.8" x14ac:dyDescent="0.2">
      <c r="A109" s="13" t="s">
        <v>196</v>
      </c>
      <c r="B109" s="13" t="s">
        <v>170</v>
      </c>
      <c r="C109" s="13" t="s">
        <v>180</v>
      </c>
      <c r="D109" s="13" t="s">
        <v>183</v>
      </c>
      <c r="E109" s="13" t="s">
        <v>184</v>
      </c>
      <c r="F109" s="13" t="s">
        <v>81</v>
      </c>
      <c r="G109" s="14">
        <f>AVERAGE(G106:G108)</f>
        <v>7.1333333333333329</v>
      </c>
      <c r="H109" s="16">
        <f>AVERAGE(H106:H108)</f>
        <v>21910.297052544425</v>
      </c>
      <c r="I109" s="16">
        <f t="shared" ref="I109" si="612">AVERAGE(I106:I108)</f>
        <v>20842.275115173994</v>
      </c>
      <c r="J109" s="16">
        <f t="shared" ref="J109" si="613">AVERAGE(J106:J108)</f>
        <v>19989.53929729584</v>
      </c>
      <c r="K109" s="16">
        <f t="shared" ref="K109" si="614">AVERAGE(K106:K108)</f>
        <v>19447.531209860459</v>
      </c>
      <c r="L109" s="16">
        <f>AVERAGE(L106:L108)</f>
        <v>18538.599475588344</v>
      </c>
      <c r="M109" s="16">
        <f t="shared" ref="M109" si="615">AVERAGE(M106:M108)</f>
        <v>12873.23877774193</v>
      </c>
      <c r="N109" s="16">
        <f t="shared" ref="N109" si="616">AVERAGE(N106:N108)</f>
        <v>18172.052846981573</v>
      </c>
      <c r="O109" s="16">
        <f t="shared" ref="O109" si="617">AVERAGE(O106:O108)</f>
        <v>17728.621436037236</v>
      </c>
      <c r="P109" s="16">
        <f>AVERAGE(P106:P108)</f>
        <v>17649.756983161755</v>
      </c>
      <c r="Q109" s="16">
        <f t="shared" ref="Q109" si="618">AVERAGE(Q106:Q108)</f>
        <v>16937.189551430707</v>
      </c>
      <c r="R109" s="16">
        <f t="shared" ref="R109" si="619">AVERAGE(R106:R108)</f>
        <v>14849.60691579493</v>
      </c>
      <c r="S109" s="16">
        <f t="shared" ref="S109" si="620">AVERAGE(S106:S108)</f>
        <v>10579.26151358961</v>
      </c>
      <c r="T109" s="16">
        <f>AVERAGE(T106:T108)</f>
        <v>12877.911898580127</v>
      </c>
      <c r="U109" s="16">
        <f t="shared" ref="U109" si="621">AVERAGE(U106:U108)</f>
        <v>12406.673631856314</v>
      </c>
      <c r="V109" s="16">
        <f t="shared" ref="V109" si="622">AVERAGE(V106:V108)</f>
        <v>11754.34733959649</v>
      </c>
      <c r="W109" s="16">
        <f t="shared" ref="W109" si="623">AVERAGE(W106:W108)</f>
        <v>11374.598679905595</v>
      </c>
      <c r="X109" s="16">
        <f>AVERAGE(X106:X108)</f>
        <v>9235.6921371611934</v>
      </c>
      <c r="Y109" s="16">
        <f t="shared" ref="Y109" si="624">AVERAGE(Y106:Y108)</f>
        <v>6658.6088143514571</v>
      </c>
      <c r="Z109" s="16">
        <f t="shared" ref="Z109" si="625">AVERAGE(Z106:Z108)</f>
        <v>8424.2563718863548</v>
      </c>
      <c r="AA109" s="16">
        <f t="shared" ref="AA109" si="626">AVERAGE(AA106:AA108)</f>
        <v>8281.9540038219293</v>
      </c>
      <c r="AB109" s="16">
        <f>AVERAGE(AB106:AB108)</f>
        <v>7734.6010642134706</v>
      </c>
      <c r="AC109" s="16">
        <f t="shared" ref="AC109" si="627">AVERAGE(AC106:AC108)</f>
        <v>6947.3167559904323</v>
      </c>
      <c r="AD109" s="16">
        <f t="shared" ref="AD109" si="628">AVERAGE(AD106:AD108)</f>
        <v>5306.2668189155838</v>
      </c>
      <c r="AE109" s="16">
        <f t="shared" ref="AE109" si="629">AVERAGE(AE106:AE108)</f>
        <v>3222.8694070101897</v>
      </c>
      <c r="AF109" s="16">
        <f>AVERAGE(AF106:AF108)</f>
        <v>7274.0137413198872</v>
      </c>
      <c r="AG109" s="16">
        <f t="shared" ref="AG109" si="630">AVERAGE(AG106:AG108)</f>
        <v>6500.3208649603475</v>
      </c>
      <c r="AH109" s="16">
        <f t="shared" ref="AH109" si="631">AVERAGE(AH106:AH108)</f>
        <v>6363.1692580456365</v>
      </c>
      <c r="AI109" s="16">
        <f t="shared" ref="AI109" si="632">AVERAGE(AI106:AI108)</f>
        <v>4996.4292268606869</v>
      </c>
      <c r="AJ109" s="16">
        <f>AVERAGE(AJ106:AJ108)</f>
        <v>3251.8818548143786</v>
      </c>
      <c r="AK109" s="16">
        <f t="shared" ref="AK109" si="633">AVERAGE(AK106:AK108)</f>
        <v>1918.9679268672201</v>
      </c>
      <c r="AL109" s="16">
        <f t="shared" ref="AL109" si="634">AVERAGE(AL106:AL108)</f>
        <v>5079.4993816941869</v>
      </c>
      <c r="AM109" s="16">
        <f t="shared" ref="AM109" si="635">AVERAGE(AM106:AM108)</f>
        <v>4647.5329083869865</v>
      </c>
      <c r="AN109" s="16">
        <f>AVERAGE(AN106:AN108)</f>
        <v>3944.0758612872874</v>
      </c>
      <c r="AO109" s="16">
        <f t="shared" ref="AO109" si="636">AVERAGE(AO106:AO108)</f>
        <v>2767.2523272369458</v>
      </c>
      <c r="AP109" s="16">
        <f t="shared" ref="AP109" si="637">AVERAGE(AP106:AP108)</f>
        <v>1497.0114316399561</v>
      </c>
      <c r="AQ109" s="16">
        <f t="shared" ref="AQ109" si="638">AVERAGE(AQ106:AQ108)</f>
        <v>748.54984614058094</v>
      </c>
    </row>
    <row r="110" spans="1:43" ht="13.8" x14ac:dyDescent="0.2">
      <c r="A110" s="13" t="s">
        <v>196</v>
      </c>
      <c r="B110" s="13" t="s">
        <v>170</v>
      </c>
      <c r="C110" s="13" t="s">
        <v>180</v>
      </c>
      <c r="D110" s="13" t="s">
        <v>186</v>
      </c>
      <c r="E110" s="13" t="s">
        <v>197</v>
      </c>
      <c r="F110" s="13" t="s">
        <v>40</v>
      </c>
      <c r="G110" s="24">
        <v>6.6</v>
      </c>
      <c r="H110" s="33">
        <v>21241.109136133899</v>
      </c>
      <c r="I110" s="33">
        <v>20925.777535304391</v>
      </c>
      <c r="J110" s="33">
        <v>19215.787510515423</v>
      </c>
      <c r="K110" s="33">
        <v>18954.035650062837</v>
      </c>
      <c r="L110" s="33">
        <v>17500.689764347291</v>
      </c>
      <c r="M110" s="33">
        <v>14801.963517796001</v>
      </c>
      <c r="N110" s="33">
        <v>18915.455873096867</v>
      </c>
      <c r="O110" s="33">
        <v>16865.557530784543</v>
      </c>
      <c r="P110" s="33">
        <v>16119.486193330784</v>
      </c>
      <c r="Q110" s="33">
        <v>15863.629224796254</v>
      </c>
      <c r="R110" s="33">
        <v>14053.986674827633</v>
      </c>
      <c r="S110" s="33">
        <v>11782.233637862</v>
      </c>
      <c r="T110" s="33">
        <v>15494.28693861208</v>
      </c>
      <c r="U110" s="33">
        <v>13247.440454636124</v>
      </c>
      <c r="V110" s="33">
        <v>12236.393578692754</v>
      </c>
      <c r="W110" s="33">
        <v>11189.839698053802</v>
      </c>
      <c r="X110" s="33">
        <v>10136.623175500485</v>
      </c>
      <c r="Y110" s="33">
        <v>6864.331774393062</v>
      </c>
      <c r="Z110" s="33">
        <v>11520.588262517636</v>
      </c>
      <c r="AA110" s="33">
        <v>10760.686255972823</v>
      </c>
      <c r="AB110" s="33">
        <v>9335.7745976879305</v>
      </c>
      <c r="AC110" s="33">
        <v>8828.9782799749173</v>
      </c>
      <c r="AD110" s="33">
        <v>6648.6511292699643</v>
      </c>
      <c r="AE110" s="33">
        <v>4159.2627356569201</v>
      </c>
      <c r="AF110" s="33">
        <v>7955.2180117809494</v>
      </c>
      <c r="AG110" s="33">
        <v>7178.1946359030098</v>
      </c>
      <c r="AH110" s="33">
        <v>6429.9196237409033</v>
      </c>
      <c r="AI110" s="33">
        <v>5273.7912214389044</v>
      </c>
      <c r="AJ110" s="33">
        <v>2904.163775473251</v>
      </c>
      <c r="AK110" s="33">
        <v>1736.4925429532805</v>
      </c>
      <c r="AL110" s="33">
        <v>5172.0439289168098</v>
      </c>
      <c r="AM110" s="33">
        <v>4329.6625139136222</v>
      </c>
      <c r="AN110" s="33">
        <v>3996.2376170634952</v>
      </c>
      <c r="AO110" s="33">
        <v>2738.1188808847951</v>
      </c>
      <c r="AP110" s="33">
        <v>1373.3551742559216</v>
      </c>
      <c r="AQ110" s="33">
        <v>633.82038175314096</v>
      </c>
    </row>
    <row r="111" spans="1:43" ht="13.8" x14ac:dyDescent="0.2">
      <c r="A111" s="13" t="s">
        <v>196</v>
      </c>
      <c r="B111" s="13" t="s">
        <v>170</v>
      </c>
      <c r="C111" s="13" t="s">
        <v>180</v>
      </c>
      <c r="D111" s="13" t="s">
        <v>186</v>
      </c>
      <c r="E111" s="13" t="s">
        <v>197</v>
      </c>
      <c r="F111" s="13" t="s">
        <v>41</v>
      </c>
      <c r="G111" s="24">
        <v>4.8</v>
      </c>
      <c r="H111" s="33">
        <v>22575.723577516583</v>
      </c>
      <c r="I111" s="33">
        <v>21784.796510329801</v>
      </c>
      <c r="J111" s="33">
        <v>22015.253089255712</v>
      </c>
      <c r="K111" s="33">
        <v>21707.209011501491</v>
      </c>
      <c r="L111" s="33">
        <v>19088.54550448939</v>
      </c>
      <c r="M111" s="33">
        <v>16752.374366639939</v>
      </c>
      <c r="N111" s="33">
        <v>19829.781044447194</v>
      </c>
      <c r="O111" s="33">
        <v>19718.109343860215</v>
      </c>
      <c r="P111" s="33">
        <v>18961.311001620033</v>
      </c>
      <c r="Q111" s="33">
        <v>17650.273189800613</v>
      </c>
      <c r="R111" s="33">
        <v>15950.692182199467</v>
      </c>
      <c r="S111" s="33">
        <v>12303.076602265135</v>
      </c>
      <c r="T111" s="33">
        <v>14599.779796781133</v>
      </c>
      <c r="U111" s="33">
        <v>13754.252908036842</v>
      </c>
      <c r="V111" s="33">
        <v>13557.925377671936</v>
      </c>
      <c r="W111" s="33">
        <v>11859.722779040807</v>
      </c>
      <c r="X111" s="33">
        <v>10206.462949555151</v>
      </c>
      <c r="Y111" s="33">
        <v>6819.7296469038174</v>
      </c>
      <c r="Z111" s="33">
        <v>11439.843647211082</v>
      </c>
      <c r="AA111" s="33">
        <v>10813.825926396148</v>
      </c>
      <c r="AB111" s="33">
        <v>9813.8982023844037</v>
      </c>
      <c r="AC111" s="33">
        <v>8989.7875639737049</v>
      </c>
      <c r="AD111" s="33">
        <v>6215.3934613849669</v>
      </c>
      <c r="AE111" s="33">
        <v>3786.250522363262</v>
      </c>
      <c r="AF111" s="33">
        <v>7782.1786057948202</v>
      </c>
      <c r="AG111" s="33">
        <v>7304.4436575060681</v>
      </c>
      <c r="AH111" s="33">
        <v>6605.6068338787763</v>
      </c>
      <c r="AI111" s="33">
        <v>5476.2998050795686</v>
      </c>
      <c r="AJ111" s="33">
        <v>3775.1790503151842</v>
      </c>
      <c r="AK111" s="33">
        <v>1774.8012780259558</v>
      </c>
      <c r="AL111" s="33">
        <v>4070.091521041225</v>
      </c>
      <c r="AM111" s="33">
        <v>3888.1603306701727</v>
      </c>
      <c r="AN111" s="33">
        <v>3140.7086328373634</v>
      </c>
      <c r="AO111" s="33">
        <v>2253.4894684676988</v>
      </c>
      <c r="AP111" s="33">
        <v>1091.6716505045945</v>
      </c>
      <c r="AQ111" s="33">
        <v>550.80018047480621</v>
      </c>
    </row>
    <row r="112" spans="1:43" ht="13.8" x14ac:dyDescent="0.2">
      <c r="A112" s="13" t="s">
        <v>196</v>
      </c>
      <c r="B112" s="13" t="s">
        <v>170</v>
      </c>
      <c r="C112" s="13" t="s">
        <v>180</v>
      </c>
      <c r="D112" s="13" t="s">
        <v>186</v>
      </c>
      <c r="E112" s="13" t="s">
        <v>197</v>
      </c>
      <c r="F112" s="13" t="s">
        <v>3</v>
      </c>
      <c r="G112" s="24">
        <v>6.9</v>
      </c>
      <c r="H112" s="33">
        <v>22243.058487945647</v>
      </c>
      <c r="I112" s="33">
        <v>21949.943170179966</v>
      </c>
      <c r="J112" s="33">
        <v>20869.915755048718</v>
      </c>
      <c r="K112" s="33">
        <v>18686.071681682628</v>
      </c>
      <c r="L112" s="33">
        <v>17675.507900753477</v>
      </c>
      <c r="M112" s="33">
        <v>14429.714694366176</v>
      </c>
      <c r="N112" s="33">
        <v>19816.125690923298</v>
      </c>
      <c r="O112" s="33">
        <v>18800.273123343646</v>
      </c>
      <c r="P112" s="33">
        <v>17932.35821822369</v>
      </c>
      <c r="Q112" s="33">
        <v>16949.175775858657</v>
      </c>
      <c r="R112" s="33">
        <v>15268.446738333219</v>
      </c>
      <c r="S112" s="33">
        <v>11357.926763182833</v>
      </c>
      <c r="T112" s="33">
        <v>15507.404268537946</v>
      </c>
      <c r="U112" s="33">
        <v>15567.728673582362</v>
      </c>
      <c r="V112" s="33">
        <v>14968.359303849196</v>
      </c>
      <c r="W112" s="33">
        <v>14321.717622700353</v>
      </c>
      <c r="X112" s="33">
        <v>12121.873218942479</v>
      </c>
      <c r="Y112" s="33">
        <v>8333.3019385266271</v>
      </c>
      <c r="Z112" s="33">
        <v>10176.061895121595</v>
      </c>
      <c r="AA112" s="33">
        <v>9187.627949266096</v>
      </c>
      <c r="AB112" s="33">
        <v>8861.8912778654812</v>
      </c>
      <c r="AC112" s="33">
        <v>7431.8532576345651</v>
      </c>
      <c r="AD112" s="33">
        <v>6295.4528994772481</v>
      </c>
      <c r="AE112" s="33">
        <v>3902.1181611518009</v>
      </c>
      <c r="AF112" s="33">
        <v>6977.6645961840459</v>
      </c>
      <c r="AG112" s="33">
        <v>6372.3685358706189</v>
      </c>
      <c r="AH112" s="33">
        <v>5991.8433440573654</v>
      </c>
      <c r="AI112" s="33">
        <v>4535.6892590059479</v>
      </c>
      <c r="AJ112" s="33">
        <v>3428.8395463910933</v>
      </c>
      <c r="AK112" s="33">
        <v>2035.829523879612</v>
      </c>
      <c r="AL112" s="33">
        <v>3530.2835079667384</v>
      </c>
      <c r="AM112" s="33">
        <v>3062.4067224444934</v>
      </c>
      <c r="AN112" s="33">
        <v>2920.8798073079042</v>
      </c>
      <c r="AO112" s="33">
        <v>2402.0120720273417</v>
      </c>
      <c r="AP112" s="33">
        <v>1659.0706955256967</v>
      </c>
      <c r="AQ112" s="33">
        <v>706.30809628030033</v>
      </c>
    </row>
    <row r="113" spans="1:43" ht="13.8" x14ac:dyDescent="0.2">
      <c r="A113" s="13" t="s">
        <v>196</v>
      </c>
      <c r="B113" s="13" t="s">
        <v>170</v>
      </c>
      <c r="C113" s="13" t="s">
        <v>180</v>
      </c>
      <c r="D113" s="13" t="s">
        <v>186</v>
      </c>
      <c r="E113" s="13" t="s">
        <v>197</v>
      </c>
      <c r="F113" s="13" t="s">
        <v>81</v>
      </c>
      <c r="G113" s="14">
        <f>AVERAGE(G110:G112)</f>
        <v>6.0999999999999988</v>
      </c>
      <c r="H113" s="16">
        <f>AVERAGE(H110:H112)</f>
        <v>22019.963733865374</v>
      </c>
      <c r="I113" s="16">
        <f t="shared" ref="I113" si="639">AVERAGE(I110:I112)</f>
        <v>21553.505738604716</v>
      </c>
      <c r="J113" s="16">
        <f t="shared" ref="J113" si="640">AVERAGE(J110:J112)</f>
        <v>20700.318784939951</v>
      </c>
      <c r="K113" s="16">
        <f t="shared" ref="K113" si="641">AVERAGE(K110:K112)</f>
        <v>19782.438781082321</v>
      </c>
      <c r="L113" s="16">
        <f>AVERAGE(L110:L112)</f>
        <v>18088.24772319672</v>
      </c>
      <c r="M113" s="16">
        <f t="shared" ref="M113" si="642">AVERAGE(M110:M112)</f>
        <v>15328.017526267373</v>
      </c>
      <c r="N113" s="16">
        <f t="shared" ref="N113" si="643">AVERAGE(N110:N112)</f>
        <v>19520.454202822453</v>
      </c>
      <c r="O113" s="16">
        <f t="shared" ref="O113" si="644">AVERAGE(O110:O112)</f>
        <v>18461.313332662801</v>
      </c>
      <c r="P113" s="16">
        <f>AVERAGE(P110:P112)</f>
        <v>17671.051804391504</v>
      </c>
      <c r="Q113" s="16">
        <f t="shared" ref="Q113" si="645">AVERAGE(Q110:Q112)</f>
        <v>16821.026063485173</v>
      </c>
      <c r="R113" s="16">
        <f t="shared" ref="R113" si="646">AVERAGE(R110:R112)</f>
        <v>15091.041865120109</v>
      </c>
      <c r="S113" s="16">
        <f t="shared" ref="S113" si="647">AVERAGE(S110:S112)</f>
        <v>11814.412334436658</v>
      </c>
      <c r="T113" s="16">
        <f>AVERAGE(T110:T112)</f>
        <v>15200.49033464372</v>
      </c>
      <c r="U113" s="16">
        <f t="shared" ref="U113" si="648">AVERAGE(U110:U112)</f>
        <v>14189.807345418443</v>
      </c>
      <c r="V113" s="16">
        <f t="shared" ref="V113" si="649">AVERAGE(V110:V112)</f>
        <v>13587.559420071295</v>
      </c>
      <c r="W113" s="16">
        <f t="shared" ref="W113" si="650">AVERAGE(W110:W112)</f>
        <v>12457.093366598319</v>
      </c>
      <c r="X113" s="16">
        <f>AVERAGE(X110:X112)</f>
        <v>10821.653114666036</v>
      </c>
      <c r="Y113" s="16">
        <f t="shared" ref="Y113" si="651">AVERAGE(Y110:Y112)</f>
        <v>7339.1211199411691</v>
      </c>
      <c r="Z113" s="16">
        <f t="shared" ref="Z113" si="652">AVERAGE(Z110:Z112)</f>
        <v>11045.497934950103</v>
      </c>
      <c r="AA113" s="16">
        <f t="shared" ref="AA113" si="653">AVERAGE(AA110:AA112)</f>
        <v>10254.046710545023</v>
      </c>
      <c r="AB113" s="16">
        <f>AVERAGE(AB110:AB112)</f>
        <v>9337.1880259792724</v>
      </c>
      <c r="AC113" s="16">
        <f t="shared" ref="AC113" si="654">AVERAGE(AC110:AC112)</f>
        <v>8416.8730338610621</v>
      </c>
      <c r="AD113" s="16">
        <f t="shared" ref="AD113" si="655">AVERAGE(AD110:AD112)</f>
        <v>6386.4991633773934</v>
      </c>
      <c r="AE113" s="16">
        <f t="shared" ref="AE113" si="656">AVERAGE(AE110:AE112)</f>
        <v>3949.2104730573278</v>
      </c>
      <c r="AF113" s="16">
        <f>AVERAGE(AF110:AF112)</f>
        <v>7571.6870712532718</v>
      </c>
      <c r="AG113" s="16">
        <f t="shared" ref="AG113" si="657">AVERAGE(AG110:AG112)</f>
        <v>6951.668943093232</v>
      </c>
      <c r="AH113" s="16">
        <f t="shared" ref="AH113" si="658">AVERAGE(AH110:AH112)</f>
        <v>6342.4566005590141</v>
      </c>
      <c r="AI113" s="16">
        <f t="shared" ref="AI113" si="659">AVERAGE(AI110:AI112)</f>
        <v>5095.2600951748063</v>
      </c>
      <c r="AJ113" s="16">
        <f>AVERAGE(AJ110:AJ112)</f>
        <v>3369.3941240598429</v>
      </c>
      <c r="AK113" s="16">
        <f t="shared" ref="AK113" si="660">AVERAGE(AK110:AK112)</f>
        <v>1849.0411149529493</v>
      </c>
      <c r="AL113" s="16">
        <f t="shared" ref="AL113" si="661">AVERAGE(AL110:AL112)</f>
        <v>4257.4729859749241</v>
      </c>
      <c r="AM113" s="16">
        <f t="shared" ref="AM113" si="662">AVERAGE(AM110:AM112)</f>
        <v>3760.0765223427629</v>
      </c>
      <c r="AN113" s="16">
        <f>AVERAGE(AN110:AN112)</f>
        <v>3352.6086857362548</v>
      </c>
      <c r="AO113" s="16">
        <f t="shared" ref="AO113" si="663">AVERAGE(AO110:AO112)</f>
        <v>2464.5401404599452</v>
      </c>
      <c r="AP113" s="16">
        <f t="shared" ref="AP113" si="664">AVERAGE(AP110:AP112)</f>
        <v>1374.6991734287376</v>
      </c>
      <c r="AQ113" s="16">
        <f t="shared" ref="AQ113" si="665">AVERAGE(AQ110:AQ112)</f>
        <v>630.3095528360825</v>
      </c>
    </row>
    <row r="114" spans="1:43" ht="13.8" x14ac:dyDescent="0.2">
      <c r="A114" s="13" t="s">
        <v>195</v>
      </c>
      <c r="B114" s="13" t="s">
        <v>170</v>
      </c>
      <c r="C114" s="13" t="s">
        <v>180</v>
      </c>
      <c r="D114" s="13" t="s">
        <v>189</v>
      </c>
      <c r="E114" s="13" t="s">
        <v>191</v>
      </c>
      <c r="F114" s="13" t="s">
        <v>127</v>
      </c>
      <c r="G114" s="24">
        <v>7.4</v>
      </c>
      <c r="H114" s="33">
        <v>20992.14525442191</v>
      </c>
      <c r="I114" s="33">
        <v>20036.904955711267</v>
      </c>
      <c r="J114" s="33">
        <v>19555.584830900436</v>
      </c>
      <c r="K114" s="33">
        <v>17351.879008312542</v>
      </c>
      <c r="L114" s="33">
        <v>16056.072586087284</v>
      </c>
      <c r="M114" s="33">
        <v>14289.657803938335</v>
      </c>
      <c r="N114" s="33">
        <v>18307.941859509479</v>
      </c>
      <c r="O114" s="33">
        <v>17919.402198320422</v>
      </c>
      <c r="P114" s="33">
        <v>16062.212739196191</v>
      </c>
      <c r="Q114" s="33">
        <v>15555.943705008096</v>
      </c>
      <c r="R114" s="33">
        <v>12380.208192967395</v>
      </c>
      <c r="S114" s="33">
        <v>9612.5896890423683</v>
      </c>
      <c r="T114" s="33">
        <v>14037.712379451401</v>
      </c>
      <c r="U114" s="33">
        <v>13253.650000000001</v>
      </c>
      <c r="V114" s="33">
        <v>12488.907759028916</v>
      </c>
      <c r="W114" s="33">
        <v>11247.146247809698</v>
      </c>
      <c r="X114" s="33">
        <v>8191.1185280191203</v>
      </c>
      <c r="Y114" s="33">
        <v>6265.6578776778897</v>
      </c>
      <c r="Z114" s="33">
        <v>11399.279730805891</v>
      </c>
      <c r="AA114" s="33">
        <v>10349.279730805891</v>
      </c>
      <c r="AB114" s="33">
        <v>9046.246205362997</v>
      </c>
      <c r="AC114" s="33">
        <v>8698.8855744951179</v>
      </c>
      <c r="AD114" s="33">
        <v>5833.6333960750235</v>
      </c>
      <c r="AE114" s="33">
        <v>3011.5286607308999</v>
      </c>
      <c r="AF114" s="33">
        <v>6893.3986663613287</v>
      </c>
      <c r="AG114" s="33">
        <v>6034.1887775211399</v>
      </c>
      <c r="AH114" s="33">
        <v>5313.5129776671511</v>
      </c>
      <c r="AI114" s="33">
        <v>4529.4287679960689</v>
      </c>
      <c r="AJ114" s="33">
        <v>2684.6730720778596</v>
      </c>
      <c r="AK114" s="33">
        <v>1216.0345217955442</v>
      </c>
      <c r="AL114" s="33">
        <v>3105.0058618829407</v>
      </c>
      <c r="AM114" s="33">
        <v>2804.7102052217879</v>
      </c>
      <c r="AN114" s="33">
        <v>2108.9625781408922</v>
      </c>
      <c r="AO114" s="33">
        <v>1696.4366744097865</v>
      </c>
      <c r="AP114" s="33">
        <v>990.9527903168555</v>
      </c>
      <c r="AQ114" s="33">
        <v>455.42152443189002</v>
      </c>
    </row>
    <row r="115" spans="1:43" ht="13.8" x14ac:dyDescent="0.2">
      <c r="A115" s="13" t="s">
        <v>195</v>
      </c>
      <c r="B115" s="13" t="s">
        <v>170</v>
      </c>
      <c r="C115" s="13" t="s">
        <v>180</v>
      </c>
      <c r="D115" s="13" t="s">
        <v>189</v>
      </c>
      <c r="E115" s="13" t="s">
        <v>191</v>
      </c>
      <c r="F115" s="13" t="s">
        <v>6</v>
      </c>
      <c r="G115" s="24">
        <v>4.9000000000000004</v>
      </c>
      <c r="H115" s="33">
        <v>21060.233851751851</v>
      </c>
      <c r="I115" s="33">
        <v>21003.608236163676</v>
      </c>
      <c r="J115" s="33">
        <v>20299.27538419397</v>
      </c>
      <c r="K115" s="33">
        <v>19420.315054487935</v>
      </c>
      <c r="L115" s="33">
        <v>17448.300672167043</v>
      </c>
      <c r="M115" s="33">
        <v>14771.989961040783</v>
      </c>
      <c r="N115" s="33">
        <v>18262.207221956683</v>
      </c>
      <c r="O115" s="33">
        <v>17627.498372782306</v>
      </c>
      <c r="P115" s="33">
        <v>17043.612556554603</v>
      </c>
      <c r="Q115" s="33">
        <v>16451.296582192856</v>
      </c>
      <c r="R115" s="33">
        <v>14096.473345910857</v>
      </c>
      <c r="S115" s="33">
        <v>10835.217662405108</v>
      </c>
      <c r="T115" s="33">
        <v>14751.10309031774</v>
      </c>
      <c r="U115" s="33">
        <v>13648.826335614369</v>
      </c>
      <c r="V115" s="33">
        <v>13167.982115711955</v>
      </c>
      <c r="W115" s="33">
        <v>12569.114423634792</v>
      </c>
      <c r="X115" s="33">
        <v>9871.7659265730217</v>
      </c>
      <c r="Y115" s="33">
        <v>6665.95017271918</v>
      </c>
      <c r="Z115" s="33">
        <v>11564.513543730034</v>
      </c>
      <c r="AA115" s="33">
        <v>10035.468575754083</v>
      </c>
      <c r="AB115" s="33">
        <v>9611.2767597874645</v>
      </c>
      <c r="AC115" s="33">
        <v>8007.1150591073992</v>
      </c>
      <c r="AD115" s="33">
        <v>5637.5008881902522</v>
      </c>
      <c r="AE115" s="33">
        <v>3403.10084448112</v>
      </c>
      <c r="AF115" s="33">
        <v>7342.2753067093299</v>
      </c>
      <c r="AG115" s="33">
        <v>6908.5919112461897</v>
      </c>
      <c r="AH115" s="33">
        <v>5959.7743796045233</v>
      </c>
      <c r="AI115" s="33">
        <v>4672.6880111676928</v>
      </c>
      <c r="AJ115" s="33">
        <v>2636.0710026910137</v>
      </c>
      <c r="AK115" s="33">
        <v>2025.6325014162064</v>
      </c>
      <c r="AL115" s="33">
        <v>3148.787633633633</v>
      </c>
      <c r="AM115" s="33">
        <v>2723.7736903041255</v>
      </c>
      <c r="AN115" s="33">
        <v>2185.7068009355917</v>
      </c>
      <c r="AO115" s="33">
        <v>1601.8796868706847</v>
      </c>
      <c r="AP115" s="33">
        <v>771.76868709123266</v>
      </c>
      <c r="AQ115" s="33">
        <v>398.49383387790357</v>
      </c>
    </row>
    <row r="116" spans="1:43" ht="13.8" x14ac:dyDescent="0.2">
      <c r="A116" s="13" t="s">
        <v>195</v>
      </c>
      <c r="B116" s="13" t="s">
        <v>170</v>
      </c>
      <c r="C116" s="13" t="s">
        <v>180</v>
      </c>
      <c r="D116" s="13" t="s">
        <v>189</v>
      </c>
      <c r="E116" s="13" t="s">
        <v>191</v>
      </c>
      <c r="F116" s="13" t="s">
        <v>3</v>
      </c>
      <c r="G116" s="24">
        <v>7.8</v>
      </c>
      <c r="H116" s="33">
        <v>21262.170495227932</v>
      </c>
      <c r="I116" s="33">
        <v>20954.84983318072</v>
      </c>
      <c r="J116" s="33">
        <v>19862.105304586315</v>
      </c>
      <c r="K116" s="33">
        <v>18312.806387711214</v>
      </c>
      <c r="L116" s="33">
        <v>16479.495311938645</v>
      </c>
      <c r="M116" s="33">
        <v>12605.76082101704</v>
      </c>
      <c r="N116" s="33">
        <v>17553.516946646421</v>
      </c>
      <c r="O116" s="33">
        <v>17137.276117163816</v>
      </c>
      <c r="P116" s="33">
        <v>16433.926483017531</v>
      </c>
      <c r="Q116" s="33">
        <v>15340.710206045733</v>
      </c>
      <c r="R116" s="33">
        <v>13735.780072485279</v>
      </c>
      <c r="S116" s="33">
        <v>9565.0490946950595</v>
      </c>
      <c r="T116" s="33">
        <v>14781.637983834709</v>
      </c>
      <c r="U116" s="33">
        <v>13192.800169023281</v>
      </c>
      <c r="V116" s="33">
        <v>12753.830569889458</v>
      </c>
      <c r="W116" s="33">
        <v>11583.821130169985</v>
      </c>
      <c r="X116" s="33">
        <v>9318.9641923000963</v>
      </c>
      <c r="Y116" s="33">
        <v>6171.4861586854549</v>
      </c>
      <c r="Z116" s="33">
        <v>11982.415671280542</v>
      </c>
      <c r="AA116" s="33">
        <v>10944.623265177566</v>
      </c>
      <c r="AB116" s="33">
        <v>9410.6387336893404</v>
      </c>
      <c r="AC116" s="33">
        <v>7755.33926256222</v>
      </c>
      <c r="AD116" s="33">
        <v>5545.0284392619233</v>
      </c>
      <c r="AE116" s="33">
        <v>3657.4870859974035</v>
      </c>
      <c r="AF116" s="33">
        <v>7717.0516235816249</v>
      </c>
      <c r="AG116" s="33">
        <v>6394.6897446501807</v>
      </c>
      <c r="AH116" s="33">
        <v>5738.0299986402024</v>
      </c>
      <c r="AI116" s="33">
        <v>4557.9676992472669</v>
      </c>
      <c r="AJ116" s="33">
        <v>2659.5908020215284</v>
      </c>
      <c r="AK116" s="33">
        <v>2043.8331190503723</v>
      </c>
      <c r="AL116" s="33">
        <v>3872.4722404358572</v>
      </c>
      <c r="AM116" s="33">
        <v>3171.7609540621625</v>
      </c>
      <c r="AN116" s="33">
        <v>2577.3103197917144</v>
      </c>
      <c r="AO116" s="33">
        <v>1795.6372279885454</v>
      </c>
      <c r="AP116" s="33">
        <v>902.64119130039307</v>
      </c>
      <c r="AQ116" s="33">
        <v>406.01042213306067</v>
      </c>
    </row>
    <row r="117" spans="1:43" ht="13.8" x14ac:dyDescent="0.2">
      <c r="A117" s="13" t="s">
        <v>195</v>
      </c>
      <c r="B117" s="13" t="s">
        <v>170</v>
      </c>
      <c r="C117" s="13" t="s">
        <v>180</v>
      </c>
      <c r="D117" s="13" t="s">
        <v>189</v>
      </c>
      <c r="E117" s="13" t="s">
        <v>191</v>
      </c>
      <c r="F117" s="13" t="s">
        <v>81</v>
      </c>
      <c r="G117" s="14">
        <f>AVERAGE(G114:G116)</f>
        <v>6.7</v>
      </c>
      <c r="H117" s="16">
        <f>AVERAGE(H114:H116)</f>
        <v>21104.849867133897</v>
      </c>
      <c r="I117" s="16">
        <f t="shared" ref="I117" si="666">AVERAGE(I114:I116)</f>
        <v>20665.121008351885</v>
      </c>
      <c r="J117" s="16">
        <f t="shared" ref="J117" si="667">AVERAGE(J114:J116)</f>
        <v>19905.655173226907</v>
      </c>
      <c r="K117" s="16">
        <f t="shared" ref="K117" si="668">AVERAGE(K114:K116)</f>
        <v>18361.666816837231</v>
      </c>
      <c r="L117" s="16">
        <f>AVERAGE(L114:L116)</f>
        <v>16661.28952339766</v>
      </c>
      <c r="M117" s="16">
        <f t="shared" ref="M117" si="669">AVERAGE(M114:M116)</f>
        <v>13889.136195332054</v>
      </c>
      <c r="N117" s="16">
        <f t="shared" ref="N117" si="670">AVERAGE(N114:N116)</f>
        <v>18041.222009370864</v>
      </c>
      <c r="O117" s="16">
        <f t="shared" ref="O117" si="671">AVERAGE(O114:O116)</f>
        <v>17561.392229422181</v>
      </c>
      <c r="P117" s="16">
        <f>AVERAGE(P114:P116)</f>
        <v>16513.250592922774</v>
      </c>
      <c r="Q117" s="16">
        <f t="shared" ref="Q117" si="672">AVERAGE(Q114:Q116)</f>
        <v>15782.65016441556</v>
      </c>
      <c r="R117" s="16">
        <f t="shared" ref="R117" si="673">AVERAGE(R114:R116)</f>
        <v>13404.153870454509</v>
      </c>
      <c r="S117" s="16">
        <f t="shared" ref="S117" si="674">AVERAGE(S114:S116)</f>
        <v>10004.285482047511</v>
      </c>
      <c r="T117" s="16">
        <f>AVERAGE(T114:T116)</f>
        <v>14523.484484534618</v>
      </c>
      <c r="U117" s="16">
        <f t="shared" ref="U117" si="675">AVERAGE(U114:U116)</f>
        <v>13365.09216821255</v>
      </c>
      <c r="V117" s="16">
        <f t="shared" ref="V117" si="676">AVERAGE(V114:V116)</f>
        <v>12803.573481543443</v>
      </c>
      <c r="W117" s="16">
        <f t="shared" ref="W117" si="677">AVERAGE(W114:W116)</f>
        <v>11800.027267204825</v>
      </c>
      <c r="X117" s="16">
        <f>AVERAGE(X114:X116)</f>
        <v>9127.2828822974134</v>
      </c>
      <c r="Y117" s="16">
        <f t="shared" ref="Y117" si="678">AVERAGE(Y114:Y116)</f>
        <v>6367.6980696941755</v>
      </c>
      <c r="Z117" s="16">
        <f t="shared" ref="Z117" si="679">AVERAGE(Z114:Z116)</f>
        <v>11648.736315272157</v>
      </c>
      <c r="AA117" s="16">
        <f t="shared" ref="AA117" si="680">AVERAGE(AA114:AA116)</f>
        <v>10443.123857245846</v>
      </c>
      <c r="AB117" s="16">
        <f>AVERAGE(AB114:AB116)</f>
        <v>9356.0538996132673</v>
      </c>
      <c r="AC117" s="16">
        <f t="shared" ref="AC117" si="681">AVERAGE(AC114:AC116)</f>
        <v>8153.7799653882466</v>
      </c>
      <c r="AD117" s="16">
        <f t="shared" ref="AD117" si="682">AVERAGE(AD114:AD116)</f>
        <v>5672.0542411757333</v>
      </c>
      <c r="AE117" s="16">
        <f t="shared" ref="AE117" si="683">AVERAGE(AE114:AE116)</f>
        <v>3357.372197069808</v>
      </c>
      <c r="AF117" s="16">
        <f>AVERAGE(AF114:AF116)</f>
        <v>7317.5751988840939</v>
      </c>
      <c r="AG117" s="16">
        <f t="shared" ref="AG117" si="684">AVERAGE(AG114:AG116)</f>
        <v>6445.8234778058368</v>
      </c>
      <c r="AH117" s="16">
        <f t="shared" ref="AH117" si="685">AVERAGE(AH114:AH116)</f>
        <v>5670.4391186372923</v>
      </c>
      <c r="AI117" s="16">
        <f t="shared" ref="AI117" si="686">AVERAGE(AI114:AI116)</f>
        <v>4586.6948261370098</v>
      </c>
      <c r="AJ117" s="16">
        <f>AVERAGE(AJ114:AJ116)</f>
        <v>2660.1116255968004</v>
      </c>
      <c r="AK117" s="16">
        <f t="shared" ref="AK117" si="687">AVERAGE(AK114:AK116)</f>
        <v>1761.8333807540409</v>
      </c>
      <c r="AL117" s="16">
        <f t="shared" ref="AL117" si="688">AVERAGE(AL114:AL116)</f>
        <v>3375.4219119841437</v>
      </c>
      <c r="AM117" s="16">
        <f t="shared" ref="AM117" si="689">AVERAGE(AM114:AM116)</f>
        <v>2900.0816165293581</v>
      </c>
      <c r="AN117" s="16">
        <f>AVERAGE(AN114:AN116)</f>
        <v>2290.6598996227326</v>
      </c>
      <c r="AO117" s="16">
        <f t="shared" ref="AO117" si="690">AVERAGE(AO114:AO116)</f>
        <v>1697.9845297563388</v>
      </c>
      <c r="AP117" s="16">
        <f t="shared" ref="AP117" si="691">AVERAGE(AP114:AP116)</f>
        <v>888.45422290282704</v>
      </c>
      <c r="AQ117" s="16">
        <f t="shared" ref="AQ117" si="692">AVERAGE(AQ114:AQ116)</f>
        <v>419.97526014761814</v>
      </c>
    </row>
    <row r="118" spans="1:43" ht="13.8" x14ac:dyDescent="0.2">
      <c r="A118" s="13" t="s">
        <v>198</v>
      </c>
      <c r="B118" s="13" t="s">
        <v>171</v>
      </c>
      <c r="C118" s="13" t="s">
        <v>180</v>
      </c>
      <c r="D118" s="13" t="s">
        <v>173</v>
      </c>
      <c r="E118" s="13" t="s">
        <v>173</v>
      </c>
      <c r="F118" s="13" t="s">
        <v>52</v>
      </c>
      <c r="G118" s="24">
        <v>2.7</v>
      </c>
      <c r="H118" s="33">
        <v>25257.291641128606</v>
      </c>
      <c r="I118" s="33">
        <v>24846.502347821606</v>
      </c>
      <c r="J118" s="33">
        <v>24760.341083047213</v>
      </c>
      <c r="K118" s="33">
        <v>22340.484233511444</v>
      </c>
      <c r="L118" s="33">
        <v>18782.960027874775</v>
      </c>
      <c r="M118" s="33">
        <v>13901.192845671638</v>
      </c>
      <c r="N118" s="33">
        <v>20506.485485611218</v>
      </c>
      <c r="O118" s="33">
        <v>19343.137614042211</v>
      </c>
      <c r="P118" s="33">
        <v>18349.563833569271</v>
      </c>
      <c r="Q118" s="33">
        <v>16010.619728422525</v>
      </c>
      <c r="R118" s="33">
        <v>11841.44178394536</v>
      </c>
      <c r="S118" s="33">
        <v>7259.5665239064847</v>
      </c>
      <c r="T118" s="33">
        <v>14112.324421614123</v>
      </c>
      <c r="U118" s="33">
        <v>12300.769411698269</v>
      </c>
      <c r="V118" s="33">
        <v>11420.744890421025</v>
      </c>
      <c r="W118" s="33">
        <v>8910.2248255393188</v>
      </c>
      <c r="X118" s="33">
        <v>4997.765535820341</v>
      </c>
      <c r="Y118" s="33">
        <v>2214.2407919343864</v>
      </c>
      <c r="Z118" s="33">
        <v>8073.0552863685734</v>
      </c>
      <c r="AA118" s="33">
        <v>6838.0816203634877</v>
      </c>
      <c r="AB118" s="33">
        <v>5927.8103958383899</v>
      </c>
      <c r="AC118" s="33">
        <v>4104.6397040180991</v>
      </c>
      <c r="AD118" s="33">
        <v>1885.2423691221404</v>
      </c>
      <c r="AE118" s="33">
        <v>795.21105873228942</v>
      </c>
      <c r="AF118" s="33">
        <v>4392.7880638686702</v>
      </c>
      <c r="AG118" s="33">
        <v>3239.1248278143025</v>
      </c>
      <c r="AH118" s="33">
        <v>2715.7826711307594</v>
      </c>
      <c r="AI118" s="33">
        <v>1707.3482878258681</v>
      </c>
      <c r="AJ118" s="33">
        <v>861.14661146202059</v>
      </c>
      <c r="AK118" s="33">
        <v>382.24080125299128</v>
      </c>
      <c r="AL118" s="33">
        <v>1250.451915056364</v>
      </c>
      <c r="AM118" s="33">
        <v>826.06577956093474</v>
      </c>
      <c r="AN118" s="33">
        <v>596.09433367203383</v>
      </c>
      <c r="AO118" s="33">
        <v>444.12143194122712</v>
      </c>
      <c r="AP118" s="33">
        <v>272.38044666959701</v>
      </c>
      <c r="AQ118" s="33">
        <v>146.9512633728107</v>
      </c>
    </row>
    <row r="119" spans="1:43" ht="13.8" x14ac:dyDescent="0.2">
      <c r="A119" s="13" t="s">
        <v>198</v>
      </c>
      <c r="B119" s="13" t="s">
        <v>171</v>
      </c>
      <c r="C119" s="13" t="s">
        <v>180</v>
      </c>
      <c r="D119" s="13" t="s">
        <v>173</v>
      </c>
      <c r="E119" s="13" t="s">
        <v>173</v>
      </c>
      <c r="F119" s="13" t="s">
        <v>131</v>
      </c>
      <c r="G119" s="24">
        <v>2.2999999999999998</v>
      </c>
      <c r="H119" s="33">
        <v>24221.725157317993</v>
      </c>
      <c r="I119" s="33">
        <v>22093.621924405346</v>
      </c>
      <c r="J119" s="33">
        <v>21378.759857513978</v>
      </c>
      <c r="K119" s="33">
        <v>20090.316974308869</v>
      </c>
      <c r="L119" s="33">
        <v>17327.887533507637</v>
      </c>
      <c r="M119" s="33">
        <v>13484.977765250664</v>
      </c>
      <c r="N119" s="33">
        <v>20427.018873638659</v>
      </c>
      <c r="O119" s="33">
        <v>14795.336316097289</v>
      </c>
      <c r="P119" s="33">
        <v>13947.314514785767</v>
      </c>
      <c r="Q119" s="33">
        <v>12559.991616854719</v>
      </c>
      <c r="R119" s="33">
        <v>9763.1976477349581</v>
      </c>
      <c r="S119" s="33">
        <v>6674.8576839369853</v>
      </c>
      <c r="T119" s="33">
        <v>11664.306047150276</v>
      </c>
      <c r="U119" s="33">
        <v>11671.157777061328</v>
      </c>
      <c r="V119" s="33">
        <v>10482.563942874805</v>
      </c>
      <c r="W119" s="33">
        <v>8386.4786913757998</v>
      </c>
      <c r="X119" s="33">
        <v>5483.0110973183737</v>
      </c>
      <c r="Y119" s="33">
        <v>2936.9858391818816</v>
      </c>
      <c r="Z119" s="33">
        <v>6752.2964246913398</v>
      </c>
      <c r="AA119" s="33">
        <v>6338.3338325048462</v>
      </c>
      <c r="AB119" s="33">
        <v>5141.3437836176317</v>
      </c>
      <c r="AC119" s="33">
        <v>3918.6778139177586</v>
      </c>
      <c r="AD119" s="33">
        <v>1765.1493979910399</v>
      </c>
      <c r="AE119" s="33">
        <v>817</v>
      </c>
      <c r="AF119" s="33">
        <v>4482.714989596253</v>
      </c>
      <c r="AG119" s="33">
        <v>3432.5397422088813</v>
      </c>
      <c r="AH119" s="33">
        <v>2653.4456183830825</v>
      </c>
      <c r="AI119" s="33">
        <v>1520.4274166714792</v>
      </c>
      <c r="AJ119" s="33">
        <v>746.46986075099005</v>
      </c>
      <c r="AK119" s="33">
        <v>346.24585976819202</v>
      </c>
      <c r="AL119" s="33">
        <v>2253.6313654807527</v>
      </c>
      <c r="AM119" s="33">
        <v>1629.4107436795339</v>
      </c>
      <c r="AN119" s="33">
        <v>1231.1532268897568</v>
      </c>
      <c r="AO119" s="33">
        <v>769.77890579868267</v>
      </c>
      <c r="AP119" s="33">
        <v>260.93086090875045</v>
      </c>
      <c r="AQ119" s="33">
        <v>141.53801769565746</v>
      </c>
    </row>
    <row r="120" spans="1:43" ht="13.8" x14ac:dyDescent="0.2">
      <c r="A120" s="13" t="s">
        <v>198</v>
      </c>
      <c r="B120" s="13" t="s">
        <v>171</v>
      </c>
      <c r="C120" s="13" t="s">
        <v>180</v>
      </c>
      <c r="D120" s="13" t="s">
        <v>173</v>
      </c>
      <c r="E120" s="13" t="s">
        <v>173</v>
      </c>
      <c r="F120" s="13" t="s">
        <v>34</v>
      </c>
      <c r="G120" s="24">
        <v>3.6</v>
      </c>
      <c r="H120" s="33">
        <v>25165.428734875841</v>
      </c>
      <c r="I120" s="33">
        <v>22560.2532699322</v>
      </c>
      <c r="J120" s="33">
        <v>21322.83637934356</v>
      </c>
      <c r="K120" s="33">
        <v>18861.75023430512</v>
      </c>
      <c r="L120" s="33">
        <v>16144.708879398719</v>
      </c>
      <c r="M120" s="33">
        <v>11632.327515673916</v>
      </c>
      <c r="N120" s="33">
        <v>21760.592391074963</v>
      </c>
      <c r="O120" s="33">
        <v>20437.986323025863</v>
      </c>
      <c r="P120" s="33">
        <v>19726.125585773811</v>
      </c>
      <c r="Q120" s="33">
        <v>16424.676399217813</v>
      </c>
      <c r="R120" s="33">
        <v>11786.756981740202</v>
      </c>
      <c r="S120" s="33">
        <v>6843.4445245196939</v>
      </c>
      <c r="T120" s="33">
        <v>15597.772158495634</v>
      </c>
      <c r="U120" s="33">
        <v>13642.73549926853</v>
      </c>
      <c r="V120" s="33">
        <v>12128.68007914778</v>
      </c>
      <c r="W120" s="33">
        <v>9415.6753877311676</v>
      </c>
      <c r="X120" s="33">
        <v>4856.0308137712527</v>
      </c>
      <c r="Y120" s="33">
        <v>2025.0289442552369</v>
      </c>
      <c r="Z120" s="33">
        <v>7984.812489054646</v>
      </c>
      <c r="AA120" s="33">
        <v>6707.2359147669767</v>
      </c>
      <c r="AB120" s="33">
        <v>5766.8500998997897</v>
      </c>
      <c r="AC120" s="33">
        <v>3933.2765745396287</v>
      </c>
      <c r="AD120" s="33">
        <v>1743.4719956039023</v>
      </c>
      <c r="AE120" s="33">
        <v>708.62006781086382</v>
      </c>
      <c r="AF120" s="33">
        <v>3568.8154081300058</v>
      </c>
      <c r="AG120" s="33">
        <v>2625.859865120723</v>
      </c>
      <c r="AH120" s="33">
        <v>2225.8390292747954</v>
      </c>
      <c r="AI120" s="33">
        <v>1517.4910194118474</v>
      </c>
      <c r="AJ120" s="33">
        <v>625.31995829166522</v>
      </c>
      <c r="AK120" s="33">
        <v>274.66629563672694</v>
      </c>
      <c r="AL120" s="33">
        <v>1323.0997483371848</v>
      </c>
      <c r="AM120" s="33">
        <v>950.66108265218418</v>
      </c>
      <c r="AN120" s="33">
        <v>707.81072888398796</v>
      </c>
      <c r="AO120" s="33">
        <v>485.959735247548</v>
      </c>
      <c r="AP120" s="33">
        <v>260.93086090875045</v>
      </c>
      <c r="AQ120" s="33">
        <v>146.9512633728107</v>
      </c>
    </row>
    <row r="121" spans="1:43" ht="13.8" x14ac:dyDescent="0.2">
      <c r="A121" s="13" t="s">
        <v>198</v>
      </c>
      <c r="B121" s="13" t="s">
        <v>171</v>
      </c>
      <c r="C121" s="13" t="s">
        <v>180</v>
      </c>
      <c r="D121" s="13" t="s">
        <v>173</v>
      </c>
      <c r="E121" s="13" t="s">
        <v>173</v>
      </c>
      <c r="F121" s="13" t="s">
        <v>81</v>
      </c>
      <c r="G121" s="14">
        <f>AVERAGE(G118:G120)</f>
        <v>2.8666666666666667</v>
      </c>
      <c r="H121" s="16">
        <f>AVERAGE(H118:H120)</f>
        <v>24881.481844440812</v>
      </c>
      <c r="I121" s="16">
        <f t="shared" ref="I121" si="693">AVERAGE(I118:I120)</f>
        <v>23166.792514053053</v>
      </c>
      <c r="J121" s="16">
        <f t="shared" ref="J121" si="694">AVERAGE(J118:J120)</f>
        <v>22487.312439968253</v>
      </c>
      <c r="K121" s="16">
        <f t="shared" ref="K121" si="695">AVERAGE(K118:K120)</f>
        <v>20430.850480708479</v>
      </c>
      <c r="L121" s="16">
        <f>AVERAGE(L118:L120)</f>
        <v>17418.51881359371</v>
      </c>
      <c r="M121" s="16">
        <f t="shared" ref="M121" si="696">AVERAGE(M118:M120)</f>
        <v>13006.16604219874</v>
      </c>
      <c r="N121" s="16">
        <f t="shared" ref="N121" si="697">AVERAGE(N118:N120)</f>
        <v>20898.032250108281</v>
      </c>
      <c r="O121" s="16">
        <f t="shared" ref="O121" si="698">AVERAGE(O118:O120)</f>
        <v>18192.153417721787</v>
      </c>
      <c r="P121" s="16">
        <f>AVERAGE(P118:P120)</f>
        <v>17341.001311376283</v>
      </c>
      <c r="Q121" s="16">
        <f t="shared" ref="Q121" si="699">AVERAGE(Q118:Q120)</f>
        <v>14998.429248165019</v>
      </c>
      <c r="R121" s="16">
        <f t="shared" ref="R121" si="700">AVERAGE(R118:R120)</f>
        <v>11130.465471140174</v>
      </c>
      <c r="S121" s="16">
        <f t="shared" ref="S121" si="701">AVERAGE(S118:S120)</f>
        <v>6925.9562441210546</v>
      </c>
      <c r="T121" s="16">
        <f>AVERAGE(T118:T120)</f>
        <v>13791.46754242001</v>
      </c>
      <c r="U121" s="16">
        <f t="shared" ref="U121" si="702">AVERAGE(U118:U120)</f>
        <v>12538.220896009376</v>
      </c>
      <c r="V121" s="16">
        <f t="shared" ref="V121" si="703">AVERAGE(V118:V120)</f>
        <v>11343.99630414787</v>
      </c>
      <c r="W121" s="16">
        <f t="shared" ref="W121" si="704">AVERAGE(W118:W120)</f>
        <v>8904.1263015487621</v>
      </c>
      <c r="X121" s="16">
        <f>AVERAGE(X118:X120)</f>
        <v>5112.2691489699891</v>
      </c>
      <c r="Y121" s="16">
        <f t="shared" ref="Y121" si="705">AVERAGE(Y118:Y120)</f>
        <v>2392.0851917905015</v>
      </c>
      <c r="Z121" s="16">
        <f t="shared" ref="Z121" si="706">AVERAGE(Z118:Z120)</f>
        <v>7603.3880667048534</v>
      </c>
      <c r="AA121" s="16">
        <f t="shared" ref="AA121" si="707">AVERAGE(AA118:AA120)</f>
        <v>6627.8837892117699</v>
      </c>
      <c r="AB121" s="16">
        <f>AVERAGE(AB118:AB120)</f>
        <v>5612.0014264519368</v>
      </c>
      <c r="AC121" s="16">
        <f t="shared" ref="AC121" si="708">AVERAGE(AC118:AC120)</f>
        <v>3985.5313641584958</v>
      </c>
      <c r="AD121" s="16">
        <f t="shared" ref="AD121" si="709">AVERAGE(AD118:AD120)</f>
        <v>1797.9545875723609</v>
      </c>
      <c r="AE121" s="16">
        <f t="shared" ref="AE121" si="710">AVERAGE(AE118:AE120)</f>
        <v>773.61037551438449</v>
      </c>
      <c r="AF121" s="16">
        <f>AVERAGE(AF118:AF120)</f>
        <v>4148.1061538649765</v>
      </c>
      <c r="AG121" s="16">
        <f t="shared" ref="AG121" si="711">AVERAGE(AG118:AG120)</f>
        <v>3099.1748117146358</v>
      </c>
      <c r="AH121" s="16">
        <f t="shared" ref="AH121" si="712">AVERAGE(AH118:AH120)</f>
        <v>2531.6891062628788</v>
      </c>
      <c r="AI121" s="16">
        <f t="shared" ref="AI121" si="713">AVERAGE(AI118:AI120)</f>
        <v>1581.7555746363985</v>
      </c>
      <c r="AJ121" s="16">
        <f>AVERAGE(AJ118:AJ120)</f>
        <v>744.31214350155858</v>
      </c>
      <c r="AK121" s="16">
        <f t="shared" ref="AK121" si="714">AVERAGE(AK118:AK120)</f>
        <v>334.38431888597006</v>
      </c>
      <c r="AL121" s="16">
        <f t="shared" ref="AL121" si="715">AVERAGE(AL118:AL120)</f>
        <v>1609.0610096247672</v>
      </c>
      <c r="AM121" s="16">
        <f t="shared" ref="AM121" si="716">AVERAGE(AM118:AM120)</f>
        <v>1135.3792019642176</v>
      </c>
      <c r="AN121" s="16">
        <f>AVERAGE(AN118:AN120)</f>
        <v>845.01942981525951</v>
      </c>
      <c r="AO121" s="16">
        <f t="shared" ref="AO121" si="717">AVERAGE(AO118:AO120)</f>
        <v>566.62002432915267</v>
      </c>
      <c r="AP121" s="16">
        <f t="shared" ref="AP121" si="718">AVERAGE(AP118:AP120)</f>
        <v>264.74738949569928</v>
      </c>
      <c r="AQ121" s="16">
        <f t="shared" ref="AQ121" si="719">AVERAGE(AQ118:AQ120)</f>
        <v>145.14684814709292</v>
      </c>
    </row>
    <row r="122" spans="1:43" ht="13.8" x14ac:dyDescent="0.2">
      <c r="A122" s="13" t="s">
        <v>198</v>
      </c>
      <c r="B122" s="13" t="s">
        <v>171</v>
      </c>
      <c r="C122" s="13" t="s">
        <v>180</v>
      </c>
      <c r="D122" s="13" t="s">
        <v>181</v>
      </c>
      <c r="E122" s="13" t="s">
        <v>182</v>
      </c>
      <c r="F122" s="13" t="s">
        <v>40</v>
      </c>
      <c r="G122" s="24">
        <v>4.8</v>
      </c>
      <c r="H122" s="33">
        <v>20131.943925229862</v>
      </c>
      <c r="I122" s="33">
        <v>19209.40613323147</v>
      </c>
      <c r="J122" s="33">
        <v>18483.008681832987</v>
      </c>
      <c r="K122" s="33">
        <v>17815.145120524128</v>
      </c>
      <c r="L122" s="33">
        <v>15336.58989237565</v>
      </c>
      <c r="M122" s="33">
        <v>11109.919591028734</v>
      </c>
      <c r="N122" s="33">
        <v>16496.97712179914</v>
      </c>
      <c r="O122" s="33">
        <v>15908.534460202558</v>
      </c>
      <c r="P122" s="33">
        <v>14345.747139372399</v>
      </c>
      <c r="Q122" s="33">
        <v>13029.021590909522</v>
      </c>
      <c r="R122" s="33">
        <v>10079.981602235035</v>
      </c>
      <c r="S122" s="33">
        <v>6737.6999858047175</v>
      </c>
      <c r="T122" s="33">
        <v>10301.965763862048</v>
      </c>
      <c r="U122" s="33">
        <v>9549.5595442765916</v>
      </c>
      <c r="V122" s="33">
        <v>8846.75210865396</v>
      </c>
      <c r="W122" s="33">
        <v>6542.682021524126</v>
      </c>
      <c r="X122" s="33">
        <v>4203.4765368398048</v>
      </c>
      <c r="Y122" s="33">
        <v>1976.8164215075349</v>
      </c>
      <c r="Z122" s="33">
        <v>6540.3082932359894</v>
      </c>
      <c r="AA122" s="33">
        <v>5540.0720064523848</v>
      </c>
      <c r="AB122" s="33">
        <v>4909.2915846253754</v>
      </c>
      <c r="AC122" s="33">
        <v>3269.1280913459145</v>
      </c>
      <c r="AD122" s="33">
        <v>1596.9682054054799</v>
      </c>
      <c r="AE122" s="33">
        <v>670.18675859999996</v>
      </c>
      <c r="AF122" s="33">
        <v>3098.6253695166993</v>
      </c>
      <c r="AG122" s="33">
        <v>2633.8164454274574</v>
      </c>
      <c r="AH122" s="33">
        <v>2112.8946253754934</v>
      </c>
      <c r="AI122" s="33">
        <v>1259.243482237117</v>
      </c>
      <c r="AJ122" s="33">
        <v>637.64250360107508</v>
      </c>
      <c r="AK122" s="33">
        <v>306.63884116398026</v>
      </c>
      <c r="AL122" s="33">
        <v>966.13490029744821</v>
      </c>
      <c r="AM122" s="33">
        <v>717.74393015328337</v>
      </c>
      <c r="AN122" s="33">
        <v>556.03769889557987</v>
      </c>
      <c r="AO122" s="33">
        <v>385.28069944148365</v>
      </c>
      <c r="AP122" s="33">
        <v>212.61621540171299</v>
      </c>
      <c r="AQ122" s="33">
        <v>88.059854243268006</v>
      </c>
    </row>
    <row r="123" spans="1:43" ht="13.8" x14ac:dyDescent="0.2">
      <c r="A123" s="13" t="s">
        <v>198</v>
      </c>
      <c r="B123" s="13" t="s">
        <v>171</v>
      </c>
      <c r="C123" s="13" t="s">
        <v>180</v>
      </c>
      <c r="D123" s="13" t="s">
        <v>181</v>
      </c>
      <c r="E123" s="13" t="s">
        <v>182</v>
      </c>
      <c r="F123" s="13" t="s">
        <v>41</v>
      </c>
      <c r="G123" s="24">
        <v>3.8</v>
      </c>
      <c r="H123" s="33">
        <v>18980.173564328197</v>
      </c>
      <c r="I123" s="33">
        <v>17960.714094596788</v>
      </c>
      <c r="J123" s="33">
        <v>17714.120766491294</v>
      </c>
      <c r="K123" s="33">
        <v>15859.117865310496</v>
      </c>
      <c r="L123" s="33">
        <v>13544.926421721961</v>
      </c>
      <c r="M123" s="33">
        <v>10363.017887718188</v>
      </c>
      <c r="N123" s="33">
        <v>15612.856477318555</v>
      </c>
      <c r="O123" s="33">
        <v>14775.973365139915</v>
      </c>
      <c r="P123" s="33">
        <v>13654.160743944183</v>
      </c>
      <c r="Q123" s="33">
        <v>12156.195361031989</v>
      </c>
      <c r="R123" s="33">
        <v>9350.1224279911821</v>
      </c>
      <c r="S123" s="33">
        <v>6062.6276553774878</v>
      </c>
      <c r="T123" s="33">
        <v>10396.736531319035</v>
      </c>
      <c r="U123" s="33">
        <v>9592.008815035857</v>
      </c>
      <c r="V123" s="33">
        <v>8666.9509850388695</v>
      </c>
      <c r="W123" s="33">
        <v>6712.9593611312148</v>
      </c>
      <c r="X123" s="33">
        <v>4457.8522330951419</v>
      </c>
      <c r="Y123" s="33">
        <v>2159.8342316052795</v>
      </c>
      <c r="Z123" s="33">
        <v>5981.0745455732795</v>
      </c>
      <c r="AA123" s="33">
        <v>5160.6252144380214</v>
      </c>
      <c r="AB123" s="33">
        <v>4441.6444681348885</v>
      </c>
      <c r="AC123" s="33">
        <v>3119.7128310213379</v>
      </c>
      <c r="AD123" s="33">
        <v>1521.683437975383</v>
      </c>
      <c r="AE123" s="33">
        <v>590.38922764597442</v>
      </c>
      <c r="AF123" s="33">
        <v>2758.3848739834743</v>
      </c>
      <c r="AG123" s="33">
        <v>2280.3067812069276</v>
      </c>
      <c r="AH123" s="33">
        <v>1729.5175860439285</v>
      </c>
      <c r="AI123" s="33">
        <v>1091.4694765796917</v>
      </c>
      <c r="AJ123" s="33">
        <v>445.19001371463889</v>
      </c>
      <c r="AK123" s="33">
        <v>202.10031960999717</v>
      </c>
      <c r="AL123" s="33">
        <v>789.24424952002323</v>
      </c>
      <c r="AM123" s="33">
        <v>573.69288716431936</v>
      </c>
      <c r="AN123" s="33">
        <v>437.74079503632589</v>
      </c>
      <c r="AO123" s="33">
        <v>240.68038083990197</v>
      </c>
      <c r="AP123" s="33">
        <v>144.3058938263764</v>
      </c>
      <c r="AQ123" s="33">
        <v>82.402626335576002</v>
      </c>
    </row>
    <row r="124" spans="1:43" ht="13.8" x14ac:dyDescent="0.2">
      <c r="A124" s="13" t="s">
        <v>198</v>
      </c>
      <c r="B124" s="13" t="s">
        <v>171</v>
      </c>
      <c r="C124" s="13" t="s">
        <v>180</v>
      </c>
      <c r="D124" s="13" t="s">
        <v>181</v>
      </c>
      <c r="E124" s="13" t="s">
        <v>182</v>
      </c>
      <c r="F124" s="13" t="s">
        <v>112</v>
      </c>
      <c r="G124" s="24">
        <v>3.7</v>
      </c>
      <c r="H124" s="33">
        <v>22938.29088918916</v>
      </c>
      <c r="I124" s="33">
        <v>22482.156919644134</v>
      </c>
      <c r="J124" s="33">
        <v>19663.920940175798</v>
      </c>
      <c r="K124" s="33">
        <v>19314.414509603506</v>
      </c>
      <c r="L124" s="33">
        <v>14798.71869001394</v>
      </c>
      <c r="M124" s="33">
        <v>9640.863111401608</v>
      </c>
      <c r="N124" s="33">
        <v>16423.368336107847</v>
      </c>
      <c r="O124" s="33">
        <v>14471.47123477057</v>
      </c>
      <c r="P124" s="33">
        <v>12629.105602508112</v>
      </c>
      <c r="Q124" s="33">
        <v>10439.163151199056</v>
      </c>
      <c r="R124" s="33">
        <v>7814.9849900740755</v>
      </c>
      <c r="S124" s="33">
        <v>4945.2615976677607</v>
      </c>
      <c r="T124" s="33">
        <v>11885.764232269265</v>
      </c>
      <c r="U124" s="33">
        <v>10050.005840591473</v>
      </c>
      <c r="V124" s="33">
        <v>9188.6892534807575</v>
      </c>
      <c r="W124" s="33">
        <v>7545.3634432897552</v>
      </c>
      <c r="X124" s="33">
        <v>4324.6514447163981</v>
      </c>
      <c r="Y124" s="33">
        <v>1903.8784880000001</v>
      </c>
      <c r="Z124" s="33">
        <v>5222.0689896112335</v>
      </c>
      <c r="AA124" s="33">
        <v>4634.9102790481684</v>
      </c>
      <c r="AB124" s="33">
        <v>3834.6844036467778</v>
      </c>
      <c r="AC124" s="33">
        <v>2500.5473655978894</v>
      </c>
      <c r="AD124" s="33">
        <v>1123.4106707599522</v>
      </c>
      <c r="AE124" s="33">
        <v>591.18977740676769</v>
      </c>
      <c r="AF124" s="33">
        <v>3432.5812593288024</v>
      </c>
      <c r="AG124" s="33">
        <v>2561.7299246226421</v>
      </c>
      <c r="AH124" s="33">
        <v>2003.2269798937891</v>
      </c>
      <c r="AI124" s="33">
        <v>1121.7682938673238</v>
      </c>
      <c r="AJ124" s="33">
        <v>423.436578158717</v>
      </c>
      <c r="AK124" s="33">
        <v>287.15500427911525</v>
      </c>
      <c r="AL124" s="33">
        <v>969.46391543950335</v>
      </c>
      <c r="AM124" s="33">
        <v>702.61048138959632</v>
      </c>
      <c r="AN124" s="33">
        <v>495.6323100969704</v>
      </c>
      <c r="AO124" s="33">
        <v>288.54491885806908</v>
      </c>
      <c r="AP124" s="33">
        <v>202.11366410917884</v>
      </c>
      <c r="AQ124" s="33">
        <v>80.370032757798</v>
      </c>
    </row>
    <row r="125" spans="1:43" ht="13.8" x14ac:dyDescent="0.2">
      <c r="A125" s="13" t="s">
        <v>198</v>
      </c>
      <c r="B125" s="13" t="s">
        <v>171</v>
      </c>
      <c r="C125" s="13" t="s">
        <v>180</v>
      </c>
      <c r="D125" s="13" t="s">
        <v>181</v>
      </c>
      <c r="E125" s="13" t="s">
        <v>182</v>
      </c>
      <c r="F125" s="13" t="s">
        <v>81</v>
      </c>
      <c r="G125" s="14">
        <f>AVERAGE(G122:G124)</f>
        <v>4.1000000000000005</v>
      </c>
      <c r="H125" s="16">
        <f>AVERAGE(H122:H124)</f>
        <v>20683.469459582408</v>
      </c>
      <c r="I125" s="16">
        <f t="shared" ref="I125" si="720">AVERAGE(I122:I124)</f>
        <v>19884.092382490799</v>
      </c>
      <c r="J125" s="16">
        <f t="shared" ref="J125" si="721">AVERAGE(J122:J124)</f>
        <v>18620.350129500028</v>
      </c>
      <c r="K125" s="16">
        <f t="shared" ref="K125" si="722">AVERAGE(K122:K124)</f>
        <v>17662.892498479378</v>
      </c>
      <c r="L125" s="16">
        <f>AVERAGE(L122:L124)</f>
        <v>14560.07833470385</v>
      </c>
      <c r="M125" s="16">
        <f t="shared" ref="M125" si="723">AVERAGE(M122:M124)</f>
        <v>10371.266863382843</v>
      </c>
      <c r="N125" s="16">
        <f t="shared" ref="N125" si="724">AVERAGE(N122:N124)</f>
        <v>16177.733978408514</v>
      </c>
      <c r="O125" s="16">
        <f t="shared" ref="O125" si="725">AVERAGE(O122:O124)</f>
        <v>15051.993020037682</v>
      </c>
      <c r="P125" s="16">
        <f>AVERAGE(P122:P124)</f>
        <v>13543.004495274899</v>
      </c>
      <c r="Q125" s="16">
        <f t="shared" ref="Q125" si="726">AVERAGE(Q122:Q124)</f>
        <v>11874.793367713522</v>
      </c>
      <c r="R125" s="16">
        <f t="shared" ref="R125" si="727">AVERAGE(R122:R124)</f>
        <v>9081.6963401000976</v>
      </c>
      <c r="S125" s="16">
        <f t="shared" ref="S125" si="728">AVERAGE(S122:S124)</f>
        <v>5915.1964129499875</v>
      </c>
      <c r="T125" s="16">
        <f>AVERAGE(T122:T124)</f>
        <v>10861.48884248345</v>
      </c>
      <c r="U125" s="16">
        <f t="shared" ref="U125" si="729">AVERAGE(U122:U124)</f>
        <v>9730.5247333013085</v>
      </c>
      <c r="V125" s="16">
        <f t="shared" ref="V125" si="730">AVERAGE(V122:V124)</f>
        <v>8900.7974490578617</v>
      </c>
      <c r="W125" s="16">
        <f t="shared" ref="W125" si="731">AVERAGE(W122:W124)</f>
        <v>6933.6682753150317</v>
      </c>
      <c r="X125" s="16">
        <f>AVERAGE(X122:X124)</f>
        <v>4328.6600715504474</v>
      </c>
      <c r="Y125" s="16">
        <f t="shared" ref="Y125" si="732">AVERAGE(Y122:Y124)</f>
        <v>2013.5097137042715</v>
      </c>
      <c r="Z125" s="16">
        <f t="shared" ref="Z125" si="733">AVERAGE(Z122:Z124)</f>
        <v>5914.4839428068344</v>
      </c>
      <c r="AA125" s="16">
        <f t="shared" ref="AA125" si="734">AVERAGE(AA122:AA124)</f>
        <v>5111.8691666461918</v>
      </c>
      <c r="AB125" s="16">
        <f>AVERAGE(AB122:AB124)</f>
        <v>4395.2068188023468</v>
      </c>
      <c r="AC125" s="16">
        <f t="shared" ref="AC125" si="735">AVERAGE(AC122:AC124)</f>
        <v>2963.1294293217143</v>
      </c>
      <c r="AD125" s="16">
        <f t="shared" ref="AD125" si="736">AVERAGE(AD122:AD124)</f>
        <v>1414.0207713802718</v>
      </c>
      <c r="AE125" s="16">
        <f t="shared" ref="AE125" si="737">AVERAGE(AE122:AE124)</f>
        <v>617.25525455091406</v>
      </c>
      <c r="AF125" s="16">
        <f>AVERAGE(AF122:AF124)</f>
        <v>3096.5305009429921</v>
      </c>
      <c r="AG125" s="16">
        <f t="shared" ref="AG125" si="738">AVERAGE(AG122:AG124)</f>
        <v>2491.9510504190089</v>
      </c>
      <c r="AH125" s="16">
        <f t="shared" ref="AH125" si="739">AVERAGE(AH122:AH124)</f>
        <v>1948.5463971044037</v>
      </c>
      <c r="AI125" s="16">
        <f t="shared" ref="AI125" si="740">AVERAGE(AI122:AI124)</f>
        <v>1157.4937508947107</v>
      </c>
      <c r="AJ125" s="16">
        <f>AVERAGE(AJ122:AJ124)</f>
        <v>502.08969849147707</v>
      </c>
      <c r="AK125" s="16">
        <f t="shared" ref="AK125" si="741">AVERAGE(AK122:AK124)</f>
        <v>265.29805501769755</v>
      </c>
      <c r="AL125" s="16">
        <f t="shared" ref="AL125" si="742">AVERAGE(AL122:AL124)</f>
        <v>908.28102175232505</v>
      </c>
      <c r="AM125" s="16">
        <f t="shared" ref="AM125" si="743">AVERAGE(AM122:AM124)</f>
        <v>664.68243290239968</v>
      </c>
      <c r="AN125" s="16">
        <f>AVERAGE(AN122:AN124)</f>
        <v>496.47026800962539</v>
      </c>
      <c r="AO125" s="16">
        <f t="shared" ref="AO125" si="744">AVERAGE(AO122:AO124)</f>
        <v>304.83533304648489</v>
      </c>
      <c r="AP125" s="16">
        <f t="shared" ref="AP125" si="745">AVERAGE(AP122:AP124)</f>
        <v>186.34525777908939</v>
      </c>
      <c r="AQ125" s="16">
        <f t="shared" ref="AQ125" si="746">AVERAGE(AQ122:AQ124)</f>
        <v>83.610837778880679</v>
      </c>
    </row>
    <row r="126" spans="1:43" ht="13.8" x14ac:dyDescent="0.2">
      <c r="A126" s="13" t="s">
        <v>198</v>
      </c>
      <c r="B126" s="13" t="s">
        <v>171</v>
      </c>
      <c r="C126" s="13" t="s">
        <v>180</v>
      </c>
      <c r="D126" s="13" t="s">
        <v>183</v>
      </c>
      <c r="E126" s="13" t="s">
        <v>184</v>
      </c>
      <c r="F126" s="13" t="s">
        <v>52</v>
      </c>
      <c r="G126" s="24">
        <v>3.9</v>
      </c>
      <c r="H126" s="33">
        <v>25557.410314154164</v>
      </c>
      <c r="I126" s="33">
        <v>24954.732796302265</v>
      </c>
      <c r="J126" s="33">
        <v>24158.073204442182</v>
      </c>
      <c r="K126" s="33">
        <v>23019.109769883846</v>
      </c>
      <c r="L126" s="33">
        <v>17837.367736108037</v>
      </c>
      <c r="M126" s="33">
        <v>12295.351280435045</v>
      </c>
      <c r="N126" s="33">
        <v>19966.423847685081</v>
      </c>
      <c r="O126" s="33">
        <v>19610.335188057139</v>
      </c>
      <c r="P126" s="33">
        <v>19374.478213071172</v>
      </c>
      <c r="Q126" s="33">
        <v>16664.993146839526</v>
      </c>
      <c r="R126" s="33">
        <v>12215.9909905391</v>
      </c>
      <c r="S126" s="33">
        <v>7097.1464984004351</v>
      </c>
      <c r="T126" s="33">
        <v>14064.542677453894</v>
      </c>
      <c r="U126" s="33">
        <v>12616.76416531894</v>
      </c>
      <c r="V126" s="33">
        <v>11746.912745585929</v>
      </c>
      <c r="W126" s="33">
        <v>9136.8763226318115</v>
      </c>
      <c r="X126" s="33">
        <v>5143.9643049386586</v>
      </c>
      <c r="Y126" s="33">
        <v>2180.601634043499</v>
      </c>
      <c r="Z126" s="33">
        <v>8408.5463105624185</v>
      </c>
      <c r="AA126" s="33">
        <v>7067.1058986181797</v>
      </c>
      <c r="AB126" s="33">
        <v>6172.5850098980027</v>
      </c>
      <c r="AC126" s="33">
        <v>4277.5710325093878</v>
      </c>
      <c r="AD126" s="33">
        <v>1898.1042678538452</v>
      </c>
      <c r="AE126" s="33">
        <v>755.97348077373795</v>
      </c>
      <c r="AF126" s="33">
        <v>3893.8971266741</v>
      </c>
      <c r="AG126" s="33">
        <v>3034.2919517236642</v>
      </c>
      <c r="AH126" s="33">
        <v>2422.8790805150497</v>
      </c>
      <c r="AI126" s="33">
        <v>1592.5426038593225</v>
      </c>
      <c r="AJ126" s="33">
        <v>711.97303285165617</v>
      </c>
      <c r="AK126" s="33">
        <v>347.99743977581261</v>
      </c>
      <c r="AL126" s="33">
        <v>1039.8192848609142</v>
      </c>
      <c r="AM126" s="33">
        <v>663.6608276806752</v>
      </c>
      <c r="AN126" s="33">
        <v>483.83130970893558</v>
      </c>
      <c r="AO126" s="33">
        <v>302.23151523619265</v>
      </c>
      <c r="AP126" s="33">
        <v>197.92861282684672</v>
      </c>
      <c r="AQ126" s="33">
        <v>158.24959235275361</v>
      </c>
    </row>
    <row r="127" spans="1:43" ht="13.8" x14ac:dyDescent="0.2">
      <c r="A127" s="13" t="s">
        <v>198</v>
      </c>
      <c r="B127" s="13" t="s">
        <v>171</v>
      </c>
      <c r="C127" s="13" t="s">
        <v>180</v>
      </c>
      <c r="D127" s="13" t="s">
        <v>183</v>
      </c>
      <c r="E127" s="13" t="s">
        <v>184</v>
      </c>
      <c r="F127" s="13" t="s">
        <v>92</v>
      </c>
      <c r="G127" s="24">
        <v>4</v>
      </c>
      <c r="H127" s="33">
        <v>20653.128136038416</v>
      </c>
      <c r="I127" s="33">
        <v>19717.021494676515</v>
      </c>
      <c r="J127" s="33">
        <v>18304.121331587485</v>
      </c>
      <c r="K127" s="33">
        <v>17219.499318502738</v>
      </c>
      <c r="L127" s="33">
        <v>15344.015960346715</v>
      </c>
      <c r="M127" s="33">
        <v>14576.931469925079</v>
      </c>
      <c r="N127" s="33">
        <v>17117.027352279547</v>
      </c>
      <c r="O127" s="33">
        <v>16378.856163175422</v>
      </c>
      <c r="P127" s="33">
        <v>15249.938101137486</v>
      </c>
      <c r="Q127" s="33">
        <v>13832.56245197277</v>
      </c>
      <c r="R127" s="33">
        <v>10829.237299658111</v>
      </c>
      <c r="S127" s="33">
        <v>8228.2756855306216</v>
      </c>
      <c r="T127" s="33">
        <v>16183.5388463934</v>
      </c>
      <c r="U127" s="33">
        <v>14486.359439188767</v>
      </c>
      <c r="V127" s="33">
        <v>13367.128987571232</v>
      </c>
      <c r="W127" s="33">
        <v>9730.3053375234904</v>
      </c>
      <c r="X127" s="33">
        <v>4626.7916573244556</v>
      </c>
      <c r="Y127" s="33">
        <v>2601.4116011891842</v>
      </c>
      <c r="Z127" s="33">
        <v>10408.546310562419</v>
      </c>
      <c r="AA127" s="33">
        <v>9067.1058986181797</v>
      </c>
      <c r="AB127" s="33">
        <v>8172.5850098980027</v>
      </c>
      <c r="AC127" s="33">
        <v>6277.5710325093878</v>
      </c>
      <c r="AD127" s="33">
        <v>2898.1042678538452</v>
      </c>
      <c r="AE127" s="33">
        <v>1255.9734807737379</v>
      </c>
      <c r="AF127" s="33">
        <v>4607.5026966104442</v>
      </c>
      <c r="AG127" s="33">
        <v>3673.5248105569517</v>
      </c>
      <c r="AH127" s="33">
        <v>2907.760019669975</v>
      </c>
      <c r="AI127" s="33">
        <v>1857.3593315394724</v>
      </c>
      <c r="AJ127" s="33">
        <v>826.00284903039778</v>
      </c>
      <c r="AK127" s="33">
        <v>521.00775031159742</v>
      </c>
      <c r="AL127" s="33">
        <v>1239.8192848609142</v>
      </c>
      <c r="AM127" s="33">
        <v>863.6608276806752</v>
      </c>
      <c r="AN127" s="33">
        <v>733.83130970893558</v>
      </c>
      <c r="AO127" s="33">
        <v>502.23151523619265</v>
      </c>
      <c r="AP127" s="33">
        <v>247.92861282684672</v>
      </c>
      <c r="AQ127" s="33">
        <v>173.51767486229238</v>
      </c>
    </row>
    <row r="128" spans="1:43" ht="13.8" x14ac:dyDescent="0.2">
      <c r="A128" s="13" t="s">
        <v>198</v>
      </c>
      <c r="B128" s="13" t="s">
        <v>171</v>
      </c>
      <c r="C128" s="13" t="s">
        <v>180</v>
      </c>
      <c r="D128" s="13" t="s">
        <v>183</v>
      </c>
      <c r="E128" s="13" t="s">
        <v>184</v>
      </c>
      <c r="F128" s="13" t="s">
        <v>53</v>
      </c>
      <c r="G128" s="24">
        <v>3</v>
      </c>
      <c r="H128" s="33">
        <v>24806.071046824851</v>
      </c>
      <c r="I128" s="33">
        <v>24989.906060467132</v>
      </c>
      <c r="J128" s="33">
        <v>24444.290017013322</v>
      </c>
      <c r="K128" s="33">
        <v>21469.627647972746</v>
      </c>
      <c r="L128" s="33">
        <v>18040.711347195294</v>
      </c>
      <c r="M128" s="33">
        <v>15344.015960346715</v>
      </c>
      <c r="N128" s="33">
        <v>18130.457009455557</v>
      </c>
      <c r="O128" s="33">
        <v>17087.408166986985</v>
      </c>
      <c r="P128" s="33">
        <v>16022.184559571753</v>
      </c>
      <c r="Q128" s="33">
        <v>14130.040668901551</v>
      </c>
      <c r="R128" s="33">
        <v>10180.932111317516</v>
      </c>
      <c r="S128" s="33">
        <v>6677.8207343976019</v>
      </c>
      <c r="T128" s="33">
        <v>15170.529066600026</v>
      </c>
      <c r="U128" s="33">
        <v>13010.669240639505</v>
      </c>
      <c r="V128" s="33">
        <v>12695.747073731014</v>
      </c>
      <c r="W128" s="33">
        <v>9537.3417800214374</v>
      </c>
      <c r="X128" s="33">
        <v>5919.1086830622917</v>
      </c>
      <c r="Y128" s="33">
        <v>2803.5285306053324</v>
      </c>
      <c r="Z128" s="33">
        <v>11310.1112712991</v>
      </c>
      <c r="AA128" s="33">
        <v>10106.297843864559</v>
      </c>
      <c r="AB128" s="33">
        <v>8531.8314077847826</v>
      </c>
      <c r="AC128" s="33">
        <v>6178.2757524158542</v>
      </c>
      <c r="AD128" s="33">
        <v>3000.4450006628272</v>
      </c>
      <c r="AE128" s="33">
        <v>1217.6784316153889</v>
      </c>
      <c r="AF128" s="33">
        <v>5773.9647049224159</v>
      </c>
      <c r="AG128" s="33">
        <v>4625.7556625513589</v>
      </c>
      <c r="AH128" s="33">
        <v>3875.9803048433764</v>
      </c>
      <c r="AI128" s="33">
        <v>2569.7943381315476</v>
      </c>
      <c r="AJ128" s="33">
        <v>1260.4453190202398</v>
      </c>
      <c r="AK128" s="33">
        <v>505.450764405722</v>
      </c>
      <c r="AL128" s="33">
        <v>1392.58</v>
      </c>
      <c r="AM128" s="33">
        <v>1156.793661097136</v>
      </c>
      <c r="AN128" s="33">
        <v>872.03934572401317</v>
      </c>
      <c r="AO128" s="33">
        <v>562.4765900042936</v>
      </c>
      <c r="AP128" s="33">
        <v>319.102009982543</v>
      </c>
      <c r="AQ128" s="33">
        <v>155.41114353802601</v>
      </c>
    </row>
    <row r="129" spans="1:43" ht="13.8" x14ac:dyDescent="0.2">
      <c r="A129" s="13" t="s">
        <v>198</v>
      </c>
      <c r="B129" s="13" t="s">
        <v>171</v>
      </c>
      <c r="C129" s="13" t="s">
        <v>180</v>
      </c>
      <c r="D129" s="13" t="s">
        <v>183</v>
      </c>
      <c r="E129" s="13" t="s">
        <v>184</v>
      </c>
      <c r="F129" s="13" t="s">
        <v>81</v>
      </c>
      <c r="G129" s="14">
        <f>AVERAGE(G126:G128)</f>
        <v>3.6333333333333333</v>
      </c>
      <c r="H129" s="16">
        <f>AVERAGE(H126:H128)</f>
        <v>23672.203165672476</v>
      </c>
      <c r="I129" s="16">
        <f t="shared" ref="I129" si="747">AVERAGE(I126:I128)</f>
        <v>23220.55345048197</v>
      </c>
      <c r="J129" s="16">
        <f t="shared" ref="J129" si="748">AVERAGE(J126:J128)</f>
        <v>22302.161517680997</v>
      </c>
      <c r="K129" s="16">
        <f t="shared" ref="K129" si="749">AVERAGE(K126:K128)</f>
        <v>20569.41224545311</v>
      </c>
      <c r="L129" s="16">
        <f>AVERAGE(L126:L128)</f>
        <v>17074.031681216682</v>
      </c>
      <c r="M129" s="16">
        <f t="shared" ref="M129" si="750">AVERAGE(M126:M128)</f>
        <v>14072.09957023561</v>
      </c>
      <c r="N129" s="16">
        <f t="shared" ref="N129" si="751">AVERAGE(N126:N128)</f>
        <v>18404.636069806729</v>
      </c>
      <c r="O129" s="16">
        <f t="shared" ref="O129" si="752">AVERAGE(O126:O128)</f>
        <v>17692.199839406516</v>
      </c>
      <c r="P129" s="16">
        <f>AVERAGE(P126:P128)</f>
        <v>16882.200291260138</v>
      </c>
      <c r="Q129" s="16">
        <f t="shared" ref="Q129" si="753">AVERAGE(Q126:Q128)</f>
        <v>14875.865422571282</v>
      </c>
      <c r="R129" s="16">
        <f t="shared" ref="R129" si="754">AVERAGE(R126:R128)</f>
        <v>11075.386800504908</v>
      </c>
      <c r="S129" s="16">
        <f t="shared" ref="S129" si="755">AVERAGE(S126:S128)</f>
        <v>7334.4143061095529</v>
      </c>
      <c r="T129" s="16">
        <f>AVERAGE(T126:T128)</f>
        <v>15139.536863482441</v>
      </c>
      <c r="U129" s="16">
        <f t="shared" ref="U129" si="756">AVERAGE(U126:U128)</f>
        <v>13371.264281715738</v>
      </c>
      <c r="V129" s="16">
        <f t="shared" ref="V129" si="757">AVERAGE(V126:V128)</f>
        <v>12603.262935629391</v>
      </c>
      <c r="W129" s="16">
        <f t="shared" ref="W129" si="758">AVERAGE(W126:W128)</f>
        <v>9468.1744800589131</v>
      </c>
      <c r="X129" s="16">
        <f>AVERAGE(X126:X128)</f>
        <v>5229.9548817751356</v>
      </c>
      <c r="Y129" s="16">
        <f t="shared" ref="Y129" si="759">AVERAGE(Y126:Y128)</f>
        <v>2528.5139219460052</v>
      </c>
      <c r="Z129" s="16">
        <f t="shared" ref="Z129" si="760">AVERAGE(Z126:Z128)</f>
        <v>10042.401297474646</v>
      </c>
      <c r="AA129" s="16">
        <f t="shared" ref="AA129" si="761">AVERAGE(AA126:AA128)</f>
        <v>8746.8365470336394</v>
      </c>
      <c r="AB129" s="16">
        <f>AVERAGE(AB126:AB128)</f>
        <v>7625.6671425269296</v>
      </c>
      <c r="AC129" s="16">
        <f t="shared" ref="AC129" si="762">AVERAGE(AC126:AC128)</f>
        <v>5577.8059391448769</v>
      </c>
      <c r="AD129" s="16">
        <f t="shared" ref="AD129" si="763">AVERAGE(AD126:AD128)</f>
        <v>2598.8845121235058</v>
      </c>
      <c r="AE129" s="16">
        <f t="shared" ref="AE129" si="764">AVERAGE(AE126:AE128)</f>
        <v>1076.5417977209549</v>
      </c>
      <c r="AF129" s="16">
        <f>AVERAGE(AF126:AF128)</f>
        <v>4758.4548427356531</v>
      </c>
      <c r="AG129" s="16">
        <f t="shared" ref="AG129" si="765">AVERAGE(AG126:AG128)</f>
        <v>3777.8574749439917</v>
      </c>
      <c r="AH129" s="16">
        <f t="shared" ref="AH129" si="766">AVERAGE(AH126:AH128)</f>
        <v>3068.8731350094672</v>
      </c>
      <c r="AI129" s="16">
        <f t="shared" ref="AI129" si="767">AVERAGE(AI126:AI128)</f>
        <v>2006.5654245101141</v>
      </c>
      <c r="AJ129" s="16">
        <f>AVERAGE(AJ126:AJ128)</f>
        <v>932.8070669674313</v>
      </c>
      <c r="AK129" s="16">
        <f t="shared" ref="AK129" si="768">AVERAGE(AK126:AK128)</f>
        <v>458.15198483104405</v>
      </c>
      <c r="AL129" s="16">
        <f t="shared" ref="AL129" si="769">AVERAGE(AL126:AL128)</f>
        <v>1224.0728565739428</v>
      </c>
      <c r="AM129" s="16">
        <f t="shared" ref="AM129" si="770">AVERAGE(AM126:AM128)</f>
        <v>894.70510548616221</v>
      </c>
      <c r="AN129" s="16">
        <f>AVERAGE(AN126:AN128)</f>
        <v>696.56732171396141</v>
      </c>
      <c r="AO129" s="16">
        <f t="shared" ref="AO129" si="771">AVERAGE(AO126:AO128)</f>
        <v>455.646540158893</v>
      </c>
      <c r="AP129" s="16">
        <f t="shared" ref="AP129" si="772">AVERAGE(AP126:AP128)</f>
        <v>254.98641187874546</v>
      </c>
      <c r="AQ129" s="16">
        <f t="shared" ref="AQ129" si="773">AVERAGE(AQ126:AQ128)</f>
        <v>162.39280358435732</v>
      </c>
    </row>
    <row r="130" spans="1:43" ht="13.8" x14ac:dyDescent="0.2">
      <c r="A130" s="13" t="s">
        <v>198</v>
      </c>
      <c r="B130" s="13" t="s">
        <v>171</v>
      </c>
      <c r="C130" s="13" t="s">
        <v>180</v>
      </c>
      <c r="D130" s="13" t="s">
        <v>186</v>
      </c>
      <c r="E130" s="13" t="s">
        <v>197</v>
      </c>
      <c r="F130" s="13" t="s">
        <v>100</v>
      </c>
      <c r="G130" s="24">
        <v>3.7</v>
      </c>
      <c r="H130" s="33">
        <v>24935.592988663022</v>
      </c>
      <c r="I130" s="33">
        <v>24680.807398959903</v>
      </c>
      <c r="J130" s="33">
        <v>21460.386464173152</v>
      </c>
      <c r="K130" s="33">
        <v>20860.668544641314</v>
      </c>
      <c r="L130" s="33">
        <v>16512.235065258104</v>
      </c>
      <c r="M130" s="33">
        <v>11866.153622552329</v>
      </c>
      <c r="N130" s="33">
        <v>20466.681333777015</v>
      </c>
      <c r="O130" s="33">
        <v>18031.509999999998</v>
      </c>
      <c r="P130" s="33">
        <v>16965.103258533032</v>
      </c>
      <c r="Q130" s="33">
        <v>14979.650506458276</v>
      </c>
      <c r="R130" s="33">
        <v>10833.432448190984</v>
      </c>
      <c r="S130" s="33">
        <v>6386.4919140672228</v>
      </c>
      <c r="T130" s="33">
        <v>14248.204611983863</v>
      </c>
      <c r="U130" s="33">
        <v>12689.675519665605</v>
      </c>
      <c r="V130" s="33">
        <v>10984.679273081696</v>
      </c>
      <c r="W130" s="33">
        <v>8560.6780003439144</v>
      </c>
      <c r="X130" s="33">
        <v>5185.088611249972</v>
      </c>
      <c r="Y130" s="33">
        <v>2179.977658123787</v>
      </c>
      <c r="Z130" s="33">
        <v>7062.1678721065437</v>
      </c>
      <c r="AA130" s="33">
        <v>6461.7876018924999</v>
      </c>
      <c r="AB130" s="33">
        <v>4562.9872740243645</v>
      </c>
      <c r="AC130" s="33">
        <v>3152.5141271329881</v>
      </c>
      <c r="AD130" s="33">
        <v>1418.8814974808056</v>
      </c>
      <c r="AE130" s="33">
        <v>483.92581143219849</v>
      </c>
      <c r="AF130" s="33">
        <v>3711.2198133841116</v>
      </c>
      <c r="AG130" s="33">
        <v>2756.8629929212289</v>
      </c>
      <c r="AH130" s="33">
        <v>2071.9598929959061</v>
      </c>
      <c r="AI130" s="33">
        <v>1310.6412794119969</v>
      </c>
      <c r="AJ130" s="33">
        <v>460.67390950839285</v>
      </c>
      <c r="AK130" s="33">
        <v>125.92728209890093</v>
      </c>
      <c r="AL130" s="33">
        <v>917.14286121252439</v>
      </c>
      <c r="AM130" s="33">
        <v>622.49779582566362</v>
      </c>
      <c r="AN130" s="33">
        <v>376.01346874310946</v>
      </c>
      <c r="AO130" s="33">
        <v>173.8177108132154</v>
      </c>
      <c r="AP130" s="33">
        <v>99.750741876380104</v>
      </c>
      <c r="AQ130" s="33">
        <v>50.15215561737427</v>
      </c>
    </row>
    <row r="131" spans="1:43" ht="13.8" x14ac:dyDescent="0.2">
      <c r="A131" s="13" t="s">
        <v>198</v>
      </c>
      <c r="B131" s="13" t="s">
        <v>171</v>
      </c>
      <c r="C131" s="13" t="s">
        <v>180</v>
      </c>
      <c r="D131" s="13" t="s">
        <v>186</v>
      </c>
      <c r="E131" s="13" t="s">
        <v>197</v>
      </c>
      <c r="F131" s="13" t="s">
        <v>144</v>
      </c>
      <c r="G131" s="24">
        <v>3.7</v>
      </c>
      <c r="H131" s="33">
        <v>25477.404072967402</v>
      </c>
      <c r="I131" s="33">
        <v>25031.400926736798</v>
      </c>
      <c r="J131" s="33">
        <v>22517.785931246384</v>
      </c>
      <c r="K131" s="33">
        <v>20045.284304910736</v>
      </c>
      <c r="L131" s="33">
        <v>16219.718506530309</v>
      </c>
      <c r="M131" s="33">
        <v>10893.189737468807</v>
      </c>
      <c r="N131" s="33">
        <v>20005.038101851933</v>
      </c>
      <c r="O131" s="33">
        <v>21569.24437546224</v>
      </c>
      <c r="P131" s="33">
        <v>19932.115839139053</v>
      </c>
      <c r="Q131" s="33">
        <v>15674.109782924968</v>
      </c>
      <c r="R131" s="33">
        <v>11139.739889695595</v>
      </c>
      <c r="S131" s="33">
        <v>6387.568677299133</v>
      </c>
      <c r="T131" s="33">
        <v>12621.947258496777</v>
      </c>
      <c r="U131" s="33">
        <v>10997.339643161544</v>
      </c>
      <c r="V131" s="33">
        <v>9789.5778279999995</v>
      </c>
      <c r="W131" s="33">
        <v>7235.4027925211522</v>
      </c>
      <c r="X131" s="33">
        <v>4083.8344851882075</v>
      </c>
      <c r="Y131" s="33">
        <v>1738.4079133171406</v>
      </c>
      <c r="Z131" s="33">
        <v>6789.6050513693144</v>
      </c>
      <c r="AA131" s="33">
        <v>5426.6248952761962</v>
      </c>
      <c r="AB131" s="33">
        <v>4609.091829591297</v>
      </c>
      <c r="AC131" s="33">
        <v>3013.4102380200338</v>
      </c>
      <c r="AD131" s="33">
        <v>1315.8529291389243</v>
      </c>
      <c r="AE131" s="33">
        <v>457.64610575877163</v>
      </c>
      <c r="AF131" s="33">
        <v>3301.6932727819853</v>
      </c>
      <c r="AG131" s="33">
        <v>2762.0856325276477</v>
      </c>
      <c r="AH131" s="33">
        <v>1945.0643492355359</v>
      </c>
      <c r="AI131" s="33">
        <v>1154.8780966544184</v>
      </c>
      <c r="AJ131" s="33">
        <v>438.73016517756088</v>
      </c>
      <c r="AK131" s="33">
        <v>173.23821668284856</v>
      </c>
      <c r="AL131" s="33">
        <v>882.89480473718447</v>
      </c>
      <c r="AM131" s="33">
        <v>636.50693463912614</v>
      </c>
      <c r="AN131" s="33">
        <v>450.63894072381333</v>
      </c>
      <c r="AO131" s="33">
        <v>243.46074838467732</v>
      </c>
      <c r="AP131" s="33">
        <v>118.1535333365487</v>
      </c>
      <c r="AQ131" s="33">
        <v>71.354203992958205</v>
      </c>
    </row>
    <row r="132" spans="1:43" ht="13.8" x14ac:dyDescent="0.2">
      <c r="A132" s="13" t="s">
        <v>198</v>
      </c>
      <c r="B132" s="13" t="s">
        <v>171</v>
      </c>
      <c r="C132" s="13" t="s">
        <v>180</v>
      </c>
      <c r="D132" s="13" t="s">
        <v>186</v>
      </c>
      <c r="E132" s="13" t="s">
        <v>197</v>
      </c>
      <c r="F132" s="13" t="s">
        <v>122</v>
      </c>
      <c r="G132" s="24">
        <v>3.5</v>
      </c>
      <c r="H132" s="33">
        <v>23898.566196525579</v>
      </c>
      <c r="I132" s="33">
        <v>22174.500706095936</v>
      </c>
      <c r="J132" s="33">
        <v>22371.379743947575</v>
      </c>
      <c r="K132" s="33">
        <v>20868.03240083019</v>
      </c>
      <c r="L132" s="33">
        <v>17150.0537050001</v>
      </c>
      <c r="M132" s="33">
        <v>12154.408957397767</v>
      </c>
      <c r="N132" s="33">
        <v>18277.891971426721</v>
      </c>
      <c r="O132" s="33">
        <v>17145.617743181523</v>
      </c>
      <c r="P132" s="33">
        <v>16042.567381559056</v>
      </c>
      <c r="Q132" s="33">
        <v>14136.581730956917</v>
      </c>
      <c r="R132" s="33">
        <v>10488.481158827291</v>
      </c>
      <c r="S132" s="33">
        <v>6373.0099375627224</v>
      </c>
      <c r="T132" s="33">
        <v>13003.62916093529</v>
      </c>
      <c r="U132" s="33">
        <v>12035.421944899181</v>
      </c>
      <c r="V132" s="33">
        <v>10753.892298645382</v>
      </c>
      <c r="W132" s="33">
        <v>8073.6222107400672</v>
      </c>
      <c r="X132" s="33">
        <v>4600.4101319406263</v>
      </c>
      <c r="Y132" s="33">
        <v>1964.0903982552293</v>
      </c>
      <c r="Z132" s="33">
        <v>7092.7026013987197</v>
      </c>
      <c r="AA132" s="33">
        <v>6002.4482932037863</v>
      </c>
      <c r="AB132" s="33">
        <v>5081.4026880188212</v>
      </c>
      <c r="AC132" s="33">
        <v>3403.230885353631</v>
      </c>
      <c r="AD132" s="33">
        <v>1464.8456984534323</v>
      </c>
      <c r="AE132" s="33">
        <v>551.30382053544008</v>
      </c>
      <c r="AF132" s="33">
        <v>3504.2809544710826</v>
      </c>
      <c r="AG132" s="33">
        <v>2871.9153955162733</v>
      </c>
      <c r="AH132" s="33">
        <v>2028.0862153031978</v>
      </c>
      <c r="AI132" s="33">
        <v>1242.5643744675167</v>
      </c>
      <c r="AJ132" s="33">
        <v>456.35309073001741</v>
      </c>
      <c r="AK132" s="33">
        <v>214.7783697036721</v>
      </c>
      <c r="AL132" s="33">
        <v>828.74393107993342</v>
      </c>
      <c r="AM132" s="33">
        <v>617.04197405649165</v>
      </c>
      <c r="AN132" s="33">
        <v>446.83127626658637</v>
      </c>
      <c r="AO132" s="33">
        <v>224.24035241454399</v>
      </c>
      <c r="AP132" s="33">
        <v>127.381481443243</v>
      </c>
      <c r="AQ132" s="33">
        <v>83.767841237550996</v>
      </c>
    </row>
    <row r="133" spans="1:43" ht="13.8" x14ac:dyDescent="0.2">
      <c r="A133" s="13" t="s">
        <v>198</v>
      </c>
      <c r="B133" s="13" t="s">
        <v>171</v>
      </c>
      <c r="C133" s="13" t="s">
        <v>180</v>
      </c>
      <c r="D133" s="13" t="s">
        <v>186</v>
      </c>
      <c r="E133" s="13" t="s">
        <v>197</v>
      </c>
      <c r="F133" s="13" t="s">
        <v>81</v>
      </c>
      <c r="G133" s="14">
        <f>AVERAGE(G130:G132)</f>
        <v>3.6333333333333333</v>
      </c>
      <c r="H133" s="16">
        <f>AVERAGE(H130:H132)</f>
        <v>24770.521086052002</v>
      </c>
      <c r="I133" s="16">
        <f t="shared" ref="I133" si="774">AVERAGE(I130:I132)</f>
        <v>23962.236343930879</v>
      </c>
      <c r="J133" s="16">
        <f t="shared" ref="J133" si="775">AVERAGE(J130:J132)</f>
        <v>22116.517379789035</v>
      </c>
      <c r="K133" s="16">
        <f t="shared" ref="K133" si="776">AVERAGE(K130:K132)</f>
        <v>20591.32841679408</v>
      </c>
      <c r="L133" s="16">
        <f>AVERAGE(L130:L132)</f>
        <v>16627.335758929505</v>
      </c>
      <c r="M133" s="16">
        <f t="shared" ref="M133" si="777">AVERAGE(M130:M132)</f>
        <v>11637.917439139635</v>
      </c>
      <c r="N133" s="16">
        <f t="shared" ref="N133" si="778">AVERAGE(N130:N132)</f>
        <v>19583.203802351887</v>
      </c>
      <c r="O133" s="16">
        <f t="shared" ref="O133" si="779">AVERAGE(O130:O132)</f>
        <v>18915.457372881254</v>
      </c>
      <c r="P133" s="16">
        <f>AVERAGE(P130:P132)</f>
        <v>17646.595493077049</v>
      </c>
      <c r="Q133" s="16">
        <f t="shared" ref="Q133" si="780">AVERAGE(Q130:Q132)</f>
        <v>14930.114006780053</v>
      </c>
      <c r="R133" s="16">
        <f t="shared" ref="R133" si="781">AVERAGE(R130:R132)</f>
        <v>10820.551165571291</v>
      </c>
      <c r="S133" s="16">
        <f t="shared" ref="S133" si="782">AVERAGE(S130:S132)</f>
        <v>6382.3568429763591</v>
      </c>
      <c r="T133" s="16">
        <f>AVERAGE(T130:T132)</f>
        <v>13291.26034380531</v>
      </c>
      <c r="U133" s="16">
        <f t="shared" ref="U133" si="783">AVERAGE(U130:U132)</f>
        <v>11907.479035908776</v>
      </c>
      <c r="V133" s="16">
        <f t="shared" ref="V133" si="784">AVERAGE(V130:V132)</f>
        <v>10509.38313324236</v>
      </c>
      <c r="W133" s="16">
        <f t="shared" ref="W133" si="785">AVERAGE(W130:W132)</f>
        <v>7956.5676678683776</v>
      </c>
      <c r="X133" s="16">
        <f>AVERAGE(X130:X132)</f>
        <v>4623.111076126268</v>
      </c>
      <c r="Y133" s="16">
        <f t="shared" ref="Y133" si="786">AVERAGE(Y130:Y132)</f>
        <v>1960.8253232320521</v>
      </c>
      <c r="Z133" s="16">
        <f t="shared" ref="Z133" si="787">AVERAGE(Z130:Z132)</f>
        <v>6981.4918416248593</v>
      </c>
      <c r="AA133" s="16">
        <f t="shared" ref="AA133" si="788">AVERAGE(AA130:AA132)</f>
        <v>5963.6202634574947</v>
      </c>
      <c r="AB133" s="16">
        <f>AVERAGE(AB130:AB132)</f>
        <v>4751.1605972114949</v>
      </c>
      <c r="AC133" s="16">
        <f t="shared" ref="AC133" si="789">AVERAGE(AC130:AC132)</f>
        <v>3189.7184168355507</v>
      </c>
      <c r="AD133" s="16">
        <f t="shared" ref="AD133" si="790">AVERAGE(AD130:AD132)</f>
        <v>1399.860041691054</v>
      </c>
      <c r="AE133" s="16">
        <f t="shared" ref="AE133" si="791">AVERAGE(AE130:AE132)</f>
        <v>497.62524590880338</v>
      </c>
      <c r="AF133" s="16">
        <f>AVERAGE(AF130:AF132)</f>
        <v>3505.7313468790599</v>
      </c>
      <c r="AG133" s="16">
        <f t="shared" ref="AG133" si="792">AVERAGE(AG130:AG132)</f>
        <v>2796.9546736550496</v>
      </c>
      <c r="AH133" s="16">
        <f t="shared" ref="AH133" si="793">AVERAGE(AH130:AH132)</f>
        <v>2015.0368191782134</v>
      </c>
      <c r="AI133" s="16">
        <f t="shared" ref="AI133" si="794">AVERAGE(AI130:AI132)</f>
        <v>1236.0279168446439</v>
      </c>
      <c r="AJ133" s="16">
        <f>AVERAGE(AJ130:AJ132)</f>
        <v>451.91905513865703</v>
      </c>
      <c r="AK133" s="16">
        <f t="shared" ref="AK133" si="795">AVERAGE(AK130:AK132)</f>
        <v>171.31462282847386</v>
      </c>
      <c r="AL133" s="16">
        <f t="shared" ref="AL133" si="796">AVERAGE(AL130:AL132)</f>
        <v>876.26053234321409</v>
      </c>
      <c r="AM133" s="16">
        <f t="shared" ref="AM133" si="797">AVERAGE(AM130:AM132)</f>
        <v>625.34890150709373</v>
      </c>
      <c r="AN133" s="16">
        <f>AVERAGE(AN130:AN132)</f>
        <v>424.49456191116974</v>
      </c>
      <c r="AO133" s="16">
        <f t="shared" ref="AO133" si="798">AVERAGE(AO130:AO132)</f>
        <v>213.83960387081223</v>
      </c>
      <c r="AP133" s="16">
        <f t="shared" ref="AP133" si="799">AVERAGE(AP130:AP132)</f>
        <v>115.09525221872394</v>
      </c>
      <c r="AQ133" s="16">
        <f t="shared" ref="AQ133" si="800">AVERAGE(AQ130:AQ132)</f>
        <v>68.424733615961159</v>
      </c>
    </row>
    <row r="134" spans="1:43" ht="13.8" x14ac:dyDescent="0.2">
      <c r="A134" s="13" t="s">
        <v>199</v>
      </c>
      <c r="B134" s="13" t="s">
        <v>170</v>
      </c>
      <c r="C134" s="13" t="s">
        <v>180</v>
      </c>
      <c r="D134" s="13" t="s">
        <v>173</v>
      </c>
      <c r="E134" s="13" t="s">
        <v>173</v>
      </c>
      <c r="F134" s="13" t="s">
        <v>90</v>
      </c>
      <c r="G134" s="24">
        <v>6.2</v>
      </c>
      <c r="H134" s="33">
        <v>31469.603042524399</v>
      </c>
      <c r="I134" s="33">
        <v>30479.908510370522</v>
      </c>
      <c r="J134" s="33">
        <v>29995.983731116277</v>
      </c>
      <c r="K134" s="33">
        <v>28935.203238307968</v>
      </c>
      <c r="L134" s="33">
        <v>26978.139277729304</v>
      </c>
      <c r="M134" s="33">
        <v>22264.897491145726</v>
      </c>
      <c r="N134" s="33">
        <v>26882.576851801485</v>
      </c>
      <c r="O134" s="33">
        <v>26093.598944914062</v>
      </c>
      <c r="P134" s="33">
        <v>24871.046673084089</v>
      </c>
      <c r="Q134" s="33">
        <v>24400.219521271396</v>
      </c>
      <c r="R134" s="33">
        <v>21429.373352136099</v>
      </c>
      <c r="S134" s="33">
        <v>15985.978249167432</v>
      </c>
      <c r="T134" s="33">
        <v>24242.519168080871</v>
      </c>
      <c r="U134" s="33">
        <v>23512.318986290549</v>
      </c>
      <c r="V134" s="33">
        <v>21971.831568233913</v>
      </c>
      <c r="W134" s="33">
        <v>19983.606288276493</v>
      </c>
      <c r="X134" s="33">
        <v>16453.512718359489</v>
      </c>
      <c r="Y134" s="33">
        <v>11774.271174015032</v>
      </c>
      <c r="Z134" s="33">
        <v>18966.921030060519</v>
      </c>
      <c r="AA134" s="33">
        <v>16794.033355272986</v>
      </c>
      <c r="AB134" s="33">
        <v>16043.084842088359</v>
      </c>
      <c r="AC134" s="33">
        <v>13319.637609998194</v>
      </c>
      <c r="AD134" s="33">
        <v>9576.9459636214378</v>
      </c>
      <c r="AE134" s="33">
        <v>6153.3189587091183</v>
      </c>
      <c r="AF134" s="33">
        <v>12580.426140717673</v>
      </c>
      <c r="AG134" s="33">
        <v>10339.450002472659</v>
      </c>
      <c r="AH134" s="33">
        <v>9618.0678140180516</v>
      </c>
      <c r="AI134" s="33">
        <v>7466.6594614129835</v>
      </c>
      <c r="AJ134" s="33">
        <v>5029.8716677755147</v>
      </c>
      <c r="AK134" s="33">
        <v>2486.7996192275455</v>
      </c>
      <c r="AL134" s="33">
        <v>5231.2156115294747</v>
      </c>
      <c r="AM134" s="33">
        <v>5069.1262180722906</v>
      </c>
      <c r="AN134" s="33">
        <v>4199.4905883090041</v>
      </c>
      <c r="AO134" s="33">
        <v>2701.9406279357149</v>
      </c>
      <c r="AP134" s="33">
        <v>1472.9298426230573</v>
      </c>
      <c r="AQ134" s="33">
        <v>617.56174570768371</v>
      </c>
    </row>
    <row r="135" spans="1:43" ht="13.8" x14ac:dyDescent="0.2">
      <c r="A135" s="13" t="s">
        <v>199</v>
      </c>
      <c r="B135" s="13" t="s">
        <v>170</v>
      </c>
      <c r="C135" s="13" t="s">
        <v>180</v>
      </c>
      <c r="D135" s="13" t="s">
        <v>173</v>
      </c>
      <c r="E135" s="13" t="s">
        <v>173</v>
      </c>
      <c r="F135" s="13" t="s">
        <v>67</v>
      </c>
      <c r="G135" s="24">
        <v>7.7</v>
      </c>
      <c r="H135" s="33">
        <v>28540.890147744049</v>
      </c>
      <c r="I135" s="33">
        <v>28393.837085398121</v>
      </c>
      <c r="J135" s="33">
        <v>27481.741209427255</v>
      </c>
      <c r="K135" s="33">
        <v>27911.892853884518</v>
      </c>
      <c r="L135" s="33">
        <v>25085.790518851307</v>
      </c>
      <c r="M135" s="33">
        <v>20733.55828474776</v>
      </c>
      <c r="N135" s="33">
        <v>26372.334723003372</v>
      </c>
      <c r="O135" s="33">
        <v>24505.459677926177</v>
      </c>
      <c r="P135" s="33">
        <v>24382.696907553054</v>
      </c>
      <c r="Q135" s="33">
        <v>22854.494924067938</v>
      </c>
      <c r="R135" s="33">
        <v>20369.470240738417</v>
      </c>
      <c r="S135" s="33">
        <v>14453.221474475993</v>
      </c>
      <c r="T135" s="33">
        <v>22416.75783186948</v>
      </c>
      <c r="U135" s="33">
        <v>21100.81455671808</v>
      </c>
      <c r="V135" s="33">
        <v>20566.666007895248</v>
      </c>
      <c r="W135" s="33">
        <v>18896.925007281898</v>
      </c>
      <c r="X135" s="33">
        <v>15200.088811637961</v>
      </c>
      <c r="Y135" s="33">
        <v>11086.39305952949</v>
      </c>
      <c r="Z135" s="33">
        <v>16462.114688672827</v>
      </c>
      <c r="AA135" s="33">
        <v>15512.483311795064</v>
      </c>
      <c r="AB135" s="33">
        <v>14432.667331519084</v>
      </c>
      <c r="AC135" s="33">
        <v>12593.853330781832</v>
      </c>
      <c r="AD135" s="33">
        <v>9369.5338210889186</v>
      </c>
      <c r="AE135" s="33">
        <v>5658.4665103683619</v>
      </c>
      <c r="AF135" s="33">
        <v>10981.997765875269</v>
      </c>
      <c r="AG135" s="33">
        <v>10368.792518230859</v>
      </c>
      <c r="AH135" s="33">
        <v>9173.1348468189735</v>
      </c>
      <c r="AI135" s="33">
        <v>7377.6280764793482</v>
      </c>
      <c r="AJ135" s="33">
        <v>4866.8176454313962</v>
      </c>
      <c r="AK135" s="33">
        <v>2734.1169045594734</v>
      </c>
      <c r="AL135" s="33">
        <v>6051.4821862765239</v>
      </c>
      <c r="AM135" s="33">
        <v>5520.2183518367738</v>
      </c>
      <c r="AN135" s="33">
        <v>4160.9952650254245</v>
      </c>
      <c r="AO135" s="33">
        <v>2905.5041659388589</v>
      </c>
      <c r="AP135" s="33">
        <v>1277.9220276590968</v>
      </c>
      <c r="AQ135" s="33">
        <v>520.72165250870057</v>
      </c>
    </row>
    <row r="136" spans="1:43" ht="13.8" x14ac:dyDescent="0.2">
      <c r="A136" s="13" t="s">
        <v>199</v>
      </c>
      <c r="B136" s="13" t="s">
        <v>170</v>
      </c>
      <c r="C136" s="13" t="s">
        <v>180</v>
      </c>
      <c r="D136" s="13" t="s">
        <v>173</v>
      </c>
      <c r="E136" s="13" t="s">
        <v>173</v>
      </c>
      <c r="F136" s="13" t="s">
        <v>68</v>
      </c>
      <c r="G136" s="24">
        <v>8.5</v>
      </c>
      <c r="H136" s="33">
        <v>29675.271584043319</v>
      </c>
      <c r="I136" s="33">
        <v>28745.034684173537</v>
      </c>
      <c r="J136" s="33">
        <v>28571.76933997008</v>
      </c>
      <c r="K136" s="33">
        <v>27271.42224887585</v>
      </c>
      <c r="L136" s="33">
        <v>25362.981290443378</v>
      </c>
      <c r="M136" s="33">
        <v>20010.02187903802</v>
      </c>
      <c r="N136" s="33">
        <v>23838.649650150906</v>
      </c>
      <c r="O136" s="33">
        <v>23186.540668328002</v>
      </c>
      <c r="P136" s="33">
        <v>22542.761410354808</v>
      </c>
      <c r="Q136" s="33">
        <v>21916.854113405898</v>
      </c>
      <c r="R136" s="33">
        <v>19175.869151289618</v>
      </c>
      <c r="S136" s="33">
        <v>14630.030712998554</v>
      </c>
      <c r="T136" s="33">
        <v>22833.128039865558</v>
      </c>
      <c r="U136" s="33">
        <v>21551.59122721673</v>
      </c>
      <c r="V136" s="33">
        <v>19772.538387945981</v>
      </c>
      <c r="W136" s="33">
        <v>19000.264291679876</v>
      </c>
      <c r="X136" s="33">
        <v>15719.553084456315</v>
      </c>
      <c r="Y136" s="33">
        <v>11123.066275344929</v>
      </c>
      <c r="Z136" s="33">
        <v>18986.9303936861</v>
      </c>
      <c r="AA136" s="33">
        <v>17648.74545414195</v>
      </c>
      <c r="AB136" s="33">
        <v>16488.214761380579</v>
      </c>
      <c r="AC136" s="33">
        <v>14205.629017698782</v>
      </c>
      <c r="AD136" s="33">
        <v>10776.507324350325</v>
      </c>
      <c r="AE136" s="33">
        <v>6030.3136237391473</v>
      </c>
      <c r="AF136" s="33">
        <v>13838.430581730041</v>
      </c>
      <c r="AG136" s="33">
        <v>11868.992371538703</v>
      </c>
      <c r="AH136" s="33">
        <v>10736.291087011126</v>
      </c>
      <c r="AI136" s="33">
        <v>8545.0220689013477</v>
      </c>
      <c r="AJ136" s="33">
        <v>5301.9618298333289</v>
      </c>
      <c r="AK136" s="33">
        <v>2478.3141861633412</v>
      </c>
      <c r="AL136" s="33">
        <v>4522.1588507779406</v>
      </c>
      <c r="AM136" s="33">
        <v>4076.9825763760514</v>
      </c>
      <c r="AN136" s="33">
        <v>3922.743850758111</v>
      </c>
      <c r="AO136" s="33">
        <v>2644.309729974008</v>
      </c>
      <c r="AP136" s="33">
        <v>1401.6973689732147</v>
      </c>
      <c r="AQ136" s="33">
        <v>627.13805026786599</v>
      </c>
    </row>
    <row r="137" spans="1:43" ht="13.8" x14ac:dyDescent="0.2">
      <c r="A137" s="13" t="s">
        <v>199</v>
      </c>
      <c r="B137" s="13" t="s">
        <v>170</v>
      </c>
      <c r="C137" s="13" t="s">
        <v>180</v>
      </c>
      <c r="D137" s="13" t="s">
        <v>173</v>
      </c>
      <c r="E137" s="13" t="s">
        <v>173</v>
      </c>
      <c r="F137" s="13" t="s">
        <v>81</v>
      </c>
      <c r="G137" s="14">
        <f>AVERAGE(G134:G136)</f>
        <v>7.4666666666666659</v>
      </c>
      <c r="H137" s="16">
        <f>AVERAGE(H134:H136)</f>
        <v>29895.25492477059</v>
      </c>
      <c r="I137" s="16">
        <f t="shared" ref="I137" si="801">AVERAGE(I134:I136)</f>
        <v>29206.26009331406</v>
      </c>
      <c r="J137" s="16">
        <f t="shared" ref="J137" si="802">AVERAGE(J134:J136)</f>
        <v>28683.164760171203</v>
      </c>
      <c r="K137" s="16">
        <f t="shared" ref="K137" si="803">AVERAGE(K134:K136)</f>
        <v>28039.506113689447</v>
      </c>
      <c r="L137" s="16">
        <f>AVERAGE(L134:L136)</f>
        <v>25808.970362341333</v>
      </c>
      <c r="M137" s="16">
        <f t="shared" ref="M137" si="804">AVERAGE(M134:M136)</f>
        <v>21002.825884977166</v>
      </c>
      <c r="N137" s="16">
        <f t="shared" ref="N137" si="805">AVERAGE(N134:N136)</f>
        <v>25697.853741651921</v>
      </c>
      <c r="O137" s="16">
        <f t="shared" ref="O137" si="806">AVERAGE(O134:O136)</f>
        <v>24595.199763722747</v>
      </c>
      <c r="P137" s="16">
        <f>AVERAGE(P134:P136)</f>
        <v>23932.168330330649</v>
      </c>
      <c r="Q137" s="16">
        <f t="shared" ref="Q137" si="807">AVERAGE(Q134:Q136)</f>
        <v>23057.189519581745</v>
      </c>
      <c r="R137" s="16">
        <f t="shared" ref="R137" si="808">AVERAGE(R134:R136)</f>
        <v>20324.90424805471</v>
      </c>
      <c r="S137" s="16">
        <f t="shared" ref="S137" si="809">AVERAGE(S134:S136)</f>
        <v>15023.076812213993</v>
      </c>
      <c r="T137" s="16">
        <f>AVERAGE(T134:T136)</f>
        <v>23164.135013271967</v>
      </c>
      <c r="U137" s="16">
        <f t="shared" ref="U137" si="810">AVERAGE(U134:U136)</f>
        <v>22054.90825674179</v>
      </c>
      <c r="V137" s="16">
        <f t="shared" ref="V137" si="811">AVERAGE(V134:V136)</f>
        <v>20770.345321358382</v>
      </c>
      <c r="W137" s="16">
        <f t="shared" ref="W137" si="812">AVERAGE(W134:W136)</f>
        <v>19293.598529079423</v>
      </c>
      <c r="X137" s="16">
        <f>AVERAGE(X134:X136)</f>
        <v>15791.051538151254</v>
      </c>
      <c r="Y137" s="16">
        <f t="shared" ref="Y137" si="813">AVERAGE(Y134:Y136)</f>
        <v>11327.910169629817</v>
      </c>
      <c r="Z137" s="16">
        <f t="shared" ref="Z137" si="814">AVERAGE(Z134:Z136)</f>
        <v>18138.655370806478</v>
      </c>
      <c r="AA137" s="16">
        <f t="shared" ref="AA137" si="815">AVERAGE(AA134:AA136)</f>
        <v>16651.754040403332</v>
      </c>
      <c r="AB137" s="16">
        <f>AVERAGE(AB134:AB136)</f>
        <v>15654.655644996006</v>
      </c>
      <c r="AC137" s="16">
        <f t="shared" ref="AC137" si="816">AVERAGE(AC134:AC136)</f>
        <v>13373.039986159603</v>
      </c>
      <c r="AD137" s="16">
        <f t="shared" ref="AD137" si="817">AVERAGE(AD134:AD136)</f>
        <v>9907.6623696868937</v>
      </c>
      <c r="AE137" s="16">
        <f t="shared" ref="AE137" si="818">AVERAGE(AE134:AE136)</f>
        <v>5947.3663642722095</v>
      </c>
      <c r="AF137" s="16">
        <f>AVERAGE(AF134:AF136)</f>
        <v>12466.951496107662</v>
      </c>
      <c r="AG137" s="16">
        <f t="shared" ref="AG137" si="819">AVERAGE(AG134:AG136)</f>
        <v>10859.078297414075</v>
      </c>
      <c r="AH137" s="16">
        <f t="shared" ref="AH137" si="820">AVERAGE(AH134:AH136)</f>
        <v>9842.4979159493832</v>
      </c>
      <c r="AI137" s="16">
        <f t="shared" ref="AI137" si="821">AVERAGE(AI134:AI136)</f>
        <v>7796.4365355978925</v>
      </c>
      <c r="AJ137" s="16">
        <f>AVERAGE(AJ134:AJ136)</f>
        <v>5066.2170476800793</v>
      </c>
      <c r="AK137" s="16">
        <f t="shared" ref="AK137" si="822">AVERAGE(AK134:AK136)</f>
        <v>2566.4102366501197</v>
      </c>
      <c r="AL137" s="16">
        <f t="shared" ref="AL137" si="823">AVERAGE(AL134:AL136)</f>
        <v>5268.28554952798</v>
      </c>
      <c r="AM137" s="16">
        <f t="shared" ref="AM137" si="824">AVERAGE(AM134:AM136)</f>
        <v>4888.7757154283718</v>
      </c>
      <c r="AN137" s="16">
        <f>AVERAGE(AN134:AN136)</f>
        <v>4094.4099013641803</v>
      </c>
      <c r="AO137" s="16">
        <f t="shared" ref="AO137" si="825">AVERAGE(AO134:AO136)</f>
        <v>2750.5848412828605</v>
      </c>
      <c r="AP137" s="16">
        <f t="shared" ref="AP137" si="826">AVERAGE(AP134:AP136)</f>
        <v>1384.1830797517896</v>
      </c>
      <c r="AQ137" s="16">
        <f t="shared" ref="AQ137" si="827">AVERAGE(AQ134:AQ136)</f>
        <v>588.47381616141672</v>
      </c>
    </row>
    <row r="138" spans="1:43" ht="13.8" x14ac:dyDescent="0.2">
      <c r="A138" s="13" t="s">
        <v>199</v>
      </c>
      <c r="B138" s="13" t="s">
        <v>170</v>
      </c>
      <c r="C138" s="13" t="s">
        <v>180</v>
      </c>
      <c r="D138" s="13" t="s">
        <v>183</v>
      </c>
      <c r="E138" s="13" t="s">
        <v>184</v>
      </c>
      <c r="F138" s="13" t="s">
        <v>78</v>
      </c>
      <c r="G138" s="24">
        <v>5.3</v>
      </c>
      <c r="H138" s="33">
        <v>29636.430247224598</v>
      </c>
      <c r="I138" s="33">
        <v>29621.661080378028</v>
      </c>
      <c r="J138" s="33">
        <v>29319.55547931527</v>
      </c>
      <c r="K138" s="33">
        <v>28726.147637119495</v>
      </c>
      <c r="L138" s="33">
        <v>26328.582466325715</v>
      </c>
      <c r="M138" s="33">
        <v>20484.407799585872</v>
      </c>
      <c r="N138" s="33">
        <v>26112.505991907979</v>
      </c>
      <c r="O138" s="33">
        <v>25786.849360745196</v>
      </c>
      <c r="P138" s="33">
        <v>25650.083168105957</v>
      </c>
      <c r="Q138" s="33">
        <v>24259.806728432472</v>
      </c>
      <c r="R138" s="33">
        <v>21220.49962656026</v>
      </c>
      <c r="S138" s="33">
        <v>15627.578208390016</v>
      </c>
      <c r="T138" s="33">
        <v>22439.891635681823</v>
      </c>
      <c r="U138" s="33">
        <v>20738.619956528335</v>
      </c>
      <c r="V138" s="33">
        <v>19896.572914827335</v>
      </c>
      <c r="W138" s="33">
        <v>17785.161532783215</v>
      </c>
      <c r="X138" s="33">
        <v>14617.1327906363</v>
      </c>
      <c r="Y138" s="33">
        <v>10609.422269586081</v>
      </c>
      <c r="Z138" s="33">
        <v>16227.567994103898</v>
      </c>
      <c r="AA138" s="33">
        <v>15510.185224110039</v>
      </c>
      <c r="AB138" s="33">
        <v>14013.584220281688</v>
      </c>
      <c r="AC138" s="33">
        <v>11763.413830791318</v>
      </c>
      <c r="AD138" s="33">
        <v>8494.4671490933051</v>
      </c>
      <c r="AE138" s="33">
        <v>5198.4646024257672</v>
      </c>
      <c r="AF138" s="33">
        <v>12675.795445772394</v>
      </c>
      <c r="AG138" s="33">
        <v>12024.131952884494</v>
      </c>
      <c r="AH138" s="33">
        <v>10572.169959504003</v>
      </c>
      <c r="AI138" s="33">
        <v>8098.0624271214256</v>
      </c>
      <c r="AJ138" s="33">
        <v>5168.7426541974519</v>
      </c>
      <c r="AK138" s="33">
        <v>2687.0318274195647</v>
      </c>
      <c r="AL138" s="33">
        <v>6419.9598233882543</v>
      </c>
      <c r="AM138" s="33">
        <v>6222.4730616145807</v>
      </c>
      <c r="AN138" s="33">
        <v>5595.5237167550549</v>
      </c>
      <c r="AO138" s="33">
        <v>3844.3407453342834</v>
      </c>
      <c r="AP138" s="33">
        <v>1666.3589094066942</v>
      </c>
      <c r="AQ138" s="33">
        <v>556.505360911102</v>
      </c>
    </row>
    <row r="139" spans="1:43" ht="13.8" x14ac:dyDescent="0.2">
      <c r="A139" s="13" t="s">
        <v>199</v>
      </c>
      <c r="B139" s="13" t="s">
        <v>170</v>
      </c>
      <c r="C139" s="13" t="s">
        <v>180</v>
      </c>
      <c r="D139" s="13" t="s">
        <v>183</v>
      </c>
      <c r="E139" s="13" t="s">
        <v>184</v>
      </c>
      <c r="F139" s="13" t="s">
        <v>69</v>
      </c>
      <c r="G139" s="24">
        <v>5.9</v>
      </c>
      <c r="H139" s="33">
        <v>31845.881706832202</v>
      </c>
      <c r="I139" s="33">
        <v>30946.873605061104</v>
      </c>
      <c r="J139" s="33">
        <v>30636.41911472458</v>
      </c>
      <c r="K139" s="33">
        <v>30414.397644305092</v>
      </c>
      <c r="L139" s="33">
        <v>27143.099324380946</v>
      </c>
      <c r="M139" s="33">
        <v>21785.047518777767</v>
      </c>
      <c r="N139" s="33">
        <v>29985.863349780237</v>
      </c>
      <c r="O139" s="33">
        <v>29890.313785939961</v>
      </c>
      <c r="P139" s="33">
        <v>29655.267049340193</v>
      </c>
      <c r="Q139" s="33">
        <v>27919.810552128074</v>
      </c>
      <c r="R139" s="33">
        <v>24083.136738320878</v>
      </c>
      <c r="S139" s="33">
        <v>17507.824345226298</v>
      </c>
      <c r="T139" s="33">
        <v>23329.923078737615</v>
      </c>
      <c r="U139" s="33">
        <v>21814.181675727799</v>
      </c>
      <c r="V139" s="33">
        <v>21171.384899401899</v>
      </c>
      <c r="W139" s="33">
        <v>19213.069821743356</v>
      </c>
      <c r="X139" s="33">
        <v>14607.128497625685</v>
      </c>
      <c r="Y139" s="33">
        <v>9602.3988943867043</v>
      </c>
      <c r="Z139" s="33">
        <v>16673.923979560248</v>
      </c>
      <c r="AA139" s="33">
        <v>15484.538184833564</v>
      </c>
      <c r="AB139" s="33">
        <v>14605.298227009169</v>
      </c>
      <c r="AC139" s="33">
        <v>11876.61807265282</v>
      </c>
      <c r="AD139" s="33">
        <v>9188.7442324876411</v>
      </c>
      <c r="AE139" s="33">
        <v>5349.3073180280444</v>
      </c>
      <c r="AF139" s="33">
        <v>12163.133775741693</v>
      </c>
      <c r="AG139" s="33">
        <v>11166.300026131918</v>
      </c>
      <c r="AH139" s="33">
        <v>9699.590226047103</v>
      </c>
      <c r="AI139" s="33">
        <v>8141.558102735813</v>
      </c>
      <c r="AJ139" s="33">
        <v>5414.6705400488681</v>
      </c>
      <c r="AK139" s="33">
        <v>2442.3427489750006</v>
      </c>
      <c r="AL139" s="33">
        <v>5169.2719354590163</v>
      </c>
      <c r="AM139" s="33">
        <v>4686.808758582597</v>
      </c>
      <c r="AN139" s="33">
        <v>3613.2240369853303</v>
      </c>
      <c r="AO139" s="33">
        <v>2836.60796141736</v>
      </c>
      <c r="AP139" s="33">
        <v>1349.7279969336673</v>
      </c>
      <c r="AQ139" s="33">
        <v>681.90607221671564</v>
      </c>
    </row>
    <row r="140" spans="1:43" ht="13.8" x14ac:dyDescent="0.2">
      <c r="A140" s="13" t="s">
        <v>199</v>
      </c>
      <c r="B140" s="13" t="s">
        <v>170</v>
      </c>
      <c r="C140" s="13" t="s">
        <v>180</v>
      </c>
      <c r="D140" s="13" t="s">
        <v>183</v>
      </c>
      <c r="E140" s="13" t="s">
        <v>184</v>
      </c>
      <c r="F140" s="13" t="s">
        <v>7</v>
      </c>
      <c r="G140" s="24">
        <v>7.1</v>
      </c>
      <c r="H140" s="33">
        <v>31790.037198972903</v>
      </c>
      <c r="I140" s="33">
        <v>30798.183462113648</v>
      </c>
      <c r="J140" s="33">
        <v>30490.477163802563</v>
      </c>
      <c r="K140" s="33">
        <v>29618.06299436765</v>
      </c>
      <c r="L140" s="33">
        <v>28084.255829301856</v>
      </c>
      <c r="M140" s="33">
        <v>23303.204778682924</v>
      </c>
      <c r="N140" s="33">
        <v>27391.735581465946</v>
      </c>
      <c r="O140" s="33">
        <v>26436.269759850577</v>
      </c>
      <c r="P140" s="33">
        <v>25602.534395150891</v>
      </c>
      <c r="Q140" s="33">
        <v>23744.548047889628</v>
      </c>
      <c r="R140" s="33">
        <v>20130.504319723455</v>
      </c>
      <c r="S140" s="33">
        <v>15994.374790620252</v>
      </c>
      <c r="T140" s="33">
        <v>25902.55830042818</v>
      </c>
      <c r="U140" s="33">
        <v>25097.05611957646</v>
      </c>
      <c r="V140" s="33">
        <v>23398.877693815735</v>
      </c>
      <c r="W140" s="33">
        <v>21940.250747552833</v>
      </c>
      <c r="X140" s="33">
        <v>18205.314667069255</v>
      </c>
      <c r="Y140" s="33">
        <v>12234.040027618708</v>
      </c>
      <c r="Z140" s="33">
        <v>17815.464533757229</v>
      </c>
      <c r="AA140" s="33">
        <v>17892.168421855968</v>
      </c>
      <c r="AB140" s="33">
        <v>15909.870879113876</v>
      </c>
      <c r="AC140" s="33">
        <v>13373.350781503867</v>
      </c>
      <c r="AD140" s="33">
        <v>9981.0546241978354</v>
      </c>
      <c r="AE140" s="33">
        <v>6021.3057785744595</v>
      </c>
      <c r="AF140" s="33">
        <v>14479.114820880426</v>
      </c>
      <c r="AG140" s="33">
        <v>12380.113844222833</v>
      </c>
      <c r="AH140" s="33">
        <v>11145.127784797063</v>
      </c>
      <c r="AI140" s="33">
        <v>9148.8574197158305</v>
      </c>
      <c r="AJ140" s="33">
        <v>5618.747746</v>
      </c>
      <c r="AK140" s="33">
        <v>3187.9401491394019</v>
      </c>
      <c r="AL140" s="33">
        <v>4910.8520865923183</v>
      </c>
      <c r="AM140" s="33">
        <v>4505.6210695490072</v>
      </c>
      <c r="AN140" s="33">
        <v>4076.2970731082837</v>
      </c>
      <c r="AO140" s="33">
        <v>2783.5225303795673</v>
      </c>
      <c r="AP140" s="33">
        <v>1485.4190554497904</v>
      </c>
      <c r="AQ140" s="33">
        <v>581.61102357730692</v>
      </c>
    </row>
    <row r="141" spans="1:43" ht="13.8" x14ac:dyDescent="0.2">
      <c r="A141" s="13" t="s">
        <v>199</v>
      </c>
      <c r="B141" s="13" t="s">
        <v>170</v>
      </c>
      <c r="C141" s="13" t="s">
        <v>180</v>
      </c>
      <c r="D141" s="13" t="s">
        <v>183</v>
      </c>
      <c r="E141" s="13" t="s">
        <v>184</v>
      </c>
      <c r="F141" s="13" t="s">
        <v>81</v>
      </c>
      <c r="G141" s="14">
        <f>AVERAGE(G138:G140)</f>
        <v>6.0999999999999988</v>
      </c>
      <c r="H141" s="16">
        <f>AVERAGE(H138:H140)</f>
        <v>31090.783051009901</v>
      </c>
      <c r="I141" s="16">
        <f t="shared" ref="I141" si="828">AVERAGE(I138:I140)</f>
        <v>30455.572715850925</v>
      </c>
      <c r="J141" s="16">
        <f t="shared" ref="J141" si="829">AVERAGE(J138:J140)</f>
        <v>30148.817252614139</v>
      </c>
      <c r="K141" s="16">
        <f t="shared" ref="K141" si="830">AVERAGE(K138:K140)</f>
        <v>29586.202758597414</v>
      </c>
      <c r="L141" s="16">
        <f>AVERAGE(L138:L140)</f>
        <v>27185.312540002837</v>
      </c>
      <c r="M141" s="16">
        <f t="shared" ref="M141" si="831">AVERAGE(M138:M140)</f>
        <v>21857.55336568219</v>
      </c>
      <c r="N141" s="16">
        <f t="shared" ref="N141" si="832">AVERAGE(N138:N140)</f>
        <v>27830.034974384722</v>
      </c>
      <c r="O141" s="16">
        <f t="shared" ref="O141" si="833">AVERAGE(O138:O140)</f>
        <v>27371.144302178578</v>
      </c>
      <c r="P141" s="16">
        <f>AVERAGE(P138:P140)</f>
        <v>26969.294870865677</v>
      </c>
      <c r="Q141" s="16">
        <f t="shared" ref="Q141" si="834">AVERAGE(Q138:Q140)</f>
        <v>25308.055109483394</v>
      </c>
      <c r="R141" s="16">
        <f t="shared" ref="R141" si="835">AVERAGE(R138:R140)</f>
        <v>21811.380228201531</v>
      </c>
      <c r="S141" s="16">
        <f t="shared" ref="S141" si="836">AVERAGE(S138:S140)</f>
        <v>16376.592448078853</v>
      </c>
      <c r="T141" s="16">
        <f>AVERAGE(T138:T140)</f>
        <v>23890.791004949206</v>
      </c>
      <c r="U141" s="16">
        <f t="shared" ref="U141" si="837">AVERAGE(U138:U140)</f>
        <v>22549.952583944196</v>
      </c>
      <c r="V141" s="16">
        <f t="shared" ref="V141" si="838">AVERAGE(V138:V140)</f>
        <v>21488.945169348324</v>
      </c>
      <c r="W141" s="16">
        <f t="shared" ref="W141" si="839">AVERAGE(W138:W140)</f>
        <v>19646.160700693134</v>
      </c>
      <c r="X141" s="16">
        <f>AVERAGE(X138:X140)</f>
        <v>15809.85865177708</v>
      </c>
      <c r="Y141" s="16">
        <f t="shared" ref="Y141" si="840">AVERAGE(Y138:Y140)</f>
        <v>10815.287063863832</v>
      </c>
      <c r="Z141" s="16">
        <f t="shared" ref="Z141" si="841">AVERAGE(Z138:Z140)</f>
        <v>16905.65216914046</v>
      </c>
      <c r="AA141" s="16">
        <f t="shared" ref="AA141" si="842">AVERAGE(AA138:AA140)</f>
        <v>16295.630610266524</v>
      </c>
      <c r="AB141" s="16">
        <f>AVERAGE(AB138:AB140)</f>
        <v>14842.917775468244</v>
      </c>
      <c r="AC141" s="16">
        <f t="shared" ref="AC141" si="843">AVERAGE(AC138:AC140)</f>
        <v>12337.794228316001</v>
      </c>
      <c r="AD141" s="16">
        <f t="shared" ref="AD141" si="844">AVERAGE(AD138:AD140)</f>
        <v>9221.4220019262593</v>
      </c>
      <c r="AE141" s="16">
        <f t="shared" ref="AE141" si="845">AVERAGE(AE138:AE140)</f>
        <v>5523.0258996760904</v>
      </c>
      <c r="AF141" s="16">
        <f>AVERAGE(AF138:AF140)</f>
        <v>13106.014680798171</v>
      </c>
      <c r="AG141" s="16">
        <f t="shared" ref="AG141" si="846">AVERAGE(AG138:AG140)</f>
        <v>11856.848607746413</v>
      </c>
      <c r="AH141" s="16">
        <f t="shared" ref="AH141" si="847">AVERAGE(AH138:AH140)</f>
        <v>10472.295990116056</v>
      </c>
      <c r="AI141" s="16">
        <f t="shared" ref="AI141" si="848">AVERAGE(AI138:AI140)</f>
        <v>8462.8259831910236</v>
      </c>
      <c r="AJ141" s="16">
        <f>AVERAGE(AJ138:AJ140)</f>
        <v>5400.7203134154406</v>
      </c>
      <c r="AK141" s="16">
        <f t="shared" ref="AK141" si="849">AVERAGE(AK138:AK140)</f>
        <v>2772.4382418446562</v>
      </c>
      <c r="AL141" s="16">
        <f t="shared" ref="AL141" si="850">AVERAGE(AL138:AL140)</f>
        <v>5500.027948479863</v>
      </c>
      <c r="AM141" s="16">
        <f t="shared" ref="AM141" si="851">AVERAGE(AM138:AM140)</f>
        <v>5138.3009632487292</v>
      </c>
      <c r="AN141" s="16">
        <f>AVERAGE(AN138:AN140)</f>
        <v>4428.348275616223</v>
      </c>
      <c r="AO141" s="16">
        <f t="shared" ref="AO141" si="852">AVERAGE(AO138:AO140)</f>
        <v>3154.8237457104037</v>
      </c>
      <c r="AP141" s="16">
        <f t="shared" ref="AP141" si="853">AVERAGE(AP138:AP140)</f>
        <v>1500.5019872633839</v>
      </c>
      <c r="AQ141" s="16">
        <f t="shared" ref="AQ141" si="854">AVERAGE(AQ138:AQ140)</f>
        <v>606.67415223504156</v>
      </c>
    </row>
    <row r="142" spans="1:43" ht="13.8" x14ac:dyDescent="0.2">
      <c r="A142" s="13" t="s">
        <v>200</v>
      </c>
      <c r="B142" s="13" t="s">
        <v>172</v>
      </c>
      <c r="C142" s="13" t="s">
        <v>180</v>
      </c>
      <c r="D142" s="13" t="s">
        <v>173</v>
      </c>
      <c r="E142" s="13" t="s">
        <v>173</v>
      </c>
      <c r="F142" s="13" t="s">
        <v>100</v>
      </c>
      <c r="G142" s="24">
        <v>4.2</v>
      </c>
      <c r="H142" s="33">
        <v>27397.095487098039</v>
      </c>
      <c r="I142" s="33">
        <v>25408.138456090332</v>
      </c>
      <c r="J142" s="33">
        <v>25308.042747689273</v>
      </c>
      <c r="K142" s="33">
        <v>24341.84119684808</v>
      </c>
      <c r="L142" s="33">
        <v>24153.41090808262</v>
      </c>
      <c r="M142" s="33">
        <v>17146.094165574486</v>
      </c>
      <c r="N142" s="33">
        <v>26060.020434867998</v>
      </c>
      <c r="O142" s="33">
        <v>23473.986153697791</v>
      </c>
      <c r="P142" s="33">
        <v>23314.393179724226</v>
      </c>
      <c r="Q142" s="33">
        <v>21888.248038499016</v>
      </c>
      <c r="R142" s="33">
        <v>20393.408502853461</v>
      </c>
      <c r="S142" s="33">
        <v>13433.014805742725</v>
      </c>
      <c r="T142" s="33">
        <v>22936.829705937191</v>
      </c>
      <c r="U142" s="33">
        <v>20997.665891495704</v>
      </c>
      <c r="V142" s="33">
        <v>19918.596189529675</v>
      </c>
      <c r="W142" s="33">
        <v>18761.643728679999</v>
      </c>
      <c r="X142" s="33">
        <v>17227.179788136644</v>
      </c>
      <c r="Y142" s="33">
        <v>14737.186006593427</v>
      </c>
      <c r="Z142" s="33">
        <v>17356.547345782055</v>
      </c>
      <c r="AA142" s="33">
        <v>14192.595035559489</v>
      </c>
      <c r="AB142" s="33">
        <v>13276.60168380285</v>
      </c>
      <c r="AC142" s="33">
        <v>12848.483866480809</v>
      </c>
      <c r="AD142" s="33">
        <v>10239.844736296911</v>
      </c>
      <c r="AE142" s="33">
        <v>7062.4000039727644</v>
      </c>
      <c r="AF142" s="33">
        <v>16326.106603664985</v>
      </c>
      <c r="AG142" s="33">
        <v>12468.787099375362</v>
      </c>
      <c r="AH142" s="33">
        <v>12153.281248306928</v>
      </c>
      <c r="AI142" s="33">
        <v>10385.445812882106</v>
      </c>
      <c r="AJ142" s="33">
        <v>7182.4372247759111</v>
      </c>
      <c r="AK142" s="33">
        <v>4009.0117778291892</v>
      </c>
      <c r="AL142" s="33">
        <v>8546.2481638706049</v>
      </c>
      <c r="AM142" s="33">
        <v>6775.2978660805575</v>
      </c>
      <c r="AN142" s="33">
        <v>6521.3731013190945</v>
      </c>
      <c r="AO142" s="33">
        <v>4416.0055129427647</v>
      </c>
      <c r="AP142" s="33">
        <v>2302.058235080854</v>
      </c>
      <c r="AQ142" s="33">
        <v>1003.2342638483005</v>
      </c>
    </row>
    <row r="143" spans="1:43" ht="13.8" x14ac:dyDescent="0.2">
      <c r="A143" s="13" t="s">
        <v>200</v>
      </c>
      <c r="B143" s="13" t="s">
        <v>172</v>
      </c>
      <c r="C143" s="13" t="s">
        <v>180</v>
      </c>
      <c r="D143" s="13" t="s">
        <v>173</v>
      </c>
      <c r="E143" s="13" t="s">
        <v>173</v>
      </c>
      <c r="F143" s="13" t="s">
        <v>121</v>
      </c>
      <c r="G143" s="24">
        <v>3.9</v>
      </c>
      <c r="H143" s="33">
        <v>26556.984256680134</v>
      </c>
      <c r="I143" s="33">
        <v>25081.488081134627</v>
      </c>
      <c r="J143" s="33">
        <v>24544.813347088664</v>
      </c>
      <c r="K143" s="33">
        <v>24180.454311779496</v>
      </c>
      <c r="L143" s="33">
        <v>22324.753956742123</v>
      </c>
      <c r="M143" s="33">
        <v>16523.842014158337</v>
      </c>
      <c r="N143" s="33">
        <v>24737.302239918707</v>
      </c>
      <c r="O143" s="33">
        <v>23871.327061900247</v>
      </c>
      <c r="P143" s="33">
        <v>23361.731002969365</v>
      </c>
      <c r="Q143" s="33">
        <v>23014.861478430732</v>
      </c>
      <c r="R143" s="33">
        <v>18606.815102913301</v>
      </c>
      <c r="S143" s="33">
        <v>14324.163965630409</v>
      </c>
      <c r="T143" s="33">
        <v>23621.247583172368</v>
      </c>
      <c r="U143" s="33">
        <v>20561.61824908535</v>
      </c>
      <c r="V143" s="33">
        <v>20107.984708769418</v>
      </c>
      <c r="W143" s="33">
        <v>18540.642797033321</v>
      </c>
      <c r="X143" s="33">
        <v>15507.957525362493</v>
      </c>
      <c r="Y143" s="33">
        <v>10382.49925541403</v>
      </c>
      <c r="Z143" s="33">
        <v>16294.118042722692</v>
      </c>
      <c r="AA143" s="33">
        <v>14057.731282913777</v>
      </c>
      <c r="AB143" s="33">
        <v>12947.289960082973</v>
      </c>
      <c r="AC143" s="33">
        <v>12222.343689837646</v>
      </c>
      <c r="AD143" s="33">
        <v>9352.494048817267</v>
      </c>
      <c r="AE143" s="33">
        <v>6224.4854199970659</v>
      </c>
      <c r="AF143" s="33">
        <v>15182.097723877499</v>
      </c>
      <c r="AG143" s="33">
        <v>14179.077057484183</v>
      </c>
      <c r="AH143" s="33">
        <v>11374.027685660325</v>
      </c>
      <c r="AI143" s="33">
        <v>9999.2797514353406</v>
      </c>
      <c r="AJ143" s="33">
        <v>6192.0332306264145</v>
      </c>
      <c r="AK143" s="33">
        <v>2958.1783977744603</v>
      </c>
      <c r="AL143" s="33">
        <v>8665.4073956738284</v>
      </c>
      <c r="AM143" s="33">
        <v>6667.8019119611918</v>
      </c>
      <c r="AN143" s="33">
        <v>6022.9848685832758</v>
      </c>
      <c r="AO143" s="33">
        <v>4289.660781101712</v>
      </c>
      <c r="AP143" s="33">
        <v>2012.5079449986908</v>
      </c>
      <c r="AQ143" s="33">
        <v>972.42062735834782</v>
      </c>
    </row>
    <row r="144" spans="1:43" ht="13.8" x14ac:dyDescent="0.2">
      <c r="A144" s="13" t="s">
        <v>200</v>
      </c>
      <c r="B144" s="13" t="s">
        <v>172</v>
      </c>
      <c r="C144" s="13" t="s">
        <v>180</v>
      </c>
      <c r="D144" s="13" t="s">
        <v>173</v>
      </c>
      <c r="E144" s="13" t="s">
        <v>173</v>
      </c>
      <c r="F144" s="13" t="s">
        <v>18</v>
      </c>
      <c r="G144" s="24">
        <v>4.2</v>
      </c>
      <c r="H144" s="33">
        <v>26901.069148000202</v>
      </c>
      <c r="I144" s="33">
        <v>23849.835295504105</v>
      </c>
      <c r="J144" s="33">
        <v>22558.743314590134</v>
      </c>
      <c r="K144" s="33">
        <v>21973.923792651931</v>
      </c>
      <c r="L144" s="33">
        <v>21114.702860149959</v>
      </c>
      <c r="M144" s="33">
        <v>17948.130334414556</v>
      </c>
      <c r="N144" s="33">
        <v>25798.444691667366</v>
      </c>
      <c r="O144" s="33">
        <v>23426.622946066971</v>
      </c>
      <c r="P144" s="33">
        <v>23594.570005860991</v>
      </c>
      <c r="Q144" s="33">
        <v>22498.68482902387</v>
      </c>
      <c r="R144" s="33">
        <v>20611.765808909149</v>
      </c>
      <c r="S144" s="33">
        <v>16464.713605902849</v>
      </c>
      <c r="T144" s="33">
        <v>21841.512021033628</v>
      </c>
      <c r="U144" s="33">
        <v>19383.546052770547</v>
      </c>
      <c r="V144" s="33">
        <v>19035.473191635832</v>
      </c>
      <c r="W144" s="33">
        <v>17973.751919193928</v>
      </c>
      <c r="X144" s="33">
        <v>15657.18379032025</v>
      </c>
      <c r="Y144" s="33">
        <v>15443.57228245133</v>
      </c>
      <c r="Z144" s="33">
        <v>18754.064883711049</v>
      </c>
      <c r="AA144" s="33">
        <v>16717.273943320113</v>
      </c>
      <c r="AB144" s="33">
        <v>15330.859367021167</v>
      </c>
      <c r="AC144" s="33">
        <v>13709.846057758226</v>
      </c>
      <c r="AD144" s="33">
        <v>10958.674983372268</v>
      </c>
      <c r="AE144" s="33">
        <v>6577.571505531213</v>
      </c>
      <c r="AF144" s="33">
        <v>14196.165762751209</v>
      </c>
      <c r="AG144" s="33">
        <v>11774.503075334247</v>
      </c>
      <c r="AH144" s="33">
        <v>10421.365740972233</v>
      </c>
      <c r="AI144" s="33">
        <v>9093.7296663771413</v>
      </c>
      <c r="AJ144" s="33">
        <v>7248.6380993408402</v>
      </c>
      <c r="AK144" s="33">
        <v>4312.8289336620455</v>
      </c>
      <c r="AL144" s="33">
        <v>7734.997441678468</v>
      </c>
      <c r="AM144" s="33">
        <v>6122.7894570054214</v>
      </c>
      <c r="AN144" s="33">
        <v>5294.7241544860854</v>
      </c>
      <c r="AO144" s="33">
        <v>4389.2889331672159</v>
      </c>
      <c r="AP144" s="33">
        <v>2113.4519516373884</v>
      </c>
      <c r="AQ144" s="33">
        <v>1052.0456962956682</v>
      </c>
    </row>
    <row r="145" spans="1:43" ht="13.8" x14ac:dyDescent="0.2">
      <c r="A145" s="13" t="s">
        <v>200</v>
      </c>
      <c r="B145" s="13" t="s">
        <v>172</v>
      </c>
      <c r="C145" s="13" t="s">
        <v>180</v>
      </c>
      <c r="D145" s="13" t="s">
        <v>173</v>
      </c>
      <c r="E145" s="13" t="s">
        <v>173</v>
      </c>
      <c r="F145" s="13" t="s">
        <v>19</v>
      </c>
      <c r="G145" s="14">
        <f>AVERAGE(G142:G144)</f>
        <v>4.1000000000000005</v>
      </c>
      <c r="H145" s="16">
        <f>AVERAGE(H142:H144)</f>
        <v>26951.716297259456</v>
      </c>
      <c r="I145" s="16">
        <f t="shared" ref="I145" si="855">AVERAGE(I142:I144)</f>
        <v>24779.82061090969</v>
      </c>
      <c r="J145" s="16">
        <f t="shared" ref="J145" si="856">AVERAGE(J142:J144)</f>
        <v>24137.199803122687</v>
      </c>
      <c r="K145" s="16">
        <f t="shared" ref="K145" si="857">AVERAGE(K142:K144)</f>
        <v>23498.739767093168</v>
      </c>
      <c r="L145" s="16">
        <f>AVERAGE(L142:L144)</f>
        <v>22530.955908324901</v>
      </c>
      <c r="M145" s="16">
        <f t="shared" ref="M145" si="858">AVERAGE(M142:M144)</f>
        <v>17206.022171382461</v>
      </c>
      <c r="N145" s="16">
        <f t="shared" ref="N145" si="859">AVERAGE(N142:N144)</f>
        <v>25531.922455484688</v>
      </c>
      <c r="O145" s="16">
        <f t="shared" ref="O145" si="860">AVERAGE(O142:O144)</f>
        <v>23590.64538722167</v>
      </c>
      <c r="P145" s="16">
        <f>AVERAGE(P142:P144)</f>
        <v>23423.564729518195</v>
      </c>
      <c r="Q145" s="16">
        <f t="shared" ref="Q145" si="861">AVERAGE(Q142:Q144)</f>
        <v>22467.264781984541</v>
      </c>
      <c r="R145" s="16">
        <f t="shared" ref="R145" si="862">AVERAGE(R142:R144)</f>
        <v>19870.663138225304</v>
      </c>
      <c r="S145" s="16">
        <f t="shared" ref="S145" si="863">AVERAGE(S142:S144)</f>
        <v>14740.630792425327</v>
      </c>
      <c r="T145" s="16">
        <f>AVERAGE(T142:T144)</f>
        <v>22799.863103381063</v>
      </c>
      <c r="U145" s="16">
        <f t="shared" ref="U145" si="864">AVERAGE(U142:U144)</f>
        <v>20314.276731117203</v>
      </c>
      <c r="V145" s="16">
        <f t="shared" ref="V145" si="865">AVERAGE(V142:V144)</f>
        <v>19687.351363311642</v>
      </c>
      <c r="W145" s="16">
        <f t="shared" ref="W145" si="866">AVERAGE(W142:W144)</f>
        <v>18425.346148302418</v>
      </c>
      <c r="X145" s="16">
        <f>AVERAGE(X142:X144)</f>
        <v>16130.773701273129</v>
      </c>
      <c r="Y145" s="16">
        <f t="shared" ref="Y145" si="867">AVERAGE(Y142:Y144)</f>
        <v>13521.085848152929</v>
      </c>
      <c r="Z145" s="16">
        <f t="shared" ref="Z145" si="868">AVERAGE(Z142:Z144)</f>
        <v>17468.243424071934</v>
      </c>
      <c r="AA145" s="16">
        <f t="shared" ref="AA145" si="869">AVERAGE(AA142:AA144)</f>
        <v>14989.200087264458</v>
      </c>
      <c r="AB145" s="16">
        <f>AVERAGE(AB142:AB144)</f>
        <v>13851.583670302329</v>
      </c>
      <c r="AC145" s="16">
        <f t="shared" ref="AC145" si="870">AVERAGE(AC142:AC144)</f>
        <v>12926.891204692227</v>
      </c>
      <c r="AD145" s="16">
        <f t="shared" ref="AD145" si="871">AVERAGE(AD142:AD144)</f>
        <v>10183.671256162148</v>
      </c>
      <c r="AE145" s="16">
        <f t="shared" ref="AE145" si="872">AVERAGE(AE142:AE144)</f>
        <v>6621.485643167015</v>
      </c>
      <c r="AF145" s="16">
        <f>AVERAGE(AF142:AF144)</f>
        <v>15234.790030097896</v>
      </c>
      <c r="AG145" s="16">
        <f t="shared" ref="AG145" si="873">AVERAGE(AG142:AG144)</f>
        <v>12807.455744064597</v>
      </c>
      <c r="AH145" s="16">
        <f t="shared" ref="AH145" si="874">AVERAGE(AH142:AH144)</f>
        <v>11316.224891646494</v>
      </c>
      <c r="AI145" s="16">
        <f t="shared" ref="AI145" si="875">AVERAGE(AI142:AI144)</f>
        <v>9826.151743564862</v>
      </c>
      <c r="AJ145" s="16">
        <f>AVERAGE(AJ142:AJ144)</f>
        <v>6874.3695182477213</v>
      </c>
      <c r="AK145" s="16">
        <f t="shared" ref="AK145" si="876">AVERAGE(AK142:AK144)</f>
        <v>3760.0063697552318</v>
      </c>
      <c r="AL145" s="16">
        <f t="shared" ref="AL145" si="877">AVERAGE(AL142:AL144)</f>
        <v>8315.5510004076332</v>
      </c>
      <c r="AM145" s="16">
        <f t="shared" ref="AM145" si="878">AVERAGE(AM142:AM144)</f>
        <v>6521.9630783490575</v>
      </c>
      <c r="AN145" s="16">
        <f>AVERAGE(AN142:AN144)</f>
        <v>5946.3607081294858</v>
      </c>
      <c r="AO145" s="16">
        <f t="shared" ref="AO145" si="879">AVERAGE(AO142:AO144)</f>
        <v>4364.9850757372305</v>
      </c>
      <c r="AP145" s="16">
        <f t="shared" ref="AP145" si="880">AVERAGE(AP142:AP144)</f>
        <v>2142.6727105723112</v>
      </c>
      <c r="AQ145" s="16">
        <f t="shared" ref="AQ145" si="881">AVERAGE(AQ142:AQ144)</f>
        <v>1009.2335291674389</v>
      </c>
    </row>
    <row r="146" spans="1:43" ht="13.8" x14ac:dyDescent="0.2">
      <c r="A146" s="13" t="s">
        <v>200</v>
      </c>
      <c r="B146" s="13" t="s">
        <v>172</v>
      </c>
      <c r="C146" s="13" t="s">
        <v>180</v>
      </c>
      <c r="D146" s="13" t="s">
        <v>183</v>
      </c>
      <c r="E146" s="13" t="s">
        <v>184</v>
      </c>
      <c r="F146" s="13" t="s">
        <v>90</v>
      </c>
      <c r="G146" s="24">
        <v>3.8</v>
      </c>
      <c r="H146" s="33">
        <v>26561.29281022858</v>
      </c>
      <c r="I146" s="33">
        <v>25998.191020829869</v>
      </c>
      <c r="J146" s="33">
        <v>25271.577909178777</v>
      </c>
      <c r="K146" s="33">
        <v>25199.070544795315</v>
      </c>
      <c r="L146" s="33">
        <v>23589.68325296789</v>
      </c>
      <c r="M146" s="33">
        <v>20105.864911148627</v>
      </c>
      <c r="N146" s="33">
        <v>25428.581834156725</v>
      </c>
      <c r="O146" s="33">
        <v>24726.54314233852</v>
      </c>
      <c r="P146" s="33">
        <v>24471.752722513764</v>
      </c>
      <c r="Q146" s="33">
        <v>22494.404328133664</v>
      </c>
      <c r="R146" s="33">
        <v>21633.158313875974</v>
      </c>
      <c r="S146" s="33">
        <v>17170.291261593753</v>
      </c>
      <c r="T146" s="33">
        <v>23340.884306722666</v>
      </c>
      <c r="U146" s="33">
        <v>22002.89678987725</v>
      </c>
      <c r="V146" s="33">
        <v>19416.31442305107</v>
      </c>
      <c r="W146" s="33">
        <v>18065.787054989079</v>
      </c>
      <c r="X146" s="33">
        <v>15504.956422994826</v>
      </c>
      <c r="Y146" s="33">
        <v>11055.476536977118</v>
      </c>
      <c r="Z146" s="33">
        <v>16229.895420738185</v>
      </c>
      <c r="AA146" s="33">
        <v>16919.859861673009</v>
      </c>
      <c r="AB146" s="33">
        <v>13845.531113411307</v>
      </c>
      <c r="AC146" s="33">
        <v>12638.201042815153</v>
      </c>
      <c r="AD146" s="33">
        <v>10641.855038823885</v>
      </c>
      <c r="AE146" s="33">
        <v>6191.9878430768731</v>
      </c>
      <c r="AF146" s="33">
        <v>11286.865166993741</v>
      </c>
      <c r="AG146" s="33">
        <v>8993.9382238494072</v>
      </c>
      <c r="AH146" s="33">
        <v>7926.7781056637687</v>
      </c>
      <c r="AI146" s="33">
        <v>6820.8545881202481</v>
      </c>
      <c r="AJ146" s="33">
        <v>5313.306806595836</v>
      </c>
      <c r="AK146" s="33">
        <v>2294.6509325539741</v>
      </c>
      <c r="AL146" s="33">
        <v>6001.1967278559705</v>
      </c>
      <c r="AM146" s="33">
        <v>5045.7197557051177</v>
      </c>
      <c r="AN146" s="33">
        <v>4025.8408493201136</v>
      </c>
      <c r="AO146" s="33">
        <v>2820.397996289576</v>
      </c>
      <c r="AP146" s="33">
        <v>1572.1839177540228</v>
      </c>
      <c r="AQ146" s="33">
        <v>658.15436801748012</v>
      </c>
    </row>
    <row r="147" spans="1:43" ht="13.8" x14ac:dyDescent="0.2">
      <c r="A147" s="13" t="s">
        <v>200</v>
      </c>
      <c r="B147" s="13" t="s">
        <v>172</v>
      </c>
      <c r="C147" s="13" t="s">
        <v>180</v>
      </c>
      <c r="D147" s="13" t="s">
        <v>183</v>
      </c>
      <c r="E147" s="13" t="s">
        <v>184</v>
      </c>
      <c r="F147" s="13" t="s">
        <v>123</v>
      </c>
      <c r="G147" s="24">
        <v>5.4</v>
      </c>
      <c r="H147" s="33">
        <v>25370.134356526807</v>
      </c>
      <c r="I147" s="33">
        <v>24852.208911417732</v>
      </c>
      <c r="J147" s="33">
        <v>24562.130743465772</v>
      </c>
      <c r="K147" s="33">
        <v>23505.962771695213</v>
      </c>
      <c r="L147" s="33">
        <v>20585.062309542318</v>
      </c>
      <c r="M147" s="33">
        <v>18934.199458100054</v>
      </c>
      <c r="N147" s="33">
        <v>21839.269291735192</v>
      </c>
      <c r="O147" s="33">
        <v>21435.763736983863</v>
      </c>
      <c r="P147" s="33">
        <v>21076.664255993517</v>
      </c>
      <c r="Q147" s="33">
        <v>19671.313175152642</v>
      </c>
      <c r="R147" s="33">
        <v>17542.603258712246</v>
      </c>
      <c r="S147" s="33">
        <v>15248.821526583852</v>
      </c>
      <c r="T147" s="33">
        <v>19948.146499178223</v>
      </c>
      <c r="U147" s="33">
        <v>18748.315131316689</v>
      </c>
      <c r="V147" s="33">
        <v>18555.63244338501</v>
      </c>
      <c r="W147" s="33">
        <v>17272.116709932969</v>
      </c>
      <c r="X147" s="33">
        <v>14491.927123441234</v>
      </c>
      <c r="Y147" s="33">
        <v>11495.376421865349</v>
      </c>
      <c r="Z147" s="33">
        <v>15209.468352867689</v>
      </c>
      <c r="AA147" s="33">
        <v>14697.318741249772</v>
      </c>
      <c r="AB147" s="33">
        <v>13574.345286055917</v>
      </c>
      <c r="AC147" s="33">
        <v>11898.806621441343</v>
      </c>
      <c r="AD147" s="33">
        <v>8921.613875776673</v>
      </c>
      <c r="AE147" s="33">
        <v>6275.7595223815588</v>
      </c>
      <c r="AF147" s="33">
        <v>11660.038286823294</v>
      </c>
      <c r="AG147" s="33">
        <v>10442.052616141633</v>
      </c>
      <c r="AH147" s="33">
        <v>9665.5412878966436</v>
      </c>
      <c r="AI147" s="33">
        <v>7903.7760068874022</v>
      </c>
      <c r="AJ147" s="33">
        <v>5277.683330036959</v>
      </c>
      <c r="AK147" s="33">
        <v>2780.6414624201361</v>
      </c>
      <c r="AL147" s="33">
        <v>6675.1820537067988</v>
      </c>
      <c r="AM147" s="33">
        <v>6033.1219493544413</v>
      </c>
      <c r="AN147" s="33">
        <v>4933.5723692916736</v>
      </c>
      <c r="AO147" s="33">
        <v>4088.6535243234816</v>
      </c>
      <c r="AP147" s="33">
        <v>2365.8573430891488</v>
      </c>
      <c r="AQ147" s="33">
        <v>1082.5405352979233</v>
      </c>
    </row>
    <row r="148" spans="1:43" ht="13.8" x14ac:dyDescent="0.2">
      <c r="A148" s="13" t="s">
        <v>200</v>
      </c>
      <c r="B148" s="13" t="s">
        <v>172</v>
      </c>
      <c r="C148" s="13" t="s">
        <v>180</v>
      </c>
      <c r="D148" s="13" t="s">
        <v>183</v>
      </c>
      <c r="E148" s="13" t="s">
        <v>184</v>
      </c>
      <c r="F148" s="13" t="s">
        <v>143</v>
      </c>
      <c r="G148" s="24">
        <v>3.2</v>
      </c>
      <c r="H148" s="33">
        <v>25806.806890030628</v>
      </c>
      <c r="I148" s="33">
        <v>23899.308522509775</v>
      </c>
      <c r="J148" s="33">
        <v>23225.583009528375</v>
      </c>
      <c r="K148" s="33">
        <v>23052.331058860091</v>
      </c>
      <c r="L148" s="33">
        <v>20112.85201328525</v>
      </c>
      <c r="M148" s="33">
        <v>17760.259331723668</v>
      </c>
      <c r="N148" s="33">
        <v>24747.817443852353</v>
      </c>
      <c r="O148" s="33">
        <v>23748.013793048813</v>
      </c>
      <c r="P148" s="33">
        <v>22970.46620109068</v>
      </c>
      <c r="Q148" s="33">
        <v>21870.36839090403</v>
      </c>
      <c r="R148" s="33">
        <v>18495.901200247074</v>
      </c>
      <c r="S148" s="33">
        <v>16183.382153400973</v>
      </c>
      <c r="T148" s="33">
        <v>20572.525995875778</v>
      </c>
      <c r="U148" s="33">
        <v>19831.440067716547</v>
      </c>
      <c r="V148" s="33">
        <v>18808.525436028714</v>
      </c>
      <c r="W148" s="33">
        <v>17722.197990514404</v>
      </c>
      <c r="X148" s="33">
        <v>14064.164622283932</v>
      </c>
      <c r="Y148" s="33">
        <v>11632.49778105621</v>
      </c>
      <c r="Z148" s="33">
        <v>16209.306176074639</v>
      </c>
      <c r="AA148" s="33">
        <v>14550.32903211673</v>
      </c>
      <c r="AB148" s="33">
        <v>13483.101578446143</v>
      </c>
      <c r="AC148" s="33">
        <v>12023.276885036121</v>
      </c>
      <c r="AD148" s="33">
        <v>8615.2104141789696</v>
      </c>
      <c r="AE148" s="33">
        <v>5576.6034646143225</v>
      </c>
      <c r="AF148" s="33">
        <v>10507.816989665296</v>
      </c>
      <c r="AG148" s="33">
        <v>9123.4217162177392</v>
      </c>
      <c r="AH148" s="33">
        <v>7989.4483298617897</v>
      </c>
      <c r="AI148" s="33">
        <v>6136.3031458118085</v>
      </c>
      <c r="AJ148" s="33">
        <v>3951.4227037154046</v>
      </c>
      <c r="AK148" s="33">
        <v>2139.4451436367258</v>
      </c>
      <c r="AL148" s="33">
        <v>4969.1978599547492</v>
      </c>
      <c r="AM148" s="33">
        <v>5001.9823290105314</v>
      </c>
      <c r="AN148" s="33">
        <v>4296.6672568014965</v>
      </c>
      <c r="AO148" s="33">
        <v>3257.6517012813119</v>
      </c>
      <c r="AP148" s="33">
        <v>1829.7667518440483</v>
      </c>
      <c r="AQ148" s="33">
        <v>966.40448378032261</v>
      </c>
    </row>
    <row r="149" spans="1:43" ht="13.8" x14ac:dyDescent="0.2">
      <c r="A149" s="13" t="s">
        <v>200</v>
      </c>
      <c r="B149" s="13" t="s">
        <v>172</v>
      </c>
      <c r="C149" s="13" t="s">
        <v>180</v>
      </c>
      <c r="D149" s="13" t="s">
        <v>183</v>
      </c>
      <c r="E149" s="13" t="s">
        <v>184</v>
      </c>
      <c r="F149" s="13" t="s">
        <v>19</v>
      </c>
      <c r="G149" s="14">
        <f>AVERAGE(G146:G148)</f>
        <v>4.1333333333333329</v>
      </c>
      <c r="H149" s="16">
        <f>AVERAGE(H146:H148)</f>
        <v>25912.744685595335</v>
      </c>
      <c r="I149" s="16">
        <f t="shared" ref="I149" si="882">AVERAGE(I146:I148)</f>
        <v>24916.569484919124</v>
      </c>
      <c r="J149" s="16">
        <f t="shared" ref="J149" si="883">AVERAGE(J146:J148)</f>
        <v>24353.097220724307</v>
      </c>
      <c r="K149" s="16">
        <f t="shared" ref="K149" si="884">AVERAGE(K146:K148)</f>
        <v>23919.121458450205</v>
      </c>
      <c r="L149" s="16">
        <f>AVERAGE(L146:L148)</f>
        <v>21429.199191931821</v>
      </c>
      <c r="M149" s="16">
        <f t="shared" ref="M149" si="885">AVERAGE(M146:M148)</f>
        <v>18933.44123365745</v>
      </c>
      <c r="N149" s="16">
        <f t="shared" ref="N149" si="886">AVERAGE(N146:N148)</f>
        <v>24005.222856581426</v>
      </c>
      <c r="O149" s="16">
        <f t="shared" ref="O149" si="887">AVERAGE(O146:O148)</f>
        <v>23303.440224123729</v>
      </c>
      <c r="P149" s="16">
        <f>AVERAGE(P146:P148)</f>
        <v>22839.627726532653</v>
      </c>
      <c r="Q149" s="16">
        <f t="shared" ref="Q149" si="888">AVERAGE(Q146:Q148)</f>
        <v>21345.361964730109</v>
      </c>
      <c r="R149" s="16">
        <f t="shared" ref="R149" si="889">AVERAGE(R146:R148)</f>
        <v>19223.887590945098</v>
      </c>
      <c r="S149" s="16">
        <f t="shared" ref="S149" si="890">AVERAGE(S146:S148)</f>
        <v>16200.831647192861</v>
      </c>
      <c r="T149" s="16">
        <f>AVERAGE(T146:T148)</f>
        <v>21287.18560059222</v>
      </c>
      <c r="U149" s="16">
        <f t="shared" ref="U149" si="891">AVERAGE(U146:U148)</f>
        <v>20194.217329636831</v>
      </c>
      <c r="V149" s="16">
        <f t="shared" ref="V149" si="892">AVERAGE(V146:V148)</f>
        <v>18926.824100821595</v>
      </c>
      <c r="W149" s="16">
        <f t="shared" ref="W149" si="893">AVERAGE(W146:W148)</f>
        <v>17686.700585145485</v>
      </c>
      <c r="X149" s="16">
        <f>AVERAGE(X146:X148)</f>
        <v>14687.016056239998</v>
      </c>
      <c r="Y149" s="16">
        <f t="shared" ref="Y149" si="894">AVERAGE(Y146:Y148)</f>
        <v>11394.450246632892</v>
      </c>
      <c r="Z149" s="16">
        <f t="shared" ref="Z149" si="895">AVERAGE(Z146:Z148)</f>
        <v>15882.889983226836</v>
      </c>
      <c r="AA149" s="16">
        <f t="shared" ref="AA149" si="896">AVERAGE(AA146:AA148)</f>
        <v>15389.169211679837</v>
      </c>
      <c r="AB149" s="16">
        <f>AVERAGE(AB146:AB148)</f>
        <v>13634.325992637789</v>
      </c>
      <c r="AC149" s="16">
        <f t="shared" ref="AC149" si="897">AVERAGE(AC146:AC148)</f>
        <v>12186.761516430872</v>
      </c>
      <c r="AD149" s="16">
        <f t="shared" ref="AD149" si="898">AVERAGE(AD146:AD148)</f>
        <v>9392.8931095931766</v>
      </c>
      <c r="AE149" s="16">
        <f t="shared" ref="AE149" si="899">AVERAGE(AE146:AE148)</f>
        <v>6014.7836100242521</v>
      </c>
      <c r="AF149" s="16">
        <f>AVERAGE(AF146:AF148)</f>
        <v>11151.573481160776</v>
      </c>
      <c r="AG149" s="16">
        <f t="shared" ref="AG149" si="900">AVERAGE(AG146:AG148)</f>
        <v>9519.804185402927</v>
      </c>
      <c r="AH149" s="16">
        <f t="shared" ref="AH149" si="901">AVERAGE(AH146:AH148)</f>
        <v>8527.2559078074009</v>
      </c>
      <c r="AI149" s="16">
        <f t="shared" ref="AI149" si="902">AVERAGE(AI146:AI148)</f>
        <v>6953.6445802731532</v>
      </c>
      <c r="AJ149" s="16">
        <f>AVERAGE(AJ146:AJ148)</f>
        <v>4847.4709467827333</v>
      </c>
      <c r="AK149" s="16">
        <f t="shared" ref="AK149" si="903">AVERAGE(AK146:AK148)</f>
        <v>2404.9125128702785</v>
      </c>
      <c r="AL149" s="16">
        <f t="shared" ref="AL149" si="904">AVERAGE(AL146:AL148)</f>
        <v>5881.8588805058389</v>
      </c>
      <c r="AM149" s="16">
        <f t="shared" ref="AM149" si="905">AVERAGE(AM146:AM148)</f>
        <v>5360.2746780233638</v>
      </c>
      <c r="AN149" s="16">
        <f>AVERAGE(AN146:AN148)</f>
        <v>4418.693491804428</v>
      </c>
      <c r="AO149" s="16">
        <f t="shared" ref="AO149" si="906">AVERAGE(AO146:AO148)</f>
        <v>3388.9010739647897</v>
      </c>
      <c r="AP149" s="16">
        <f t="shared" ref="AP149" si="907">AVERAGE(AP146:AP148)</f>
        <v>1922.6026708957399</v>
      </c>
      <c r="AQ149" s="16">
        <f t="shared" ref="AQ149" si="908">AVERAGE(AQ146:AQ148)</f>
        <v>902.366462365242</v>
      </c>
    </row>
    <row r="150" spans="1:43" ht="13.8" x14ac:dyDescent="0.2">
      <c r="A150" s="13" t="s">
        <v>201</v>
      </c>
      <c r="B150" s="13" t="s">
        <v>171</v>
      </c>
      <c r="C150" s="13" t="s">
        <v>180</v>
      </c>
      <c r="D150" s="13" t="s">
        <v>173</v>
      </c>
      <c r="E150" s="13" t="s">
        <v>173</v>
      </c>
      <c r="F150" s="13" t="s">
        <v>124</v>
      </c>
      <c r="G150" s="24">
        <v>7.3</v>
      </c>
      <c r="H150" s="33">
        <v>23403.918573516727</v>
      </c>
      <c r="I150" s="33">
        <v>23243.185104577708</v>
      </c>
      <c r="J150" s="33">
        <v>23140.242370957432</v>
      </c>
      <c r="K150" s="33">
        <v>21947.427177259746</v>
      </c>
      <c r="L150" s="33">
        <v>19244.010898131783</v>
      </c>
      <c r="M150" s="33">
        <v>16764.859137026007</v>
      </c>
      <c r="N150" s="33">
        <v>19194.236748334941</v>
      </c>
      <c r="O150" s="33">
        <v>19175.679592499328</v>
      </c>
      <c r="P150" s="33">
        <v>18833.878265031395</v>
      </c>
      <c r="Q150" s="33">
        <v>17558.427807662818</v>
      </c>
      <c r="R150" s="33">
        <v>13534.236635800011</v>
      </c>
      <c r="S150" s="33">
        <v>9006.8235648387636</v>
      </c>
      <c r="T150" s="33">
        <v>14275.221409438454</v>
      </c>
      <c r="U150" s="33">
        <v>13340.894772021626</v>
      </c>
      <c r="V150" s="33">
        <v>12881.584522557914</v>
      </c>
      <c r="W150" s="33">
        <v>11356.630193467137</v>
      </c>
      <c r="X150" s="33">
        <v>8825.0531851811465</v>
      </c>
      <c r="Y150" s="33">
        <v>4950.8697182545566</v>
      </c>
      <c r="Z150" s="33">
        <v>8749.4601092746307</v>
      </c>
      <c r="AA150" s="33">
        <v>7565.1965533621342</v>
      </c>
      <c r="AB150" s="33">
        <v>7394.8053813968272</v>
      </c>
      <c r="AC150" s="33">
        <v>6672.3446182815869</v>
      </c>
      <c r="AD150" s="33">
        <v>3781.3939091273724</v>
      </c>
      <c r="AE150" s="33">
        <v>2734.9717372928412</v>
      </c>
      <c r="AF150" s="33">
        <v>4386.784146979252</v>
      </c>
      <c r="AG150" s="33">
        <v>3993.4330153715628</v>
      </c>
      <c r="AH150" s="33">
        <v>3252.3196043020366</v>
      </c>
      <c r="AI150" s="33">
        <v>2273.8485746842398</v>
      </c>
      <c r="AJ150" s="33">
        <v>1182.1850713111555</v>
      </c>
      <c r="AK150" s="33">
        <v>592.42222743529044</v>
      </c>
      <c r="AL150" s="33">
        <v>1910.4869855199674</v>
      </c>
      <c r="AM150" s="33">
        <v>1646.1446201701779</v>
      </c>
      <c r="AN150" s="33">
        <v>1281.0222763273377</v>
      </c>
      <c r="AO150" s="33">
        <v>804.90914496254857</v>
      </c>
      <c r="AP150" s="33">
        <v>385.70436948952488</v>
      </c>
      <c r="AQ150" s="33">
        <v>198.4785345091662</v>
      </c>
    </row>
    <row r="151" spans="1:43" ht="13.8" x14ac:dyDescent="0.2">
      <c r="A151" s="13" t="s">
        <v>201</v>
      </c>
      <c r="B151" s="13" t="s">
        <v>171</v>
      </c>
      <c r="C151" s="13" t="s">
        <v>180</v>
      </c>
      <c r="D151" s="13" t="s">
        <v>173</v>
      </c>
      <c r="E151" s="13" t="s">
        <v>173</v>
      </c>
      <c r="F151" s="13" t="s">
        <v>72</v>
      </c>
      <c r="G151" s="24">
        <v>8.1</v>
      </c>
      <c r="H151" s="33">
        <v>22393.524756318711</v>
      </c>
      <c r="I151" s="33">
        <v>21510.833707739021</v>
      </c>
      <c r="J151" s="33">
        <v>21192.293982353458</v>
      </c>
      <c r="K151" s="33">
        <v>21616.728482009239</v>
      </c>
      <c r="L151" s="33">
        <v>17241.256066613652</v>
      </c>
      <c r="M151" s="33">
        <v>13633.529739905634</v>
      </c>
      <c r="N151" s="33">
        <v>19072.793617082662</v>
      </c>
      <c r="O151" s="33">
        <v>17888.37045348468</v>
      </c>
      <c r="P151" s="33">
        <v>16985.702906275568</v>
      </c>
      <c r="Q151" s="33">
        <v>15598.706192929216</v>
      </c>
      <c r="R151" s="33">
        <v>12943.518011318225</v>
      </c>
      <c r="S151" s="33">
        <v>8657.3329527911173</v>
      </c>
      <c r="T151" s="33">
        <v>15198.187899668801</v>
      </c>
      <c r="U151" s="33">
        <v>13895.477041766537</v>
      </c>
      <c r="V151" s="33">
        <v>13544.30295192501</v>
      </c>
      <c r="W151" s="33">
        <v>11706.470259750189</v>
      </c>
      <c r="X151" s="33">
        <v>8588.9594002255762</v>
      </c>
      <c r="Y151" s="33">
        <v>5391.7903957125727</v>
      </c>
      <c r="Z151" s="33">
        <v>9267.4085052233695</v>
      </c>
      <c r="AA151" s="33">
        <v>8122.9813677580105</v>
      </c>
      <c r="AB151" s="33">
        <v>7098.0815537880362</v>
      </c>
      <c r="AC151" s="33">
        <v>6320.7438113318949</v>
      </c>
      <c r="AD151" s="33">
        <v>3700.1026998099014</v>
      </c>
      <c r="AE151" s="33">
        <v>2090.533841116739</v>
      </c>
      <c r="AF151" s="33">
        <v>4383.9503907706467</v>
      </c>
      <c r="AG151" s="33">
        <v>3649.8995189063662</v>
      </c>
      <c r="AH151" s="33">
        <v>3053.7347748498323</v>
      </c>
      <c r="AI151" s="33">
        <v>2270.2092688456455</v>
      </c>
      <c r="AJ151" s="33">
        <v>1106.5894618312823</v>
      </c>
      <c r="AK151" s="33">
        <v>423.19589445453795</v>
      </c>
      <c r="AL151" s="33">
        <v>1971.2280688870901</v>
      </c>
      <c r="AM151" s="33">
        <v>1683.8663487092861</v>
      </c>
      <c r="AN151" s="33">
        <v>1238.8510806473269</v>
      </c>
      <c r="AO151" s="33">
        <v>901.72980271394658</v>
      </c>
      <c r="AP151" s="33">
        <v>455.88609137955433</v>
      </c>
      <c r="AQ151" s="33">
        <v>270.70562997682089</v>
      </c>
    </row>
    <row r="152" spans="1:43" ht="13.8" x14ac:dyDescent="0.2">
      <c r="A152" s="13" t="s">
        <v>201</v>
      </c>
      <c r="B152" s="13" t="s">
        <v>171</v>
      </c>
      <c r="C152" s="13" t="s">
        <v>180</v>
      </c>
      <c r="D152" s="13" t="s">
        <v>173</v>
      </c>
      <c r="E152" s="13" t="s">
        <v>173</v>
      </c>
      <c r="F152" s="13" t="s">
        <v>73</v>
      </c>
      <c r="G152" s="24">
        <v>7.4</v>
      </c>
      <c r="H152" s="33">
        <v>22432.713259328673</v>
      </c>
      <c r="I152" s="33">
        <v>21067.280113530018</v>
      </c>
      <c r="J152" s="33">
        <v>18744.186116131743</v>
      </c>
      <c r="K152" s="33">
        <v>18507.062806047037</v>
      </c>
      <c r="L152" s="33">
        <v>15582.103597354981</v>
      </c>
      <c r="M152" s="33">
        <v>11659.869596569308</v>
      </c>
      <c r="N152" s="33">
        <v>17173.251221715149</v>
      </c>
      <c r="O152" s="33">
        <v>15908.296531367549</v>
      </c>
      <c r="P152" s="33">
        <v>14297.5932536035</v>
      </c>
      <c r="Q152" s="33">
        <v>13063.018318815029</v>
      </c>
      <c r="R152" s="33">
        <v>10751.382416397488</v>
      </c>
      <c r="S152" s="33">
        <v>8025.7963578275958</v>
      </c>
      <c r="T152" s="33">
        <v>14742.37148444523</v>
      </c>
      <c r="U152" s="33">
        <v>14262.663270502082</v>
      </c>
      <c r="V152" s="33">
        <v>13679.259635012997</v>
      </c>
      <c r="W152" s="33">
        <v>11693.260752240942</v>
      </c>
      <c r="X152" s="33">
        <v>8016.001494210579</v>
      </c>
      <c r="Y152" s="33">
        <v>4424.9611155569428</v>
      </c>
      <c r="Z152" s="33">
        <v>9698.6304137333518</v>
      </c>
      <c r="AA152" s="33">
        <v>7723.5691435128056</v>
      </c>
      <c r="AB152" s="33">
        <v>7442.4377739718248</v>
      </c>
      <c r="AC152" s="33">
        <v>5304.7859379230249</v>
      </c>
      <c r="AD152" s="33">
        <v>7749.0007415527898</v>
      </c>
      <c r="AE152" s="33">
        <v>3589.9571646896688</v>
      </c>
      <c r="AF152" s="33">
        <v>4072.423751129299</v>
      </c>
      <c r="AG152" s="33">
        <v>3681.7115759722815</v>
      </c>
      <c r="AH152" s="33">
        <v>3137.5727438807112</v>
      </c>
      <c r="AI152" s="33">
        <v>2237.9128621405443</v>
      </c>
      <c r="AJ152" s="33">
        <v>1356.6731575665676</v>
      </c>
      <c r="AK152" s="33">
        <v>686.15546097516847</v>
      </c>
      <c r="AL152" s="33">
        <v>1844.7678629894046</v>
      </c>
      <c r="AM152" s="33">
        <v>1925.9490792761549</v>
      </c>
      <c r="AN152" s="33">
        <v>1463.1340443654799</v>
      </c>
      <c r="AO152" s="33">
        <v>796.58183752891239</v>
      </c>
      <c r="AP152" s="33">
        <v>450.62277830075277</v>
      </c>
      <c r="AQ152" s="33">
        <v>308.78633375708824</v>
      </c>
    </row>
    <row r="153" spans="1:43" ht="13.8" x14ac:dyDescent="0.3">
      <c r="A153" s="13" t="s">
        <v>201</v>
      </c>
      <c r="B153" s="13" t="s">
        <v>171</v>
      </c>
      <c r="C153" s="13" t="s">
        <v>180</v>
      </c>
      <c r="D153" s="13" t="s">
        <v>173</v>
      </c>
      <c r="E153" s="13" t="s">
        <v>173</v>
      </c>
      <c r="F153" s="27" t="s">
        <v>81</v>
      </c>
      <c r="G153" s="14">
        <f>AVERAGE(G150:G152)</f>
        <v>7.5999999999999988</v>
      </c>
      <c r="H153" s="16">
        <f>AVERAGE(H150:H152)</f>
        <v>22743.38552972137</v>
      </c>
      <c r="I153" s="16">
        <f t="shared" ref="I153" si="909">AVERAGE(I150:I152)</f>
        <v>21940.432975282252</v>
      </c>
      <c r="J153" s="16">
        <f t="shared" ref="J153" si="910">AVERAGE(J150:J152)</f>
        <v>21025.574156480878</v>
      </c>
      <c r="K153" s="16">
        <f t="shared" ref="K153" si="911">AVERAGE(K150:K152)</f>
        <v>20690.406155105342</v>
      </c>
      <c r="L153" s="16">
        <f>AVERAGE(L150:L152)</f>
        <v>17355.790187366805</v>
      </c>
      <c r="M153" s="16">
        <f t="shared" ref="M153" si="912">AVERAGE(M150:M152)</f>
        <v>14019.419491166982</v>
      </c>
      <c r="N153" s="16">
        <f t="shared" ref="N153" si="913">AVERAGE(N150:N152)</f>
        <v>18480.093862377584</v>
      </c>
      <c r="O153" s="16">
        <f t="shared" ref="O153" si="914">AVERAGE(O150:O152)</f>
        <v>17657.448859117187</v>
      </c>
      <c r="P153" s="16">
        <f>AVERAGE(P150:P152)</f>
        <v>16705.72480830349</v>
      </c>
      <c r="Q153" s="16">
        <f t="shared" ref="Q153" si="915">AVERAGE(Q150:Q152)</f>
        <v>15406.717439802354</v>
      </c>
      <c r="R153" s="16">
        <f t="shared" ref="R153" si="916">AVERAGE(R150:R152)</f>
        <v>12409.71235450524</v>
      </c>
      <c r="S153" s="16">
        <f t="shared" ref="S153" si="917">AVERAGE(S150:S152)</f>
        <v>8563.3176251524928</v>
      </c>
      <c r="T153" s="16">
        <f>AVERAGE(T150:T152)</f>
        <v>14738.59359785083</v>
      </c>
      <c r="U153" s="16">
        <f t="shared" ref="U153" si="918">AVERAGE(U150:U152)</f>
        <v>13833.011694763414</v>
      </c>
      <c r="V153" s="16">
        <f t="shared" ref="V153" si="919">AVERAGE(V150:V152)</f>
        <v>13368.382369831974</v>
      </c>
      <c r="W153" s="16">
        <f t="shared" ref="W153" si="920">AVERAGE(W150:W152)</f>
        <v>11585.453735152754</v>
      </c>
      <c r="X153" s="16">
        <f>AVERAGE(X150:X152)</f>
        <v>8476.6713598724327</v>
      </c>
      <c r="Y153" s="16">
        <f t="shared" ref="Y153" si="921">AVERAGE(Y150:Y152)</f>
        <v>4922.5404098413574</v>
      </c>
      <c r="Z153" s="16">
        <f t="shared" ref="Z153" si="922">AVERAGE(Z150:Z152)</f>
        <v>9238.4996760771173</v>
      </c>
      <c r="AA153" s="16">
        <f t="shared" ref="AA153" si="923">AVERAGE(AA150:AA152)</f>
        <v>7803.9156882109828</v>
      </c>
      <c r="AB153" s="16">
        <f>AVERAGE(AB150:AB152)</f>
        <v>7311.7749030522291</v>
      </c>
      <c r="AC153" s="16">
        <f t="shared" ref="AC153" si="924">AVERAGE(AC150:AC152)</f>
        <v>6099.2914558455022</v>
      </c>
      <c r="AD153" s="16">
        <f t="shared" ref="AD153" si="925">AVERAGE(AD150:AD152)</f>
        <v>5076.8324501633542</v>
      </c>
      <c r="AE153" s="16">
        <f t="shared" ref="AE153" si="926">AVERAGE(AE150:AE152)</f>
        <v>2805.1542476997497</v>
      </c>
      <c r="AF153" s="16">
        <f>AVERAGE(AF150:AF152)</f>
        <v>4281.0527629597327</v>
      </c>
      <c r="AG153" s="16">
        <f t="shared" ref="AG153" si="927">AVERAGE(AG150:AG152)</f>
        <v>3775.0147034167367</v>
      </c>
      <c r="AH153" s="16">
        <f t="shared" ref="AH153" si="928">AVERAGE(AH150:AH152)</f>
        <v>3147.8757076775269</v>
      </c>
      <c r="AI153" s="16">
        <f t="shared" ref="AI153" si="929">AVERAGE(AI150:AI152)</f>
        <v>2260.6569018901432</v>
      </c>
      <c r="AJ153" s="16">
        <f>AVERAGE(AJ150:AJ152)</f>
        <v>1215.1492302363351</v>
      </c>
      <c r="AK153" s="16">
        <f t="shared" ref="AK153" si="930">AVERAGE(AK150:AK152)</f>
        <v>567.25786095499905</v>
      </c>
      <c r="AL153" s="16">
        <f t="shared" ref="AL153" si="931">AVERAGE(AL150:AL152)</f>
        <v>1908.827639132154</v>
      </c>
      <c r="AM153" s="16">
        <f t="shared" ref="AM153" si="932">AVERAGE(AM150:AM152)</f>
        <v>1751.9866827185397</v>
      </c>
      <c r="AN153" s="16">
        <f>AVERAGE(AN150:AN152)</f>
        <v>1327.6691337800482</v>
      </c>
      <c r="AO153" s="16">
        <f t="shared" ref="AO153" si="933">AVERAGE(AO150:AO152)</f>
        <v>834.40692840180247</v>
      </c>
      <c r="AP153" s="16">
        <f t="shared" ref="AP153" si="934">AVERAGE(AP150:AP152)</f>
        <v>430.73774638994399</v>
      </c>
      <c r="AQ153" s="16">
        <f t="shared" ref="AQ153" si="935">AVERAGE(AQ150:AQ152)</f>
        <v>259.32349941435842</v>
      </c>
    </row>
    <row r="154" spans="1:43" ht="13.8" x14ac:dyDescent="0.2">
      <c r="A154" s="13" t="s">
        <v>201</v>
      </c>
      <c r="B154" s="13" t="s">
        <v>171</v>
      </c>
      <c r="C154" s="13" t="s">
        <v>180</v>
      </c>
      <c r="D154" s="13" t="s">
        <v>186</v>
      </c>
      <c r="E154" s="13" t="s">
        <v>197</v>
      </c>
      <c r="F154" s="13" t="s">
        <v>130</v>
      </c>
      <c r="G154" s="24">
        <v>7.5</v>
      </c>
      <c r="H154" s="33">
        <v>21026.689271224077</v>
      </c>
      <c r="I154" s="33">
        <v>19523.879516310346</v>
      </c>
      <c r="J154" s="33">
        <v>18749.1627658381</v>
      </c>
      <c r="K154" s="33">
        <v>17358.860071782732</v>
      </c>
      <c r="L154" s="33">
        <v>15324.635082079762</v>
      </c>
      <c r="M154" s="33">
        <v>13556.391857588133</v>
      </c>
      <c r="N154" s="33">
        <v>17499.566928699842</v>
      </c>
      <c r="O154" s="33">
        <v>16384.486493123008</v>
      </c>
      <c r="P154" s="33">
        <v>15695.056704843282</v>
      </c>
      <c r="Q154" s="33">
        <v>13461.332964447045</v>
      </c>
      <c r="R154" s="33">
        <v>10765.124041262723</v>
      </c>
      <c r="S154" s="33">
        <v>7466.2355722622324</v>
      </c>
      <c r="T154" s="33">
        <v>11040.903127326999</v>
      </c>
      <c r="U154" s="33">
        <v>10284.716470969532</v>
      </c>
      <c r="V154" s="33">
        <v>8901.8760693843615</v>
      </c>
      <c r="W154" s="33">
        <v>7676.8673803090787</v>
      </c>
      <c r="X154" s="33">
        <v>5544.6948689892615</v>
      </c>
      <c r="Y154" s="33">
        <v>3637.277036880057</v>
      </c>
      <c r="Z154" s="33">
        <v>9205.3909640957208</v>
      </c>
      <c r="AA154" s="33">
        <v>7806.1409095374938</v>
      </c>
      <c r="AB154" s="33">
        <v>6847.3088692251977</v>
      </c>
      <c r="AC154" s="33">
        <v>5293.3338616765841</v>
      </c>
      <c r="AD154" s="33">
        <v>2880.6996161310717</v>
      </c>
      <c r="AE154" s="33">
        <v>1262.9661450988385</v>
      </c>
      <c r="AF154" s="33">
        <v>4346.9693544345982</v>
      </c>
      <c r="AG154" s="33">
        <v>3691.7977515733246</v>
      </c>
      <c r="AH154" s="33">
        <v>2950.5939131019504</v>
      </c>
      <c r="AI154" s="33">
        <v>1970.8536119792936</v>
      </c>
      <c r="AJ154" s="33">
        <v>964.78548870266889</v>
      </c>
      <c r="AK154" s="33">
        <v>322.07658087539488</v>
      </c>
      <c r="AL154" s="33">
        <v>2089.2339764460198</v>
      </c>
      <c r="AM154" s="33">
        <v>1747.3727404017072</v>
      </c>
      <c r="AN154" s="33">
        <v>1455.3283848403323</v>
      </c>
      <c r="AO154" s="33">
        <v>937.04330988081733</v>
      </c>
      <c r="AP154" s="33">
        <v>381.53139533851044</v>
      </c>
      <c r="AQ154" s="33">
        <v>139.46282693795357</v>
      </c>
    </row>
    <row r="155" spans="1:43" ht="13.8" x14ac:dyDescent="0.2">
      <c r="A155" s="13" t="s">
        <v>201</v>
      </c>
      <c r="B155" s="13" t="s">
        <v>171</v>
      </c>
      <c r="C155" s="13" t="s">
        <v>180</v>
      </c>
      <c r="D155" s="13" t="s">
        <v>186</v>
      </c>
      <c r="E155" s="13" t="s">
        <v>197</v>
      </c>
      <c r="F155" s="13" t="s">
        <v>72</v>
      </c>
      <c r="G155" s="24">
        <v>9</v>
      </c>
      <c r="H155" s="33">
        <v>23344.890934278021</v>
      </c>
      <c r="I155" s="33">
        <v>22427.475430878498</v>
      </c>
      <c r="J155" s="33">
        <v>21692.891495087544</v>
      </c>
      <c r="K155" s="33">
        <v>18577.924454719439</v>
      </c>
      <c r="L155" s="33">
        <v>16925.776480995981</v>
      </c>
      <c r="M155" s="33">
        <v>13382.804799535957</v>
      </c>
      <c r="N155" s="33">
        <v>17171.959633249004</v>
      </c>
      <c r="O155" s="33">
        <v>17175.675243939157</v>
      </c>
      <c r="P155" s="33">
        <v>15934.105715569545</v>
      </c>
      <c r="Q155" s="33">
        <v>14920.080871854054</v>
      </c>
      <c r="R155" s="33">
        <v>12178.691614014933</v>
      </c>
      <c r="S155" s="33">
        <v>8145.6019649456812</v>
      </c>
      <c r="T155" s="33">
        <v>15227.247166999417</v>
      </c>
      <c r="U155" s="33">
        <v>13889.517592242002</v>
      </c>
      <c r="V155" s="33">
        <v>13226.983406492462</v>
      </c>
      <c r="W155" s="33">
        <v>10635.003275026862</v>
      </c>
      <c r="X155" s="33">
        <v>7939.9377535155563</v>
      </c>
      <c r="Y155" s="33">
        <v>4509.274961136427</v>
      </c>
      <c r="Z155" s="33">
        <v>10425.250617144238</v>
      </c>
      <c r="AA155" s="33">
        <v>8122.3029087868144</v>
      </c>
      <c r="AB155" s="33">
        <v>7250.8099395315267</v>
      </c>
      <c r="AC155" s="33">
        <v>5074.743518095348</v>
      </c>
      <c r="AD155" s="33">
        <v>2936.1744520982038</v>
      </c>
      <c r="AE155" s="33">
        <v>1233.6867938714793</v>
      </c>
      <c r="AF155" s="33">
        <v>5012.6795119943454</v>
      </c>
      <c r="AG155" s="33">
        <v>3674.038582212645</v>
      </c>
      <c r="AH155" s="33">
        <v>2850.2455300057209</v>
      </c>
      <c r="AI155" s="33">
        <v>2103.1625868323504</v>
      </c>
      <c r="AJ155" s="33">
        <v>1122.6806344877912</v>
      </c>
      <c r="AK155" s="33">
        <v>416.98779395223778</v>
      </c>
      <c r="AL155" s="33">
        <v>1985.575618980519</v>
      </c>
      <c r="AM155" s="33">
        <v>1550.2664611292766</v>
      </c>
      <c r="AN155" s="33">
        <v>1223.2076448664159</v>
      </c>
      <c r="AO155" s="33">
        <v>860.04371725076953</v>
      </c>
      <c r="AP155" s="33">
        <v>438.36104059972263</v>
      </c>
      <c r="AQ155" s="33">
        <v>247.44187941211214</v>
      </c>
    </row>
    <row r="156" spans="1:43" ht="13.8" x14ac:dyDescent="0.2">
      <c r="A156" s="13" t="s">
        <v>201</v>
      </c>
      <c r="B156" s="13" t="s">
        <v>171</v>
      </c>
      <c r="C156" s="13" t="s">
        <v>180</v>
      </c>
      <c r="D156" s="13" t="s">
        <v>186</v>
      </c>
      <c r="E156" s="13" t="s">
        <v>197</v>
      </c>
      <c r="F156" s="13" t="s">
        <v>44</v>
      </c>
      <c r="G156" s="24">
        <v>8.1999999999999993</v>
      </c>
      <c r="H156" s="33">
        <v>23026.0110459467</v>
      </c>
      <c r="I156" s="33">
        <v>23129.537746171918</v>
      </c>
      <c r="J156" s="33">
        <v>21312.072443860503</v>
      </c>
      <c r="K156" s="33">
        <v>20191.055125553779</v>
      </c>
      <c r="L156" s="33">
        <v>17282.985564441624</v>
      </c>
      <c r="M156" s="33">
        <v>13819.845034744842</v>
      </c>
      <c r="N156" s="33">
        <v>18083.303198595982</v>
      </c>
      <c r="O156" s="33">
        <v>18420.575130680867</v>
      </c>
      <c r="P156" s="33">
        <v>17441.768968400233</v>
      </c>
      <c r="Q156" s="33">
        <v>15446.374101174924</v>
      </c>
      <c r="R156" s="33">
        <v>11922.113334207526</v>
      </c>
      <c r="S156" s="33">
        <v>7278.2461916997445</v>
      </c>
      <c r="T156" s="33">
        <v>15435.737655234994</v>
      </c>
      <c r="U156" s="33">
        <v>13465.497174372997</v>
      </c>
      <c r="V156" s="33">
        <v>12982.45009288541</v>
      </c>
      <c r="W156" s="33">
        <v>11055.040092276557</v>
      </c>
      <c r="X156" s="33">
        <v>7404.7670287992751</v>
      </c>
      <c r="Y156" s="33">
        <v>4244.9563913482243</v>
      </c>
      <c r="Z156" s="33">
        <v>9966.4903525239188</v>
      </c>
      <c r="AA156" s="33">
        <v>8796.2931354314387</v>
      </c>
      <c r="AB156" s="33">
        <v>8295.5869431683604</v>
      </c>
      <c r="AC156" s="33">
        <v>7249.0862474370224</v>
      </c>
      <c r="AD156" s="33">
        <v>4372.2887957262665</v>
      </c>
      <c r="AE156" s="33">
        <v>1169.830711177922</v>
      </c>
      <c r="AF156" s="33">
        <v>4065.5096831679484</v>
      </c>
      <c r="AG156" s="33">
        <v>3407.1910128523905</v>
      </c>
      <c r="AH156" s="33">
        <v>2848.5045294776</v>
      </c>
      <c r="AI156" s="33">
        <v>2253.0838622651008</v>
      </c>
      <c r="AJ156" s="33">
        <v>1259.729826522718</v>
      </c>
      <c r="AK156" s="33">
        <v>756.30310350778166</v>
      </c>
      <c r="AL156" s="33">
        <v>2349.291808898553</v>
      </c>
      <c r="AM156" s="33">
        <v>1621.1259238693467</v>
      </c>
      <c r="AN156" s="33">
        <v>1140.91497054769</v>
      </c>
      <c r="AO156" s="33">
        <v>902.19531094048614</v>
      </c>
      <c r="AP156" s="33">
        <v>444.42014608345443</v>
      </c>
      <c r="AQ156" s="33">
        <v>228.2136742418281</v>
      </c>
    </row>
    <row r="157" spans="1:43" ht="13.8" x14ac:dyDescent="0.3">
      <c r="A157" s="13" t="s">
        <v>201</v>
      </c>
      <c r="B157" s="13" t="s">
        <v>171</v>
      </c>
      <c r="C157" s="13" t="s">
        <v>180</v>
      </c>
      <c r="D157" s="13" t="s">
        <v>186</v>
      </c>
      <c r="E157" s="13" t="s">
        <v>197</v>
      </c>
      <c r="F157" s="27" t="s">
        <v>81</v>
      </c>
      <c r="G157" s="14">
        <f>AVERAGE(G154:G156)</f>
        <v>8.2333333333333325</v>
      </c>
      <c r="H157" s="16">
        <f>AVERAGE(H154:H156)</f>
        <v>22465.863750482935</v>
      </c>
      <c r="I157" s="16">
        <f t="shared" ref="I157" si="936">AVERAGE(I154:I156)</f>
        <v>21693.630897786919</v>
      </c>
      <c r="J157" s="16">
        <f t="shared" ref="J157" si="937">AVERAGE(J154:J156)</f>
        <v>20584.708901595382</v>
      </c>
      <c r="K157" s="16">
        <f t="shared" ref="K157" si="938">AVERAGE(K154:K156)</f>
        <v>18709.279884018652</v>
      </c>
      <c r="L157" s="16">
        <f>AVERAGE(L154:L156)</f>
        <v>16511.132375839123</v>
      </c>
      <c r="M157" s="16">
        <f t="shared" ref="M157" si="939">AVERAGE(M154:M156)</f>
        <v>13586.347230622976</v>
      </c>
      <c r="N157" s="16">
        <f t="shared" ref="N157" si="940">AVERAGE(N154:N156)</f>
        <v>17584.943253514943</v>
      </c>
      <c r="O157" s="16">
        <f t="shared" ref="O157" si="941">AVERAGE(O154:O156)</f>
        <v>17326.912289247677</v>
      </c>
      <c r="P157" s="16">
        <f>AVERAGE(P154:P156)</f>
        <v>16356.977129604353</v>
      </c>
      <c r="Q157" s="16">
        <f t="shared" ref="Q157" si="942">AVERAGE(Q154:Q156)</f>
        <v>14609.262645825342</v>
      </c>
      <c r="R157" s="16">
        <f t="shared" ref="R157" si="943">AVERAGE(R154:R156)</f>
        <v>11621.976329828394</v>
      </c>
      <c r="S157" s="16">
        <f t="shared" ref="S157" si="944">AVERAGE(S154:S156)</f>
        <v>7630.0279096358863</v>
      </c>
      <c r="T157" s="16">
        <f>AVERAGE(T154:T156)</f>
        <v>13901.295983187136</v>
      </c>
      <c r="U157" s="16">
        <f t="shared" ref="U157" si="945">AVERAGE(U154:U156)</f>
        <v>12546.577079194843</v>
      </c>
      <c r="V157" s="16">
        <f t="shared" ref="V157" si="946">AVERAGE(V154:V156)</f>
        <v>11703.769856254077</v>
      </c>
      <c r="W157" s="16">
        <f t="shared" ref="W157" si="947">AVERAGE(W154:W156)</f>
        <v>9788.970249204167</v>
      </c>
      <c r="X157" s="16">
        <f>AVERAGE(X154:X156)</f>
        <v>6963.1332171013637</v>
      </c>
      <c r="Y157" s="16">
        <f t="shared" ref="Y157" si="948">AVERAGE(Y154:Y156)</f>
        <v>4130.5027964549035</v>
      </c>
      <c r="Z157" s="16">
        <f t="shared" ref="Z157" si="949">AVERAGE(Z154:Z156)</f>
        <v>9865.7106445879599</v>
      </c>
      <c r="AA157" s="16">
        <f t="shared" ref="AA157" si="950">AVERAGE(AA154:AA156)</f>
        <v>8241.5789845852487</v>
      </c>
      <c r="AB157" s="16">
        <f>AVERAGE(AB154:AB156)</f>
        <v>7464.5685839750286</v>
      </c>
      <c r="AC157" s="16">
        <f t="shared" ref="AC157" si="951">AVERAGE(AC154:AC156)</f>
        <v>5872.3878757363173</v>
      </c>
      <c r="AD157" s="16">
        <f t="shared" ref="AD157" si="952">AVERAGE(AD154:AD156)</f>
        <v>3396.387621318514</v>
      </c>
      <c r="AE157" s="16">
        <f t="shared" ref="AE157" si="953">AVERAGE(AE154:AE156)</f>
        <v>1222.1612167160799</v>
      </c>
      <c r="AF157" s="16">
        <f>AVERAGE(AF154:AF156)</f>
        <v>4475.0528498656304</v>
      </c>
      <c r="AG157" s="16">
        <f t="shared" ref="AG157" si="954">AVERAGE(AG154:AG156)</f>
        <v>3591.00911554612</v>
      </c>
      <c r="AH157" s="16">
        <f t="shared" ref="AH157" si="955">AVERAGE(AH154:AH156)</f>
        <v>2883.1146575284238</v>
      </c>
      <c r="AI157" s="16">
        <f t="shared" ref="AI157" si="956">AVERAGE(AI154:AI156)</f>
        <v>2109.0333536922485</v>
      </c>
      <c r="AJ157" s="16">
        <f>AVERAGE(AJ154:AJ156)</f>
        <v>1115.7319832377261</v>
      </c>
      <c r="AK157" s="16">
        <f t="shared" ref="AK157" si="957">AVERAGE(AK154:AK156)</f>
        <v>498.45582611180481</v>
      </c>
      <c r="AL157" s="16">
        <f t="shared" ref="AL157" si="958">AVERAGE(AL154:AL156)</f>
        <v>2141.367134775031</v>
      </c>
      <c r="AM157" s="16">
        <f t="shared" ref="AM157" si="959">AVERAGE(AM154:AM156)</f>
        <v>1639.5883751334434</v>
      </c>
      <c r="AN157" s="16">
        <f>AVERAGE(AN154:AN156)</f>
        <v>1273.1503334181461</v>
      </c>
      <c r="AO157" s="16">
        <f t="shared" ref="AO157" si="960">AVERAGE(AO154:AO156)</f>
        <v>899.76077935735759</v>
      </c>
      <c r="AP157" s="16">
        <f t="shared" ref="AP157" si="961">AVERAGE(AP154:AP156)</f>
        <v>421.43752734056255</v>
      </c>
      <c r="AQ157" s="16">
        <f t="shared" ref="AQ157" si="962">AVERAGE(AQ154:AQ156)</f>
        <v>205.03946019729793</v>
      </c>
    </row>
    <row r="158" spans="1:43" ht="13.8" x14ac:dyDescent="0.2">
      <c r="A158" s="13" t="s">
        <v>202</v>
      </c>
      <c r="B158" s="13" t="s">
        <v>171</v>
      </c>
      <c r="C158" s="13" t="s">
        <v>180</v>
      </c>
      <c r="D158" s="13" t="s">
        <v>173</v>
      </c>
      <c r="E158" s="13" t="s">
        <v>173</v>
      </c>
      <c r="F158" s="13" t="s">
        <v>86</v>
      </c>
      <c r="G158" s="24">
        <v>9.3000000000000007</v>
      </c>
      <c r="H158" s="33">
        <v>23799.647681866689</v>
      </c>
      <c r="I158" s="33">
        <v>22253.481847126623</v>
      </c>
      <c r="J158" s="33">
        <v>20003.787321192423</v>
      </c>
      <c r="K158" s="33">
        <v>21226.335144352808</v>
      </c>
      <c r="L158" s="33">
        <v>17338.563573077205</v>
      </c>
      <c r="M158" s="33">
        <v>12466.456046277581</v>
      </c>
      <c r="N158" s="33">
        <v>18504.947629442704</v>
      </c>
      <c r="O158" s="33">
        <v>17876.705416438668</v>
      </c>
      <c r="P158" s="33">
        <v>16417.557541872884</v>
      </c>
      <c r="Q158" s="33">
        <v>15519.302425972422</v>
      </c>
      <c r="R158" s="33">
        <v>12864.342136260615</v>
      </c>
      <c r="S158" s="33">
        <v>8255.0324035018075</v>
      </c>
      <c r="T158" s="33">
        <v>16302.684931975204</v>
      </c>
      <c r="U158" s="33">
        <v>13930.22845148178</v>
      </c>
      <c r="V158" s="33">
        <v>11963.03487411704</v>
      </c>
      <c r="W158" s="33">
        <v>10386.588120094208</v>
      </c>
      <c r="X158" s="33">
        <v>7984.9848622154914</v>
      </c>
      <c r="Y158" s="33">
        <v>4831.9404171229071</v>
      </c>
      <c r="Z158" s="33">
        <v>9667.9335287191898</v>
      </c>
      <c r="AA158" s="33">
        <v>7626.2446814523146</v>
      </c>
      <c r="AB158" s="33">
        <v>6361.8976563559881</v>
      </c>
      <c r="AC158" s="33">
        <v>4984.4546339903081</v>
      </c>
      <c r="AD158" s="33">
        <v>3531.4940715418065</v>
      </c>
      <c r="AE158" s="33">
        <v>1786.5355501983759</v>
      </c>
      <c r="AF158" s="33">
        <v>5984.3332190480014</v>
      </c>
      <c r="AG158" s="33">
        <v>5424.8419352000983</v>
      </c>
      <c r="AH158" s="33">
        <v>4431.1087907526489</v>
      </c>
      <c r="AI158" s="33">
        <v>3371.2420277994097</v>
      </c>
      <c r="AJ158" s="33">
        <v>1871.6228886339909</v>
      </c>
      <c r="AK158" s="33">
        <v>1059.7663696108905</v>
      </c>
      <c r="AL158" s="33">
        <v>2818.0450212151245</v>
      </c>
      <c r="AM158" s="33">
        <v>2425.9840316857885</v>
      </c>
      <c r="AN158" s="33">
        <v>1956.250994383121</v>
      </c>
      <c r="AO158" s="33">
        <v>1298.743271694749</v>
      </c>
      <c r="AP158" s="33">
        <v>717.2677559445375</v>
      </c>
      <c r="AQ158" s="33">
        <v>509.22613096553891</v>
      </c>
    </row>
    <row r="159" spans="1:43" ht="13.8" x14ac:dyDescent="0.2">
      <c r="A159" s="13" t="s">
        <v>202</v>
      </c>
      <c r="B159" s="13" t="s">
        <v>171</v>
      </c>
      <c r="C159" s="13" t="s">
        <v>180</v>
      </c>
      <c r="D159" s="13" t="s">
        <v>173</v>
      </c>
      <c r="E159" s="13" t="s">
        <v>173</v>
      </c>
      <c r="F159" s="13" t="s">
        <v>87</v>
      </c>
      <c r="G159" s="24">
        <v>9.8000000000000007</v>
      </c>
      <c r="H159" s="33">
        <v>23531.116395876019</v>
      </c>
      <c r="I159" s="33">
        <v>23434.828647345454</v>
      </c>
      <c r="J159" s="33">
        <v>22681.878472701675</v>
      </c>
      <c r="K159" s="33">
        <v>19182.343144294275</v>
      </c>
      <c r="L159" s="33">
        <v>16499.93311720002</v>
      </c>
      <c r="M159" s="33">
        <v>12497.298606375627</v>
      </c>
      <c r="N159" s="33">
        <v>20082.31426802534</v>
      </c>
      <c r="O159" s="33">
        <v>17511.057733871392</v>
      </c>
      <c r="P159" s="33">
        <v>19208.352053914175</v>
      </c>
      <c r="Q159" s="33">
        <v>15862.043099674163</v>
      </c>
      <c r="R159" s="33">
        <v>13537.826943739734</v>
      </c>
      <c r="S159" s="33">
        <v>8583.6939746691078</v>
      </c>
      <c r="T159" s="33">
        <v>14520.70556768134</v>
      </c>
      <c r="U159" s="33">
        <v>12719.79304684674</v>
      </c>
      <c r="V159" s="33">
        <v>11516.785587727871</v>
      </c>
      <c r="W159" s="33">
        <v>10519.204773811742</v>
      </c>
      <c r="X159" s="33">
        <v>7747.7808826727405</v>
      </c>
      <c r="Y159" s="33">
        <v>5555.2454384703296</v>
      </c>
      <c r="Z159" s="33">
        <v>9685.1230719429732</v>
      </c>
      <c r="AA159" s="33">
        <v>8962.3725609122466</v>
      </c>
      <c r="AB159" s="33">
        <v>7824.2384026308755</v>
      </c>
      <c r="AC159" s="33">
        <v>6146.6463484729065</v>
      </c>
      <c r="AD159" s="33">
        <v>4209.573196236377</v>
      </c>
      <c r="AE159" s="33">
        <v>2136.0021924781922</v>
      </c>
      <c r="AF159" s="33">
        <v>4619.1183684706857</v>
      </c>
      <c r="AG159" s="33">
        <v>4147.4484917220598</v>
      </c>
      <c r="AH159" s="33">
        <v>3552.7285339856462</v>
      </c>
      <c r="AI159" s="33">
        <v>2452.2175812693677</v>
      </c>
      <c r="AJ159" s="33">
        <v>1353.3931636370298</v>
      </c>
      <c r="AK159" s="33">
        <v>1035.1746753098962</v>
      </c>
      <c r="AL159" s="33">
        <v>2952.5115737395445</v>
      </c>
      <c r="AM159" s="33">
        <v>2433.5762279825635</v>
      </c>
      <c r="AN159" s="33">
        <v>2089.313558904777</v>
      </c>
      <c r="AO159" s="33">
        <v>1534.192870617499</v>
      </c>
      <c r="AP159" s="33">
        <v>847.56239140923788</v>
      </c>
      <c r="AQ159" s="33">
        <v>451.29076840148679</v>
      </c>
    </row>
    <row r="160" spans="1:43" ht="13.8" x14ac:dyDescent="0.2">
      <c r="A160" s="13" t="s">
        <v>202</v>
      </c>
      <c r="B160" s="13" t="s">
        <v>171</v>
      </c>
      <c r="C160" s="13" t="s">
        <v>180</v>
      </c>
      <c r="D160" s="13" t="s">
        <v>173</v>
      </c>
      <c r="E160" s="13" t="s">
        <v>173</v>
      </c>
      <c r="F160" s="13" t="s">
        <v>91</v>
      </c>
      <c r="G160" s="24">
        <v>9.1</v>
      </c>
      <c r="H160" s="33">
        <v>21589.951123614625</v>
      </c>
      <c r="I160" s="33">
        <v>21034.29787188035</v>
      </c>
      <c r="J160" s="33">
        <v>20477.82089783112</v>
      </c>
      <c r="K160" s="33">
        <v>19173.478611078102</v>
      </c>
      <c r="L160" s="33">
        <v>17794.467646281177</v>
      </c>
      <c r="M160" s="33">
        <v>13596.498079283272</v>
      </c>
      <c r="N160" s="33">
        <v>17772.261559723498</v>
      </c>
      <c r="O160" s="33">
        <v>17213.661340675171</v>
      </c>
      <c r="P160" s="33">
        <v>16827.842328114544</v>
      </c>
      <c r="Q160" s="33">
        <v>15550.778420800325</v>
      </c>
      <c r="R160" s="33">
        <v>13506.326891551484</v>
      </c>
      <c r="S160" s="33">
        <v>9953.9472722967694</v>
      </c>
      <c r="T160" s="33">
        <v>14583.975214128403</v>
      </c>
      <c r="U160" s="33">
        <v>13540.813608209644</v>
      </c>
      <c r="V160" s="33">
        <v>12963.636309230425</v>
      </c>
      <c r="W160" s="33">
        <v>11258.567593317193</v>
      </c>
      <c r="X160" s="33">
        <v>9112.3958953466918</v>
      </c>
      <c r="Y160" s="33">
        <v>6127.970655140688</v>
      </c>
      <c r="Z160" s="33">
        <v>10466.474505447424</v>
      </c>
      <c r="AA160" s="33">
        <v>9382.297851115276</v>
      </c>
      <c r="AB160" s="33">
        <v>8836.4426647000855</v>
      </c>
      <c r="AC160" s="33">
        <v>6973.5473810751182</v>
      </c>
      <c r="AD160" s="33">
        <v>4100.7854661779629</v>
      </c>
      <c r="AE160" s="33">
        <v>2285.8989825842041</v>
      </c>
      <c r="AF160" s="33">
        <v>5021.8116243539207</v>
      </c>
      <c r="AG160" s="33">
        <v>4349.5014368358325</v>
      </c>
      <c r="AH160" s="33">
        <v>4097.1835457161151</v>
      </c>
      <c r="AI160" s="33">
        <v>3154.7992619572851</v>
      </c>
      <c r="AJ160" s="33">
        <v>1967.7656371642206</v>
      </c>
      <c r="AK160" s="33">
        <v>1146.4115609570858</v>
      </c>
      <c r="AL160" s="33">
        <v>2703.2677038408583</v>
      </c>
      <c r="AM160" s="33">
        <v>2291.6247883604619</v>
      </c>
      <c r="AN160" s="33">
        <v>1934.2803435771887</v>
      </c>
      <c r="AO160" s="33">
        <v>1571.0786311452061</v>
      </c>
      <c r="AP160" s="33">
        <v>725.73509582052645</v>
      </c>
      <c r="AQ160" s="33">
        <v>491.25612650153687</v>
      </c>
    </row>
    <row r="161" spans="1:43" ht="13.8" x14ac:dyDescent="0.3">
      <c r="A161" s="13" t="s">
        <v>202</v>
      </c>
      <c r="B161" s="13" t="s">
        <v>171</v>
      </c>
      <c r="C161" s="13" t="s">
        <v>180</v>
      </c>
      <c r="D161" s="13" t="s">
        <v>173</v>
      </c>
      <c r="E161" s="13" t="s">
        <v>173</v>
      </c>
      <c r="F161" s="27" t="s">
        <v>81</v>
      </c>
      <c r="G161" s="14">
        <f>AVERAGE(G158:G160)</f>
        <v>9.4</v>
      </c>
      <c r="H161" s="16">
        <f>AVERAGE(H158:H160)</f>
        <v>22973.571733785779</v>
      </c>
      <c r="I161" s="16">
        <f t="shared" ref="I161" si="963">AVERAGE(I158:I160)</f>
        <v>22240.869455450807</v>
      </c>
      <c r="J161" s="16">
        <f t="shared" ref="J161" si="964">AVERAGE(J158:J160)</f>
        <v>21054.495563908407</v>
      </c>
      <c r="K161" s="16">
        <f t="shared" ref="K161" si="965">AVERAGE(K158:K160)</f>
        <v>19860.718966575063</v>
      </c>
      <c r="L161" s="16">
        <f>AVERAGE(L158:L160)</f>
        <v>17210.988112186136</v>
      </c>
      <c r="M161" s="16">
        <f t="shared" ref="M161" si="966">AVERAGE(M158:M160)</f>
        <v>12853.417577312161</v>
      </c>
      <c r="N161" s="16">
        <f t="shared" ref="N161" si="967">AVERAGE(N158:N160)</f>
        <v>18786.507819063849</v>
      </c>
      <c r="O161" s="16">
        <f t="shared" ref="O161" si="968">AVERAGE(O158:O160)</f>
        <v>17533.808163661743</v>
      </c>
      <c r="P161" s="16">
        <f>AVERAGE(P158:P160)</f>
        <v>17484.583974633868</v>
      </c>
      <c r="Q161" s="16">
        <f t="shared" ref="Q161" si="969">AVERAGE(Q158:Q160)</f>
        <v>15644.041315482304</v>
      </c>
      <c r="R161" s="16">
        <f t="shared" ref="R161" si="970">AVERAGE(R158:R160)</f>
        <v>13302.831990517278</v>
      </c>
      <c r="S161" s="16">
        <f t="shared" ref="S161" si="971">AVERAGE(S158:S160)</f>
        <v>8930.8912168225615</v>
      </c>
      <c r="T161" s="16">
        <f>AVERAGE(T158:T160)</f>
        <v>15135.788571261648</v>
      </c>
      <c r="U161" s="16">
        <f t="shared" ref="U161" si="972">AVERAGE(U158:U160)</f>
        <v>13396.945035512721</v>
      </c>
      <c r="V161" s="16">
        <f t="shared" ref="V161" si="973">AVERAGE(V158:V160)</f>
        <v>12147.818923691777</v>
      </c>
      <c r="W161" s="16">
        <f t="shared" ref="W161" si="974">AVERAGE(W158:W160)</f>
        <v>10721.453495741049</v>
      </c>
      <c r="X161" s="16">
        <f>AVERAGE(X158:X160)</f>
        <v>8281.7205467449749</v>
      </c>
      <c r="Y161" s="16">
        <f t="shared" ref="Y161" si="975">AVERAGE(Y158:Y160)</f>
        <v>5505.0521702446422</v>
      </c>
      <c r="Z161" s="16">
        <f t="shared" ref="Z161" si="976">AVERAGE(Z158:Z160)</f>
        <v>9939.8437020365291</v>
      </c>
      <c r="AA161" s="16">
        <f t="shared" ref="AA161" si="977">AVERAGE(AA158:AA160)</f>
        <v>8656.9716978266133</v>
      </c>
      <c r="AB161" s="16">
        <f>AVERAGE(AB158:AB160)</f>
        <v>7674.19290789565</v>
      </c>
      <c r="AC161" s="16">
        <f t="shared" ref="AC161" si="978">AVERAGE(AC158:AC160)</f>
        <v>6034.8827878461116</v>
      </c>
      <c r="AD161" s="16">
        <f t="shared" ref="AD161" si="979">AVERAGE(AD158:AD160)</f>
        <v>3947.2842446520494</v>
      </c>
      <c r="AE161" s="16">
        <f t="shared" ref="AE161" si="980">AVERAGE(AE158:AE160)</f>
        <v>2069.4789084202571</v>
      </c>
      <c r="AF161" s="16">
        <f>AVERAGE(AF158:AF160)</f>
        <v>5208.4210706242029</v>
      </c>
      <c r="AG161" s="16">
        <f t="shared" ref="AG161" si="981">AVERAGE(AG158:AG160)</f>
        <v>4640.5972879193296</v>
      </c>
      <c r="AH161" s="16">
        <f t="shared" ref="AH161" si="982">AVERAGE(AH158:AH160)</f>
        <v>4027.0069568181366</v>
      </c>
      <c r="AI161" s="16">
        <f t="shared" ref="AI161" si="983">AVERAGE(AI158:AI160)</f>
        <v>2992.7529570086876</v>
      </c>
      <c r="AJ161" s="16">
        <f>AVERAGE(AJ158:AJ160)</f>
        <v>1730.9272298117473</v>
      </c>
      <c r="AK161" s="16">
        <f t="shared" ref="AK161" si="984">AVERAGE(AK158:AK160)</f>
        <v>1080.4508686259576</v>
      </c>
      <c r="AL161" s="16">
        <f t="shared" ref="AL161" si="985">AVERAGE(AL158:AL160)</f>
        <v>2824.6080995985089</v>
      </c>
      <c r="AM161" s="16">
        <f t="shared" ref="AM161" si="986">AVERAGE(AM158:AM160)</f>
        <v>2383.7283493429381</v>
      </c>
      <c r="AN161" s="16">
        <f>AVERAGE(AN158:AN160)</f>
        <v>1993.2816322883621</v>
      </c>
      <c r="AO161" s="16">
        <f t="shared" ref="AO161" si="987">AVERAGE(AO158:AO160)</f>
        <v>1468.0049244858183</v>
      </c>
      <c r="AP161" s="16">
        <f t="shared" ref="AP161" si="988">AVERAGE(AP158:AP160)</f>
        <v>763.52174772476735</v>
      </c>
      <c r="AQ161" s="16">
        <f t="shared" ref="AQ161" si="989">AVERAGE(AQ158:AQ160)</f>
        <v>483.92434195618745</v>
      </c>
    </row>
    <row r="162" spans="1:43" ht="13.8" x14ac:dyDescent="0.2">
      <c r="A162" s="13" t="s">
        <v>202</v>
      </c>
      <c r="B162" s="13" t="s">
        <v>171</v>
      </c>
      <c r="C162" s="13" t="s">
        <v>180</v>
      </c>
      <c r="D162" s="13" t="s">
        <v>183</v>
      </c>
      <c r="E162" s="13" t="s">
        <v>184</v>
      </c>
      <c r="F162" s="13" t="s">
        <v>88</v>
      </c>
      <c r="G162" s="24">
        <v>8</v>
      </c>
      <c r="H162" s="33">
        <v>21773.291722166803</v>
      </c>
      <c r="I162" s="33">
        <v>21441.408209364658</v>
      </c>
      <c r="J162" s="33">
        <v>21377.012431428317</v>
      </c>
      <c r="K162" s="33">
        <v>20605.384035065323</v>
      </c>
      <c r="L162" s="33">
        <v>17880.164491686723</v>
      </c>
      <c r="M162" s="33">
        <v>12860.021822754454</v>
      </c>
      <c r="N162" s="33">
        <v>17202.803306222428</v>
      </c>
      <c r="O162" s="33">
        <v>16380.891965580295</v>
      </c>
      <c r="P162" s="33">
        <v>16034.94110148236</v>
      </c>
      <c r="Q162" s="33">
        <v>14075.658860775708</v>
      </c>
      <c r="R162" s="33">
        <v>11173.40073812879</v>
      </c>
      <c r="S162" s="33">
        <v>8087.2948990533259</v>
      </c>
      <c r="T162" s="33">
        <v>14334.341539952075</v>
      </c>
      <c r="U162" s="33">
        <v>13413.31906359984</v>
      </c>
      <c r="V162" s="33">
        <v>12627.037149388278</v>
      </c>
      <c r="W162" s="33">
        <v>10972.919505019132</v>
      </c>
      <c r="X162" s="33">
        <v>8042.7963740986279</v>
      </c>
      <c r="Y162" s="33">
        <v>5136.5724486957406</v>
      </c>
      <c r="Z162" s="33">
        <v>9825.054736045844</v>
      </c>
      <c r="AA162" s="33">
        <v>8519.9455166518383</v>
      </c>
      <c r="AB162" s="33">
        <v>7276.3420336420168</v>
      </c>
      <c r="AC162" s="33">
        <v>6267.195853710261</v>
      </c>
      <c r="AD162" s="33">
        <v>3994.3469695653575</v>
      </c>
      <c r="AE162" s="33">
        <v>2105.2812516668628</v>
      </c>
      <c r="AF162" s="33">
        <v>6047.206080388225</v>
      </c>
      <c r="AG162" s="33">
        <v>4774.8322205842196</v>
      </c>
      <c r="AH162" s="33">
        <v>4168.6165512178459</v>
      </c>
      <c r="AI162" s="33">
        <v>3033.0540952282754</v>
      </c>
      <c r="AJ162" s="33">
        <v>1438.8641387896923</v>
      </c>
      <c r="AK162" s="33">
        <v>462.23037206012259</v>
      </c>
      <c r="AL162" s="33">
        <v>2774.7743165213997</v>
      </c>
      <c r="AM162" s="33">
        <v>2327.7892385227074</v>
      </c>
      <c r="AN162" s="33">
        <v>1807.4601401866807</v>
      </c>
      <c r="AO162" s="33">
        <v>1211.5942206510069</v>
      </c>
      <c r="AP162" s="33">
        <v>585.92683910740027</v>
      </c>
      <c r="AQ162" s="33">
        <v>275.53264262981861</v>
      </c>
    </row>
    <row r="163" spans="1:43" ht="13.8" x14ac:dyDescent="0.2">
      <c r="A163" s="13" t="s">
        <v>202</v>
      </c>
      <c r="B163" s="13" t="s">
        <v>171</v>
      </c>
      <c r="C163" s="13" t="s">
        <v>180</v>
      </c>
      <c r="D163" s="13" t="s">
        <v>183</v>
      </c>
      <c r="E163" s="13" t="s">
        <v>184</v>
      </c>
      <c r="F163" s="13" t="s">
        <v>89</v>
      </c>
      <c r="G163" s="24">
        <v>7.8</v>
      </c>
      <c r="H163" s="33">
        <v>20495.301117776009</v>
      </c>
      <c r="I163" s="33">
        <v>20091.158994358699</v>
      </c>
      <c r="J163" s="33">
        <v>19844.529441043316</v>
      </c>
      <c r="K163" s="33">
        <v>18113.990405734603</v>
      </c>
      <c r="L163" s="33">
        <v>16014.875480718345</v>
      </c>
      <c r="M163" s="33">
        <v>12542.217227496963</v>
      </c>
      <c r="N163" s="33">
        <v>18423.808469471223</v>
      </c>
      <c r="O163" s="33">
        <v>17064.126324167944</v>
      </c>
      <c r="P163" s="33">
        <v>16689.037717342184</v>
      </c>
      <c r="Q163" s="33">
        <v>14465.555086290538</v>
      </c>
      <c r="R163" s="33">
        <v>11767.063314204759</v>
      </c>
      <c r="S163" s="33">
        <v>8639.9354739777427</v>
      </c>
      <c r="T163" s="33">
        <v>13724.641457883985</v>
      </c>
      <c r="U163" s="33">
        <v>12763.692487840486</v>
      </c>
      <c r="V163" s="33">
        <v>11711.317983413015</v>
      </c>
      <c r="W163" s="33">
        <v>8968.4849810874039</v>
      </c>
      <c r="X163" s="33">
        <v>7906.1786803373088</v>
      </c>
      <c r="Y163" s="33">
        <v>4824.3521605620699</v>
      </c>
      <c r="Z163" s="33">
        <v>9333.9978231558289</v>
      </c>
      <c r="AA163" s="33">
        <v>8157.3517442571801</v>
      </c>
      <c r="AB163" s="33">
        <v>6759.7490207727533</v>
      </c>
      <c r="AC163" s="33">
        <v>5477.8358901161901</v>
      </c>
      <c r="AD163" s="33">
        <v>3585.2351571011259</v>
      </c>
      <c r="AE163" s="33">
        <v>2090.9506887356324</v>
      </c>
      <c r="AF163" s="33">
        <v>4595.0607356446217</v>
      </c>
      <c r="AG163" s="33">
        <v>3767.3405317850475</v>
      </c>
      <c r="AH163" s="33">
        <v>3266.3905727814999</v>
      </c>
      <c r="AI163" s="33">
        <v>2530.8152047435274</v>
      </c>
      <c r="AJ163" s="33">
        <v>1471.7187687079975</v>
      </c>
      <c r="AK163" s="33">
        <v>626.01069676390671</v>
      </c>
      <c r="AL163" s="33">
        <v>2257.3727689995817</v>
      </c>
      <c r="AM163" s="33">
        <v>1998.1340849683691</v>
      </c>
      <c r="AN163" s="33">
        <v>1490.5186065755504</v>
      </c>
      <c r="AO163" s="33">
        <v>1015.613346708371</v>
      </c>
      <c r="AP163" s="33">
        <v>509.92275684658085</v>
      </c>
      <c r="AQ163" s="33">
        <v>225.83632543624512</v>
      </c>
    </row>
    <row r="164" spans="1:43" ht="13.8" x14ac:dyDescent="0.2">
      <c r="A164" s="13" t="s">
        <v>202</v>
      </c>
      <c r="B164" s="13" t="s">
        <v>171</v>
      </c>
      <c r="C164" s="13" t="s">
        <v>180</v>
      </c>
      <c r="D164" s="13" t="s">
        <v>183</v>
      </c>
      <c r="E164" s="13" t="s">
        <v>184</v>
      </c>
      <c r="F164" s="13" t="s">
        <v>71</v>
      </c>
      <c r="G164" s="24">
        <v>7</v>
      </c>
      <c r="H164" s="33">
        <v>21776.434887720479</v>
      </c>
      <c r="I164" s="33">
        <v>20764.841974305265</v>
      </c>
      <c r="J164" s="33">
        <v>19722.324447440136</v>
      </c>
      <c r="K164" s="33">
        <v>18536.390999309941</v>
      </c>
      <c r="L164" s="33">
        <v>16096.463347151563</v>
      </c>
      <c r="M164" s="33">
        <v>11353.824489272092</v>
      </c>
      <c r="N164" s="33">
        <v>19171.925441765001</v>
      </c>
      <c r="O164" s="33">
        <v>18717.134240433188</v>
      </c>
      <c r="P164" s="33">
        <v>16308.453807325335</v>
      </c>
      <c r="Q164" s="33">
        <v>15046.235633807168</v>
      </c>
      <c r="R164" s="33">
        <v>10879.792952959235</v>
      </c>
      <c r="S164" s="33">
        <v>7971.135305518621</v>
      </c>
      <c r="T164" s="33">
        <v>16094.804924788181</v>
      </c>
      <c r="U164" s="33">
        <v>13248.748176775018</v>
      </c>
      <c r="V164" s="33">
        <v>13115.766085154521</v>
      </c>
      <c r="W164" s="33">
        <v>10540.812807491106</v>
      </c>
      <c r="X164" s="33">
        <v>7847.4571409514356</v>
      </c>
      <c r="Y164" s="33">
        <v>4288.1463815809911</v>
      </c>
      <c r="Z164" s="33">
        <v>9969.3696862771212</v>
      </c>
      <c r="AA164" s="33">
        <v>7738.1589837362453</v>
      </c>
      <c r="AB164" s="33">
        <v>6556.5585738792288</v>
      </c>
      <c r="AC164" s="33">
        <v>4792.2050659066344</v>
      </c>
      <c r="AD164" s="33">
        <v>3527.8938610050182</v>
      </c>
      <c r="AE164" s="33">
        <v>1485.8582084496013</v>
      </c>
      <c r="AF164" s="33">
        <v>4649.5520024595089</v>
      </c>
      <c r="AG164" s="33">
        <v>3518.4116468233151</v>
      </c>
      <c r="AH164" s="33">
        <v>2901.6787197504004</v>
      </c>
      <c r="AI164" s="33">
        <v>2291.9157999228501</v>
      </c>
      <c r="AJ164" s="33">
        <v>1252.8346376881523</v>
      </c>
      <c r="AK164" s="33">
        <v>716.00641888947848</v>
      </c>
      <c r="AL164" s="33">
        <v>2885.6460763977971</v>
      </c>
      <c r="AM164" s="33">
        <v>2383.9729044143337</v>
      </c>
      <c r="AN164" s="33">
        <v>1989.9841759999999</v>
      </c>
      <c r="AO164" s="33">
        <v>1273.7065022235927</v>
      </c>
      <c r="AP164" s="33">
        <v>678.35764434699718</v>
      </c>
      <c r="AQ164" s="33">
        <v>326.91152905382614</v>
      </c>
    </row>
    <row r="165" spans="1:43" ht="13.8" x14ac:dyDescent="0.3">
      <c r="A165" s="13" t="s">
        <v>202</v>
      </c>
      <c r="B165" s="13" t="s">
        <v>171</v>
      </c>
      <c r="C165" s="13" t="s">
        <v>180</v>
      </c>
      <c r="D165" s="13" t="s">
        <v>183</v>
      </c>
      <c r="E165" s="13" t="s">
        <v>184</v>
      </c>
      <c r="F165" s="27" t="s">
        <v>81</v>
      </c>
      <c r="G165" s="14">
        <f>AVERAGE(G162:G164)</f>
        <v>7.6000000000000005</v>
      </c>
      <c r="H165" s="16">
        <f>AVERAGE(H162:H164)</f>
        <v>21348.34257588776</v>
      </c>
      <c r="I165" s="16">
        <f t="shared" ref="I165" si="990">AVERAGE(I162:I164)</f>
        <v>20765.803059342874</v>
      </c>
      <c r="J165" s="16">
        <f t="shared" ref="J165" si="991">AVERAGE(J162:J164)</f>
        <v>20314.622106637256</v>
      </c>
      <c r="K165" s="16">
        <f t="shared" ref="K165" si="992">AVERAGE(K162:K164)</f>
        <v>19085.25514670329</v>
      </c>
      <c r="L165" s="16">
        <f>AVERAGE(L162:L164)</f>
        <v>16663.834439852209</v>
      </c>
      <c r="M165" s="16">
        <f t="shared" ref="M165" si="993">AVERAGE(M162:M164)</f>
        <v>12252.021179841169</v>
      </c>
      <c r="N165" s="16">
        <f t="shared" ref="N165" si="994">AVERAGE(N162:N164)</f>
        <v>18266.179072486219</v>
      </c>
      <c r="O165" s="16">
        <f t="shared" ref="O165" si="995">AVERAGE(O162:O164)</f>
        <v>17387.384176727141</v>
      </c>
      <c r="P165" s="16">
        <f>AVERAGE(P162:P164)</f>
        <v>16344.144208716627</v>
      </c>
      <c r="Q165" s="16">
        <f t="shared" ref="Q165" si="996">AVERAGE(Q162:Q164)</f>
        <v>14529.149860291138</v>
      </c>
      <c r="R165" s="16">
        <f t="shared" ref="R165" si="997">AVERAGE(R162:R164)</f>
        <v>11273.419001764261</v>
      </c>
      <c r="S165" s="16">
        <f t="shared" ref="S165" si="998">AVERAGE(S162:S164)</f>
        <v>8232.7885595165626</v>
      </c>
      <c r="T165" s="16">
        <f>AVERAGE(T162:T164)</f>
        <v>14717.929307541412</v>
      </c>
      <c r="U165" s="16">
        <f t="shared" ref="U165" si="999">AVERAGE(U162:U164)</f>
        <v>13141.919909405115</v>
      </c>
      <c r="V165" s="16">
        <f t="shared" ref="V165" si="1000">AVERAGE(V162:V164)</f>
        <v>12484.707072651938</v>
      </c>
      <c r="W165" s="16">
        <f t="shared" ref="W165" si="1001">AVERAGE(W162:W164)</f>
        <v>10160.73909786588</v>
      </c>
      <c r="X165" s="16">
        <f>AVERAGE(X162:X164)</f>
        <v>7932.1440651291241</v>
      </c>
      <c r="Y165" s="16">
        <f t="shared" ref="Y165" si="1002">AVERAGE(Y162:Y164)</f>
        <v>4749.6903302796009</v>
      </c>
      <c r="Z165" s="16">
        <f t="shared" ref="Z165" si="1003">AVERAGE(Z162:Z164)</f>
        <v>9709.4740818262635</v>
      </c>
      <c r="AA165" s="16">
        <f t="shared" ref="AA165" si="1004">AVERAGE(AA162:AA164)</f>
        <v>8138.485414881754</v>
      </c>
      <c r="AB165" s="16">
        <f>AVERAGE(AB162:AB164)</f>
        <v>6864.216542764666</v>
      </c>
      <c r="AC165" s="16">
        <f t="shared" ref="AC165" si="1005">AVERAGE(AC162:AC164)</f>
        <v>5512.4122699110276</v>
      </c>
      <c r="AD165" s="16">
        <f t="shared" ref="AD165" si="1006">AVERAGE(AD162:AD164)</f>
        <v>3702.4919958905007</v>
      </c>
      <c r="AE165" s="16">
        <f t="shared" ref="AE165" si="1007">AVERAGE(AE162:AE164)</f>
        <v>1894.0300496173652</v>
      </c>
      <c r="AF165" s="16">
        <f>AVERAGE(AF162:AF164)</f>
        <v>5097.2729394974522</v>
      </c>
      <c r="AG165" s="16">
        <f t="shared" ref="AG165" si="1008">AVERAGE(AG162:AG164)</f>
        <v>4020.1947997308612</v>
      </c>
      <c r="AH165" s="16">
        <f t="shared" ref="AH165" si="1009">AVERAGE(AH162:AH164)</f>
        <v>3445.5619479165821</v>
      </c>
      <c r="AI165" s="16">
        <f t="shared" ref="AI165" si="1010">AVERAGE(AI162:AI164)</f>
        <v>2618.5950332982175</v>
      </c>
      <c r="AJ165" s="16">
        <f>AVERAGE(AJ162:AJ164)</f>
        <v>1387.8058483952809</v>
      </c>
      <c r="AK165" s="16">
        <f t="shared" ref="AK165" si="1011">AVERAGE(AK162:AK164)</f>
        <v>601.41582923783596</v>
      </c>
      <c r="AL165" s="16">
        <f t="shared" ref="AL165" si="1012">AVERAGE(AL162:AL164)</f>
        <v>2639.2643873062593</v>
      </c>
      <c r="AM165" s="16">
        <f t="shared" ref="AM165" si="1013">AVERAGE(AM162:AM164)</f>
        <v>2236.63207596847</v>
      </c>
      <c r="AN165" s="16">
        <f>AVERAGE(AN162:AN164)</f>
        <v>1762.6543075874104</v>
      </c>
      <c r="AO165" s="16">
        <f t="shared" ref="AO165" si="1014">AVERAGE(AO162:AO164)</f>
        <v>1166.971356527657</v>
      </c>
      <c r="AP165" s="16">
        <f t="shared" ref="AP165" si="1015">AVERAGE(AP162:AP164)</f>
        <v>591.40241343365949</v>
      </c>
      <c r="AQ165" s="16">
        <f t="shared" ref="AQ165" si="1016">AVERAGE(AQ162:AQ164)</f>
        <v>276.09349903996332</v>
      </c>
    </row>
    <row r="166" spans="1:43" ht="13.8" x14ac:dyDescent="0.2">
      <c r="A166" s="13" t="s">
        <v>203</v>
      </c>
      <c r="B166" s="13" t="s">
        <v>170</v>
      </c>
      <c r="C166" s="13" t="s">
        <v>180</v>
      </c>
      <c r="D166" s="13" t="s">
        <v>173</v>
      </c>
      <c r="E166" s="13" t="s">
        <v>173</v>
      </c>
      <c r="F166" s="13" t="s">
        <v>63</v>
      </c>
      <c r="G166" s="24">
        <v>6.2</v>
      </c>
      <c r="H166" s="33">
        <v>24368.400000000001</v>
      </c>
      <c r="I166" s="33">
        <v>24220.3</v>
      </c>
      <c r="J166" s="33">
        <v>23823</v>
      </c>
      <c r="K166" s="33">
        <v>23321.9</v>
      </c>
      <c r="L166" s="33">
        <v>21244.400000000001</v>
      </c>
      <c r="M166" s="33">
        <v>17067.5</v>
      </c>
      <c r="N166" s="33">
        <v>22226.5</v>
      </c>
      <c r="O166" s="33">
        <v>21479.1</v>
      </c>
      <c r="P166" s="33">
        <v>21203</v>
      </c>
      <c r="Q166" s="33">
        <v>19992.599999999999</v>
      </c>
      <c r="R166" s="33">
        <v>18933.400000000001</v>
      </c>
      <c r="S166" s="33">
        <v>16062.4</v>
      </c>
      <c r="T166" s="33">
        <v>20186.8</v>
      </c>
      <c r="U166" s="33">
        <v>19637</v>
      </c>
      <c r="V166" s="33">
        <v>18834.400000000001</v>
      </c>
      <c r="W166" s="33">
        <v>17044.599999999999</v>
      </c>
      <c r="X166" s="33">
        <v>14181.3</v>
      </c>
      <c r="Y166" s="33">
        <v>9886.2999999999993</v>
      </c>
      <c r="Z166" s="33">
        <v>15608.2</v>
      </c>
      <c r="AA166" s="33">
        <v>14198.5</v>
      </c>
      <c r="AB166" s="33">
        <v>13196.8</v>
      </c>
      <c r="AC166" s="33">
        <v>11823.4</v>
      </c>
      <c r="AD166" s="33">
        <v>8084.6</v>
      </c>
      <c r="AE166" s="33">
        <v>7937.4</v>
      </c>
      <c r="AF166" s="33">
        <v>10367.4</v>
      </c>
      <c r="AG166" s="33">
        <v>9376.7999999999993</v>
      </c>
      <c r="AH166" s="33">
        <v>7938.8</v>
      </c>
      <c r="AI166" s="33">
        <v>7348.4</v>
      </c>
      <c r="AJ166" s="33">
        <v>4102.1000000000004</v>
      </c>
      <c r="AK166" s="33">
        <v>2194.4</v>
      </c>
      <c r="AL166" s="33">
        <v>6873.7</v>
      </c>
      <c r="AM166" s="33">
        <v>5197.1000000000004</v>
      </c>
      <c r="AN166" s="33">
        <v>4431.5</v>
      </c>
      <c r="AO166" s="33">
        <v>3167.8</v>
      </c>
      <c r="AP166" s="33">
        <v>1618.6</v>
      </c>
      <c r="AQ166" s="33">
        <v>1084.8</v>
      </c>
    </row>
    <row r="167" spans="1:43" ht="13.8" x14ac:dyDescent="0.2">
      <c r="A167" s="13" t="s">
        <v>203</v>
      </c>
      <c r="B167" s="13" t="s">
        <v>170</v>
      </c>
      <c r="C167" s="13" t="s">
        <v>180</v>
      </c>
      <c r="D167" s="13" t="s">
        <v>173</v>
      </c>
      <c r="E167" s="13" t="s">
        <v>173</v>
      </c>
      <c r="F167" s="13" t="s">
        <v>116</v>
      </c>
      <c r="G167" s="24">
        <v>7.9</v>
      </c>
      <c r="H167" s="33">
        <v>23741.475896511431</v>
      </c>
      <c r="I167" s="33">
        <v>23478.978706534774</v>
      </c>
      <c r="J167" s="33">
        <v>23310.024560828158</v>
      </c>
      <c r="K167" s="33">
        <v>23181.348191507637</v>
      </c>
      <c r="L167" s="33">
        <v>21357.040214264485</v>
      </c>
      <c r="M167" s="33">
        <v>18502.140789434157</v>
      </c>
      <c r="N167" s="33">
        <v>21377.523238691134</v>
      </c>
      <c r="O167" s="33">
        <v>21748.529019630096</v>
      </c>
      <c r="P167" s="33">
        <v>21635.54630252179</v>
      </c>
      <c r="Q167" s="33">
        <v>20916.253113384751</v>
      </c>
      <c r="R167" s="33">
        <v>18894.79879827379</v>
      </c>
      <c r="S167" s="33">
        <v>15146.97023194177</v>
      </c>
      <c r="T167" s="33">
        <v>19881.660067348737</v>
      </c>
      <c r="U167" s="33">
        <v>18646.490952299697</v>
      </c>
      <c r="V167" s="33">
        <v>18811.313900274632</v>
      </c>
      <c r="W167" s="33">
        <v>17659.563298739493</v>
      </c>
      <c r="X167" s="33">
        <v>15209.595299085096</v>
      </c>
      <c r="Y167" s="33">
        <v>11138.896598113686</v>
      </c>
      <c r="Z167" s="33">
        <v>16075.442760868491</v>
      </c>
      <c r="AA167" s="33">
        <v>15597.413178319173</v>
      </c>
      <c r="AB167" s="33">
        <v>13655.654415527631</v>
      </c>
      <c r="AC167" s="33">
        <v>11605.141619385817</v>
      </c>
      <c r="AD167" s="33">
        <v>9182.2065846202131</v>
      </c>
      <c r="AE167" s="33">
        <v>6294.2444107072533</v>
      </c>
      <c r="AF167" s="33">
        <v>10188.426315239356</v>
      </c>
      <c r="AG167" s="33">
        <v>9990.5643241557427</v>
      </c>
      <c r="AH167" s="33">
        <v>8095.2285381351658</v>
      </c>
      <c r="AI167" s="33">
        <v>7753.3733244096074</v>
      </c>
      <c r="AJ167" s="33">
        <v>4479.1264090710047</v>
      </c>
      <c r="AK167" s="33">
        <v>2606.1219660882198</v>
      </c>
      <c r="AL167" s="33">
        <v>6913.0790609214364</v>
      </c>
      <c r="AM167" s="33">
        <v>6038.1261917853481</v>
      </c>
      <c r="AN167" s="33">
        <v>4883.4257301437201</v>
      </c>
      <c r="AO167" s="33">
        <v>3437.0700128698909</v>
      </c>
      <c r="AP167" s="33">
        <v>1867.5950780542989</v>
      </c>
      <c r="AQ167" s="33">
        <v>1076.4111826067938</v>
      </c>
    </row>
    <row r="168" spans="1:43" ht="13.8" x14ac:dyDescent="0.2">
      <c r="A168" s="13" t="s">
        <v>203</v>
      </c>
      <c r="B168" s="13" t="s">
        <v>170</v>
      </c>
      <c r="C168" s="13" t="s">
        <v>180</v>
      </c>
      <c r="D168" s="13" t="s">
        <v>173</v>
      </c>
      <c r="E168" s="13" t="s">
        <v>173</v>
      </c>
      <c r="F168" s="13" t="s">
        <v>117</v>
      </c>
      <c r="G168" s="24">
        <v>5.6</v>
      </c>
      <c r="H168" s="33">
        <v>24399.357347421912</v>
      </c>
      <c r="I168" s="33">
        <v>23250.697505728534</v>
      </c>
      <c r="J168" s="33">
        <v>23341.094683456016</v>
      </c>
      <c r="K168" s="33">
        <v>23571.115464471281</v>
      </c>
      <c r="L168" s="33">
        <v>21346.322615670455</v>
      </c>
      <c r="M168" s="33">
        <v>20007.086750951305</v>
      </c>
      <c r="N168" s="33">
        <v>22594.504041863449</v>
      </c>
      <c r="O168" s="33">
        <v>22059.983010106153</v>
      </c>
      <c r="P168" s="33">
        <v>21569.794019394263</v>
      </c>
      <c r="Q168" s="33">
        <v>20805.825358787544</v>
      </c>
      <c r="R168" s="33">
        <v>19113.787165890302</v>
      </c>
      <c r="S168" s="33">
        <v>15152.373771536848</v>
      </c>
      <c r="T168" s="33">
        <v>19287.412098932735</v>
      </c>
      <c r="U168" s="33">
        <v>18223.936748118795</v>
      </c>
      <c r="V168" s="33">
        <v>17841.815711350839</v>
      </c>
      <c r="W168" s="33">
        <v>16589.471040879744</v>
      </c>
      <c r="X168" s="33">
        <v>14070.121192761027</v>
      </c>
      <c r="Y168" s="33">
        <v>10489.454876153599</v>
      </c>
      <c r="Z168" s="33">
        <v>15370.610013001955</v>
      </c>
      <c r="AA168" s="33">
        <v>14599.861648567414</v>
      </c>
      <c r="AB168" s="33">
        <v>14299.303565748385</v>
      </c>
      <c r="AC168" s="33">
        <v>12498.851280837893</v>
      </c>
      <c r="AD168" s="33">
        <v>9243.02285540511</v>
      </c>
      <c r="AE168" s="33">
        <v>5842.8528660921993</v>
      </c>
      <c r="AF168" s="33">
        <v>10505.220733976288</v>
      </c>
      <c r="AG168" s="33">
        <v>9322.2245966940154</v>
      </c>
      <c r="AH168" s="33">
        <v>8480.7523781446871</v>
      </c>
      <c r="AI168" s="33">
        <v>6894.8202355052499</v>
      </c>
      <c r="AJ168" s="33">
        <v>4732.4588566185257</v>
      </c>
      <c r="AK168" s="33">
        <v>2373.642321381813</v>
      </c>
      <c r="AL168" s="33">
        <v>7774.6991958889075</v>
      </c>
      <c r="AM168" s="33">
        <v>6584.4732137544515</v>
      </c>
      <c r="AN168" s="33">
        <v>5660.1040487661467</v>
      </c>
      <c r="AO168" s="33">
        <v>4133.0037727376139</v>
      </c>
      <c r="AP168" s="33">
        <v>1731.966247222012</v>
      </c>
      <c r="AQ168" s="33">
        <v>1066.3773177218927</v>
      </c>
    </row>
    <row r="169" spans="1:43" ht="13.8" x14ac:dyDescent="0.3">
      <c r="A169" s="13" t="s">
        <v>203</v>
      </c>
      <c r="B169" s="13" t="s">
        <v>170</v>
      </c>
      <c r="C169" s="13" t="s">
        <v>180</v>
      </c>
      <c r="D169" s="13" t="s">
        <v>173</v>
      </c>
      <c r="E169" s="13" t="s">
        <v>173</v>
      </c>
      <c r="F169" s="27" t="s">
        <v>111</v>
      </c>
      <c r="G169" s="14">
        <f>AVERAGE(G166:G168)</f>
        <v>6.5666666666666673</v>
      </c>
      <c r="H169" s="16">
        <f>AVERAGE(H166:H168)</f>
        <v>24169.744414644447</v>
      </c>
      <c r="I169" s="16">
        <f t="shared" ref="I169" si="1017">AVERAGE(I166:I168)</f>
        <v>23649.992070754437</v>
      </c>
      <c r="J169" s="16">
        <f t="shared" ref="J169" si="1018">AVERAGE(J166:J168)</f>
        <v>23491.373081428057</v>
      </c>
      <c r="K169" s="16">
        <f t="shared" ref="K169" si="1019">AVERAGE(K166:K168)</f>
        <v>23358.121218659639</v>
      </c>
      <c r="L169" s="16">
        <f>AVERAGE(L166:L168)</f>
        <v>21315.920943311645</v>
      </c>
      <c r="M169" s="16">
        <f t="shared" ref="M169" si="1020">AVERAGE(M166:M168)</f>
        <v>18525.575846795153</v>
      </c>
      <c r="N169" s="16">
        <f t="shared" ref="N169" si="1021">AVERAGE(N166:N168)</f>
        <v>22066.175760184862</v>
      </c>
      <c r="O169" s="16">
        <f t="shared" ref="O169" si="1022">AVERAGE(O166:O168)</f>
        <v>21762.537343245418</v>
      </c>
      <c r="P169" s="16">
        <f>AVERAGE(P166:P168)</f>
        <v>21469.446773972017</v>
      </c>
      <c r="Q169" s="16">
        <f t="shared" ref="Q169" si="1023">AVERAGE(Q166:Q168)</f>
        <v>20571.559490724099</v>
      </c>
      <c r="R169" s="16">
        <f t="shared" ref="R169" si="1024">AVERAGE(R166:R168)</f>
        <v>18980.661988054697</v>
      </c>
      <c r="S169" s="16">
        <f t="shared" ref="S169" si="1025">AVERAGE(S166:S168)</f>
        <v>15453.914667826206</v>
      </c>
      <c r="T169" s="16">
        <f>AVERAGE(T166:T168)</f>
        <v>19785.290722093825</v>
      </c>
      <c r="U169" s="16">
        <f t="shared" ref="U169" si="1026">AVERAGE(U166:U168)</f>
        <v>18835.809233472832</v>
      </c>
      <c r="V169" s="16">
        <f t="shared" ref="V169" si="1027">AVERAGE(V166:V168)</f>
        <v>18495.84320387516</v>
      </c>
      <c r="W169" s="16">
        <f t="shared" ref="W169" si="1028">AVERAGE(W166:W168)</f>
        <v>17097.878113206414</v>
      </c>
      <c r="X169" s="16">
        <f>AVERAGE(X166:X168)</f>
        <v>14487.005497282042</v>
      </c>
      <c r="Y169" s="16">
        <f t="shared" ref="Y169" si="1029">AVERAGE(Y166:Y168)</f>
        <v>10504.883824755761</v>
      </c>
      <c r="Z169" s="16">
        <f t="shared" ref="Z169" si="1030">AVERAGE(Z166:Z168)</f>
        <v>15684.750924623482</v>
      </c>
      <c r="AA169" s="16">
        <f t="shared" ref="AA169" si="1031">AVERAGE(AA166:AA168)</f>
        <v>14798.591608962195</v>
      </c>
      <c r="AB169" s="16">
        <f>AVERAGE(AB166:AB168)</f>
        <v>13717.252660425338</v>
      </c>
      <c r="AC169" s="16">
        <f t="shared" ref="AC169" si="1032">AVERAGE(AC166:AC168)</f>
        <v>11975.797633407905</v>
      </c>
      <c r="AD169" s="16">
        <f t="shared" ref="AD169" si="1033">AVERAGE(AD166:AD168)</f>
        <v>8836.6098133417745</v>
      </c>
      <c r="AE169" s="16">
        <f t="shared" ref="AE169" si="1034">AVERAGE(AE166:AE168)</f>
        <v>6691.4990922664838</v>
      </c>
      <c r="AF169" s="16">
        <f>AVERAGE(AF166:AF168)</f>
        <v>10353.682349738549</v>
      </c>
      <c r="AG169" s="16">
        <f t="shared" ref="AG169" si="1035">AVERAGE(AG166:AG168)</f>
        <v>9563.1963069499197</v>
      </c>
      <c r="AH169" s="16">
        <f t="shared" ref="AH169" si="1036">AVERAGE(AH166:AH168)</f>
        <v>8171.5936387599504</v>
      </c>
      <c r="AI169" s="16">
        <f t="shared" ref="AI169" si="1037">AVERAGE(AI166:AI168)</f>
        <v>7332.1978533049523</v>
      </c>
      <c r="AJ169" s="16">
        <f>AVERAGE(AJ166:AJ168)</f>
        <v>4437.8950885631775</v>
      </c>
      <c r="AK169" s="16">
        <f t="shared" ref="AK169" si="1038">AVERAGE(AK166:AK168)</f>
        <v>2391.388095823344</v>
      </c>
      <c r="AL169" s="16">
        <f t="shared" ref="AL169" si="1039">AVERAGE(AL166:AL168)</f>
        <v>7187.1594189367815</v>
      </c>
      <c r="AM169" s="16">
        <f t="shared" ref="AM169" si="1040">AVERAGE(AM166:AM168)</f>
        <v>5939.8998018466</v>
      </c>
      <c r="AN169" s="16">
        <f>AVERAGE(AN166:AN168)</f>
        <v>4991.6765929699559</v>
      </c>
      <c r="AO169" s="16">
        <f t="shared" ref="AO169" si="1041">AVERAGE(AO166:AO168)</f>
        <v>3579.2912618691685</v>
      </c>
      <c r="AP169" s="16">
        <f t="shared" ref="AP169" si="1042">AVERAGE(AP166:AP168)</f>
        <v>1739.387108425437</v>
      </c>
      <c r="AQ169" s="16">
        <f t="shared" ref="AQ169" si="1043">AVERAGE(AQ166:AQ168)</f>
        <v>1075.8628334428956</v>
      </c>
    </row>
    <row r="170" spans="1:43" ht="13.8" x14ac:dyDescent="0.2">
      <c r="A170" s="13" t="s">
        <v>203</v>
      </c>
      <c r="B170" s="13" t="s">
        <v>170</v>
      </c>
      <c r="C170" s="13" t="s">
        <v>180</v>
      </c>
      <c r="D170" s="13" t="s">
        <v>181</v>
      </c>
      <c r="E170" s="13" t="s">
        <v>182</v>
      </c>
      <c r="F170" s="13" t="s">
        <v>65</v>
      </c>
      <c r="G170" s="24">
        <v>7</v>
      </c>
      <c r="H170" s="33">
        <v>24611.607414878323</v>
      </c>
      <c r="I170" s="33">
        <v>24448.305613383607</v>
      </c>
      <c r="J170" s="33">
        <v>23785.662595563939</v>
      </c>
      <c r="K170" s="33">
        <v>23887.882325639952</v>
      </c>
      <c r="L170" s="33">
        <v>22226.903572080071</v>
      </c>
      <c r="M170" s="33">
        <v>19237.691891096434</v>
      </c>
      <c r="N170" s="33">
        <v>22145.248339027468</v>
      </c>
      <c r="O170" s="33">
        <v>21228.163871407967</v>
      </c>
      <c r="P170" s="33">
        <v>20910.224066703377</v>
      </c>
      <c r="Q170" s="33">
        <v>20196.215701921563</v>
      </c>
      <c r="R170" s="33">
        <v>17999.782783996994</v>
      </c>
      <c r="S170" s="33">
        <v>14667.455277556066</v>
      </c>
      <c r="T170" s="33">
        <v>18136.92621981127</v>
      </c>
      <c r="U170" s="33">
        <v>17026.715111742524</v>
      </c>
      <c r="V170" s="33">
        <v>17057.544697505673</v>
      </c>
      <c r="W170" s="33">
        <v>15472.963859108535</v>
      </c>
      <c r="X170" s="33">
        <v>13197.452253884801</v>
      </c>
      <c r="Y170" s="33">
        <v>9907.9305454556234</v>
      </c>
      <c r="Z170" s="33">
        <v>13103.84478853709</v>
      </c>
      <c r="AA170" s="33">
        <v>12385.928390556041</v>
      </c>
      <c r="AB170" s="33">
        <v>11293.451994121673</v>
      </c>
      <c r="AC170" s="33">
        <v>9913.2047509591921</v>
      </c>
      <c r="AD170" s="33">
        <v>7366.2761772219883</v>
      </c>
      <c r="AE170" s="33">
        <v>4547.710259456353</v>
      </c>
      <c r="AF170" s="33">
        <v>10828.914705449206</v>
      </c>
      <c r="AG170" s="33">
        <v>9672.3188948513507</v>
      </c>
      <c r="AH170" s="33">
        <v>8649.6457618579643</v>
      </c>
      <c r="AI170" s="33">
        <v>6690.1789925903795</v>
      </c>
      <c r="AJ170" s="33">
        <v>4586.2269357808327</v>
      </c>
      <c r="AK170" s="33">
        <v>2603.5094903691088</v>
      </c>
      <c r="AL170" s="33">
        <v>7244.1873545126691</v>
      </c>
      <c r="AM170" s="33">
        <v>5985.736331815122</v>
      </c>
      <c r="AN170" s="33">
        <v>5462.0073130898127</v>
      </c>
      <c r="AO170" s="33">
        <v>3850.5951922316267</v>
      </c>
      <c r="AP170" s="33">
        <v>1972.3349251298209</v>
      </c>
      <c r="AQ170" s="33">
        <v>920.98062020862949</v>
      </c>
    </row>
    <row r="171" spans="1:43" ht="13.8" x14ac:dyDescent="0.2">
      <c r="A171" s="13" t="s">
        <v>203</v>
      </c>
      <c r="B171" s="13" t="s">
        <v>170</v>
      </c>
      <c r="C171" s="13" t="s">
        <v>180</v>
      </c>
      <c r="D171" s="13" t="s">
        <v>181</v>
      </c>
      <c r="E171" s="13" t="s">
        <v>182</v>
      </c>
      <c r="F171" s="13" t="s">
        <v>66</v>
      </c>
      <c r="G171" s="24">
        <v>8.1</v>
      </c>
      <c r="H171" s="33">
        <v>24935.138340000001</v>
      </c>
      <c r="I171" s="33">
        <v>24254.995289999999</v>
      </c>
      <c r="J171" s="33">
        <v>24884.645329999999</v>
      </c>
      <c r="K171" s="33">
        <v>24873.565750000002</v>
      </c>
      <c r="L171" s="33">
        <v>22621.90382</v>
      </c>
      <c r="M171" s="33">
        <v>20141.129359999999</v>
      </c>
      <c r="N171" s="33">
        <v>21277.959289999999</v>
      </c>
      <c r="O171" s="33">
        <v>20882.62847</v>
      </c>
      <c r="P171" s="33">
        <v>21348.910639999998</v>
      </c>
      <c r="Q171" s="33">
        <v>20778.995320000002</v>
      </c>
      <c r="R171" s="33">
        <v>18613.935730000001</v>
      </c>
      <c r="S171" s="33">
        <v>14299.13199</v>
      </c>
      <c r="T171" s="33">
        <v>20350.46832</v>
      </c>
      <c r="U171" s="33">
        <v>19583.280930000001</v>
      </c>
      <c r="V171" s="33">
        <v>19316.525259999999</v>
      </c>
      <c r="W171" s="33">
        <v>17914.466039999999</v>
      </c>
      <c r="X171" s="33">
        <v>15061.09179</v>
      </c>
      <c r="Y171" s="33">
        <v>10830.22415</v>
      </c>
      <c r="Z171" s="33">
        <v>15565.98575</v>
      </c>
      <c r="AA171" s="33">
        <v>14502.54414</v>
      </c>
      <c r="AB171" s="33">
        <v>13536.66675</v>
      </c>
      <c r="AC171" s="33">
        <v>12706.4511</v>
      </c>
      <c r="AD171" s="33">
        <v>9192.4526939999996</v>
      </c>
      <c r="AE171" s="33">
        <v>4958.9880110000004</v>
      </c>
      <c r="AF171" s="33">
        <v>10571.765579999999</v>
      </c>
      <c r="AG171" s="33">
        <v>9554.4216479999995</v>
      </c>
      <c r="AH171" s="33">
        <v>9193.7384829999992</v>
      </c>
      <c r="AI171" s="33">
        <v>7828.5975939999998</v>
      </c>
      <c r="AJ171" s="33">
        <v>5700.8026069999996</v>
      </c>
      <c r="AK171" s="33">
        <v>2541.1161950000001</v>
      </c>
      <c r="AL171" s="33">
        <v>7080.1744689999996</v>
      </c>
      <c r="AM171" s="33">
        <v>6773.607645</v>
      </c>
      <c r="AN171" s="33">
        <v>5785.9565039999998</v>
      </c>
      <c r="AO171" s="33">
        <v>4091.3217370000002</v>
      </c>
      <c r="AP171" s="33">
        <v>2167.7060449999999</v>
      </c>
      <c r="AQ171" s="33">
        <v>1001.9705719999999</v>
      </c>
    </row>
    <row r="172" spans="1:43" ht="13.8" x14ac:dyDescent="0.2">
      <c r="A172" s="13" t="s">
        <v>203</v>
      </c>
      <c r="B172" s="13" t="s">
        <v>170</v>
      </c>
      <c r="C172" s="13" t="s">
        <v>180</v>
      </c>
      <c r="D172" s="13" t="s">
        <v>181</v>
      </c>
      <c r="E172" s="13" t="s">
        <v>182</v>
      </c>
      <c r="F172" s="13" t="s">
        <v>114</v>
      </c>
      <c r="G172" s="24">
        <v>7.8</v>
      </c>
      <c r="H172" s="33">
        <v>25089.913301869128</v>
      </c>
      <c r="I172" s="33">
        <v>24712.572408915825</v>
      </c>
      <c r="J172" s="33">
        <v>23250.430981484827</v>
      </c>
      <c r="K172" s="33">
        <v>22487.163296501181</v>
      </c>
      <c r="L172" s="33">
        <v>21163.662081277216</v>
      </c>
      <c r="M172" s="33">
        <v>20064.713128310512</v>
      </c>
      <c r="N172" s="33">
        <v>22009.488151082354</v>
      </c>
      <c r="O172" s="33">
        <v>21482.788160374705</v>
      </c>
      <c r="P172" s="33">
        <v>21052.162704195565</v>
      </c>
      <c r="Q172" s="33">
        <v>20793.32645876292</v>
      </c>
      <c r="R172" s="33">
        <v>17918.236857328659</v>
      </c>
      <c r="S172" s="33">
        <v>13795.193311161001</v>
      </c>
      <c r="T172" s="33">
        <v>17839.385876280608</v>
      </c>
      <c r="U172" s="33">
        <v>17610.066816527346</v>
      </c>
      <c r="V172" s="33">
        <v>16931.311564866712</v>
      </c>
      <c r="W172" s="33">
        <v>15899.958743847605</v>
      </c>
      <c r="X172" s="33">
        <v>13765.303546374145</v>
      </c>
      <c r="Y172" s="33">
        <v>9596.0799994658573</v>
      </c>
      <c r="Z172" s="33">
        <v>15205.938100062916</v>
      </c>
      <c r="AA172" s="33">
        <v>14285.662687980908</v>
      </c>
      <c r="AB172" s="33">
        <v>13183.528293923468</v>
      </c>
      <c r="AC172" s="33">
        <v>12275.657089199514</v>
      </c>
      <c r="AD172" s="33">
        <v>9261.8674733835815</v>
      </c>
      <c r="AE172" s="33">
        <v>4646.5961848372526</v>
      </c>
      <c r="AF172" s="33">
        <v>11718.894303727138</v>
      </c>
      <c r="AG172" s="33">
        <v>10183.077383168276</v>
      </c>
      <c r="AH172" s="33">
        <v>9527.4997088874643</v>
      </c>
      <c r="AI172" s="33">
        <v>6888.9153280030741</v>
      </c>
      <c r="AJ172" s="33">
        <v>4688.6528703865106</v>
      </c>
      <c r="AK172" s="33">
        <v>2105.1917790461926</v>
      </c>
      <c r="AL172" s="33">
        <v>6994.0455855766641</v>
      </c>
      <c r="AM172" s="33">
        <v>5417.6676337592462</v>
      </c>
      <c r="AN172" s="33">
        <v>4830.7214321107422</v>
      </c>
      <c r="AO172" s="33">
        <v>3360.3626629207001</v>
      </c>
      <c r="AP172" s="33">
        <v>1846.0232568252579</v>
      </c>
      <c r="AQ172" s="33">
        <v>987.48748898979341</v>
      </c>
    </row>
    <row r="173" spans="1:43" ht="13.8" x14ac:dyDescent="0.3">
      <c r="A173" s="13" t="s">
        <v>203</v>
      </c>
      <c r="B173" s="13" t="s">
        <v>170</v>
      </c>
      <c r="C173" s="13" t="s">
        <v>180</v>
      </c>
      <c r="D173" s="13" t="s">
        <v>181</v>
      </c>
      <c r="E173" s="13" t="s">
        <v>182</v>
      </c>
      <c r="F173" s="27" t="s">
        <v>74</v>
      </c>
      <c r="G173" s="14">
        <f>AVERAGE(G170:G172)</f>
        <v>7.6333333333333329</v>
      </c>
      <c r="H173" s="16">
        <f>AVERAGE(H170:H172)</f>
        <v>24878.886352249148</v>
      </c>
      <c r="I173" s="16">
        <f t="shared" ref="I173" si="1044">AVERAGE(I170:I172)</f>
        <v>24471.957770766476</v>
      </c>
      <c r="J173" s="16">
        <f t="shared" ref="J173" si="1045">AVERAGE(J170:J172)</f>
        <v>23973.579635682923</v>
      </c>
      <c r="K173" s="16">
        <f t="shared" ref="K173" si="1046">AVERAGE(K170:K172)</f>
        <v>23749.537124047045</v>
      </c>
      <c r="L173" s="16">
        <f>AVERAGE(L170:L172)</f>
        <v>22004.156491119094</v>
      </c>
      <c r="M173" s="16">
        <f t="shared" ref="M173" si="1047">AVERAGE(M170:M172)</f>
        <v>19814.511459802317</v>
      </c>
      <c r="N173" s="16">
        <f t="shared" ref="N173" si="1048">AVERAGE(N170:N172)</f>
        <v>21810.89859336994</v>
      </c>
      <c r="O173" s="16">
        <f t="shared" ref="O173" si="1049">AVERAGE(O170:O172)</f>
        <v>21197.860167260893</v>
      </c>
      <c r="P173" s="16">
        <f>AVERAGE(P170:P172)</f>
        <v>21103.765803632981</v>
      </c>
      <c r="Q173" s="16">
        <f t="shared" ref="Q173" si="1050">AVERAGE(Q170:Q172)</f>
        <v>20589.512493561499</v>
      </c>
      <c r="R173" s="16">
        <f t="shared" ref="R173" si="1051">AVERAGE(R170:R172)</f>
        <v>18177.318457108551</v>
      </c>
      <c r="S173" s="16">
        <f t="shared" ref="S173" si="1052">AVERAGE(S170:S172)</f>
        <v>14253.926859572355</v>
      </c>
      <c r="T173" s="16">
        <f>AVERAGE(T170:T172)</f>
        <v>18775.593472030625</v>
      </c>
      <c r="U173" s="16">
        <f t="shared" ref="U173" si="1053">AVERAGE(U170:U172)</f>
        <v>18073.354286089958</v>
      </c>
      <c r="V173" s="16">
        <f t="shared" ref="V173" si="1054">AVERAGE(V170:V172)</f>
        <v>17768.460507457461</v>
      </c>
      <c r="W173" s="16">
        <f t="shared" ref="W173" si="1055">AVERAGE(W170:W172)</f>
        <v>16429.129547652046</v>
      </c>
      <c r="X173" s="16">
        <f>AVERAGE(X170:X172)</f>
        <v>14007.949196752983</v>
      </c>
      <c r="Y173" s="16">
        <f t="shared" ref="Y173" si="1056">AVERAGE(Y170:Y172)</f>
        <v>10111.411564973829</v>
      </c>
      <c r="Z173" s="16">
        <f t="shared" ref="Z173" si="1057">AVERAGE(Z170:Z172)</f>
        <v>14625.256212866669</v>
      </c>
      <c r="AA173" s="16">
        <f t="shared" ref="AA173" si="1058">AVERAGE(AA170:AA172)</f>
        <v>13724.711739512315</v>
      </c>
      <c r="AB173" s="16">
        <f>AVERAGE(AB170:AB172)</f>
        <v>12671.215679348381</v>
      </c>
      <c r="AC173" s="16">
        <f t="shared" ref="AC173" si="1059">AVERAGE(AC170:AC172)</f>
        <v>11631.770980052903</v>
      </c>
      <c r="AD173" s="16">
        <f t="shared" ref="AD173" si="1060">AVERAGE(AD170:AD172)</f>
        <v>8606.8654482018555</v>
      </c>
      <c r="AE173" s="16">
        <f t="shared" ref="AE173" si="1061">AVERAGE(AE170:AE172)</f>
        <v>4717.764818431202</v>
      </c>
      <c r="AF173" s="16">
        <f>AVERAGE(AF170:AF172)</f>
        <v>11039.858196392115</v>
      </c>
      <c r="AG173" s="16">
        <f t="shared" ref="AG173" si="1062">AVERAGE(AG170:AG172)</f>
        <v>9803.2726420065428</v>
      </c>
      <c r="AH173" s="16">
        <f t="shared" ref="AH173" si="1063">AVERAGE(AH170:AH172)</f>
        <v>9123.6279845818081</v>
      </c>
      <c r="AI173" s="16">
        <f t="shared" ref="AI173" si="1064">AVERAGE(AI170:AI172)</f>
        <v>7135.8973048644839</v>
      </c>
      <c r="AJ173" s="16">
        <f>AVERAGE(AJ170:AJ172)</f>
        <v>4991.8941377224473</v>
      </c>
      <c r="AK173" s="16">
        <f t="shared" ref="AK173" si="1065">AVERAGE(AK170:AK172)</f>
        <v>2416.6058214717668</v>
      </c>
      <c r="AL173" s="16">
        <f t="shared" ref="AL173" si="1066">AVERAGE(AL170:AL172)</f>
        <v>7106.1358030297779</v>
      </c>
      <c r="AM173" s="16">
        <f t="shared" ref="AM173" si="1067">AVERAGE(AM170:AM172)</f>
        <v>6059.0038701914564</v>
      </c>
      <c r="AN173" s="16">
        <f>AVERAGE(AN170:AN172)</f>
        <v>5359.5617497335179</v>
      </c>
      <c r="AO173" s="16">
        <f t="shared" ref="AO173" si="1068">AVERAGE(AO170:AO172)</f>
        <v>3767.4265307174428</v>
      </c>
      <c r="AP173" s="16">
        <f t="shared" ref="AP173" si="1069">AVERAGE(AP170:AP172)</f>
        <v>1995.3547423183597</v>
      </c>
      <c r="AQ173" s="16">
        <f t="shared" ref="AQ173" si="1070">AVERAGE(AQ170:AQ172)</f>
        <v>970.14622706614091</v>
      </c>
    </row>
    <row r="174" spans="1:43" ht="13.8" x14ac:dyDescent="0.2">
      <c r="A174" s="13" t="s">
        <v>203</v>
      </c>
      <c r="B174" s="13" t="s">
        <v>170</v>
      </c>
      <c r="C174" s="13" t="s">
        <v>180</v>
      </c>
      <c r="D174" s="13" t="s">
        <v>183</v>
      </c>
      <c r="E174" s="13" t="s">
        <v>184</v>
      </c>
      <c r="F174" s="13" t="s">
        <v>65</v>
      </c>
      <c r="G174" s="24">
        <v>6.7</v>
      </c>
      <c r="H174" s="33">
        <v>23498.810234225788</v>
      </c>
      <c r="I174" s="33">
        <v>23727.423623201594</v>
      </c>
      <c r="J174" s="33">
        <v>22770.136342236532</v>
      </c>
      <c r="K174" s="33">
        <v>22723.499596224607</v>
      </c>
      <c r="L174" s="33">
        <v>20911.775282774954</v>
      </c>
      <c r="M174" s="33">
        <v>18113.86209470798</v>
      </c>
      <c r="N174" s="33">
        <v>21990.08695332706</v>
      </c>
      <c r="O174" s="33">
        <v>20933.911329796454</v>
      </c>
      <c r="P174" s="33">
        <v>20741.559505349513</v>
      </c>
      <c r="Q174" s="33">
        <v>20003.500778921898</v>
      </c>
      <c r="R174" s="33">
        <v>17897.837864396835</v>
      </c>
      <c r="S174" s="33">
        <v>14798.663920666952</v>
      </c>
      <c r="T174" s="33">
        <v>18964.564709192822</v>
      </c>
      <c r="U174" s="33">
        <v>18042.088398225787</v>
      </c>
      <c r="V174" s="33">
        <v>17881.576319510103</v>
      </c>
      <c r="W174" s="33">
        <v>16078.111594723136</v>
      </c>
      <c r="X174" s="33">
        <v>13410.081127227784</v>
      </c>
      <c r="Y174" s="33">
        <v>10170.40287110214</v>
      </c>
      <c r="Z174" s="33">
        <v>14699.466399419447</v>
      </c>
      <c r="AA174" s="33">
        <v>13733.151677014825</v>
      </c>
      <c r="AB174" s="33">
        <v>13423.123226235813</v>
      </c>
      <c r="AC174" s="33">
        <v>12248.709231755851</v>
      </c>
      <c r="AD174" s="33">
        <v>9395.84249114864</v>
      </c>
      <c r="AE174" s="33">
        <v>6304.5769206043205</v>
      </c>
      <c r="AF174" s="33">
        <v>11185.243337408303</v>
      </c>
      <c r="AG174" s="33">
        <v>10649.741535625368</v>
      </c>
      <c r="AH174" s="33">
        <v>9497.4212134898626</v>
      </c>
      <c r="AI174" s="33">
        <v>7727.0839080017995</v>
      </c>
      <c r="AJ174" s="33">
        <v>5009.79990328035</v>
      </c>
      <c r="AK174" s="33">
        <v>2646.7525875711131</v>
      </c>
      <c r="AL174" s="33">
        <v>5760.1363687703115</v>
      </c>
      <c r="AM174" s="33">
        <v>4952.6174514809109</v>
      </c>
      <c r="AN174" s="33">
        <v>4193.0171010227841</v>
      </c>
      <c r="AO174" s="33">
        <v>3180.9656691622904</v>
      </c>
      <c r="AP174" s="33">
        <v>1634.3531942486729</v>
      </c>
      <c r="AQ174" s="33">
        <v>664.12748891073829</v>
      </c>
    </row>
    <row r="175" spans="1:43" ht="13.8" x14ac:dyDescent="0.2">
      <c r="A175" s="13" t="s">
        <v>203</v>
      </c>
      <c r="B175" s="13" t="s">
        <v>170</v>
      </c>
      <c r="C175" s="13" t="s">
        <v>180</v>
      </c>
      <c r="D175" s="13" t="s">
        <v>183</v>
      </c>
      <c r="E175" s="13" t="s">
        <v>184</v>
      </c>
      <c r="F175" s="13" t="s">
        <v>66</v>
      </c>
      <c r="G175" s="24">
        <v>7.4</v>
      </c>
      <c r="H175" s="33">
        <v>26895.612283580085</v>
      </c>
      <c r="I175" s="33">
        <v>25681.554705515344</v>
      </c>
      <c r="J175" s="33">
        <v>24819.740099119892</v>
      </c>
      <c r="K175" s="33">
        <v>24189.512913262533</v>
      </c>
      <c r="L175" s="33">
        <v>22439.414338729461</v>
      </c>
      <c r="M175" s="33">
        <v>18368.390498592205</v>
      </c>
      <c r="N175" s="33">
        <v>24741.054538387838</v>
      </c>
      <c r="O175" s="33">
        <v>24461.129365456622</v>
      </c>
      <c r="P175" s="33">
        <v>24537.156673527814</v>
      </c>
      <c r="Q175" s="33">
        <v>22442.807184052333</v>
      </c>
      <c r="R175" s="33">
        <v>19470.739933340297</v>
      </c>
      <c r="S175" s="33">
        <v>14011.970882227037</v>
      </c>
      <c r="T175" s="33">
        <v>19713.446842573409</v>
      </c>
      <c r="U175" s="33">
        <v>19361.794437869859</v>
      </c>
      <c r="V175" s="33">
        <v>18303.222223196415</v>
      </c>
      <c r="W175" s="33">
        <v>16231.715542156111</v>
      </c>
      <c r="X175" s="33">
        <v>13003.762742142706</v>
      </c>
      <c r="Y175" s="33">
        <v>9382.4992219051801</v>
      </c>
      <c r="Z175" s="33">
        <v>13440.814241346028</v>
      </c>
      <c r="AA175" s="33">
        <v>11392.998584104134</v>
      </c>
      <c r="AB175" s="33">
        <v>10923.404128536175</v>
      </c>
      <c r="AC175" s="33">
        <v>9521.8869308828143</v>
      </c>
      <c r="AD175" s="33">
        <v>7777.8946282175302</v>
      </c>
      <c r="AE175" s="33">
        <v>4540.2139323044921</v>
      </c>
      <c r="AF175" s="33">
        <v>10863.171657585408</v>
      </c>
      <c r="AG175" s="33">
        <v>9783.6358894299719</v>
      </c>
      <c r="AH175" s="33">
        <v>8209.9516572011707</v>
      </c>
      <c r="AI175" s="33">
        <v>7107.3921677299431</v>
      </c>
      <c r="AJ175" s="33">
        <v>5088.372126498256</v>
      </c>
      <c r="AK175" s="33">
        <v>2780.3627338002775</v>
      </c>
      <c r="AL175" s="33">
        <v>4383.641216690814</v>
      </c>
      <c r="AM175" s="33">
        <v>4032.432581613918</v>
      </c>
      <c r="AN175" s="33">
        <v>3417.1300263870062</v>
      </c>
      <c r="AO175" s="33">
        <v>2524.641451303909</v>
      </c>
      <c r="AP175" s="33">
        <v>1433.0427817161944</v>
      </c>
      <c r="AQ175" s="33">
        <v>762.35780200058446</v>
      </c>
    </row>
    <row r="176" spans="1:43" ht="13.8" x14ac:dyDescent="0.2">
      <c r="A176" s="13" t="s">
        <v>203</v>
      </c>
      <c r="B176" s="13" t="s">
        <v>170</v>
      </c>
      <c r="C176" s="13" t="s">
        <v>180</v>
      </c>
      <c r="D176" s="13" t="s">
        <v>183</v>
      </c>
      <c r="E176" s="13" t="s">
        <v>184</v>
      </c>
      <c r="F176" s="13" t="s">
        <v>117</v>
      </c>
      <c r="G176" s="24">
        <v>6.2</v>
      </c>
      <c r="H176" s="33">
        <v>27869.655255687583</v>
      </c>
      <c r="I176" s="33">
        <v>27152.652682932898</v>
      </c>
      <c r="J176" s="33">
        <v>27024.23786751393</v>
      </c>
      <c r="K176" s="33">
        <v>26206.778693398202</v>
      </c>
      <c r="L176" s="33">
        <v>24070.634063325881</v>
      </c>
      <c r="M176" s="33">
        <v>19501.83371408852</v>
      </c>
      <c r="N176" s="33">
        <v>25050.814454169253</v>
      </c>
      <c r="O176" s="33">
        <v>24752.225926556741</v>
      </c>
      <c r="P176" s="33">
        <v>24664.401155981443</v>
      </c>
      <c r="Q176" s="33">
        <v>23706.920816167483</v>
      </c>
      <c r="R176" s="33">
        <v>20807.210102907527</v>
      </c>
      <c r="S176" s="33">
        <v>16033.096512854179</v>
      </c>
      <c r="T176" s="33">
        <v>21900.02552955033</v>
      </c>
      <c r="U176" s="33">
        <v>21063.788498208916</v>
      </c>
      <c r="V176" s="33">
        <v>20297.832878359699</v>
      </c>
      <c r="W176" s="33">
        <v>19454.711801098314</v>
      </c>
      <c r="X176" s="33">
        <v>15893.862157062271</v>
      </c>
      <c r="Y176" s="33">
        <v>11106.578923472507</v>
      </c>
      <c r="Z176" s="33">
        <v>17596.983730956348</v>
      </c>
      <c r="AA176" s="33">
        <v>16659.68901376643</v>
      </c>
      <c r="AB176" s="33">
        <v>16625.812376320482</v>
      </c>
      <c r="AC176" s="33">
        <v>13811.904832256079</v>
      </c>
      <c r="AD176" s="33">
        <v>10195.877451266992</v>
      </c>
      <c r="AE176" s="33">
        <v>6642.3272912773573</v>
      </c>
      <c r="AF176" s="33">
        <v>14536.241734930463</v>
      </c>
      <c r="AG176" s="33">
        <v>12720.571821315509</v>
      </c>
      <c r="AH176" s="33">
        <v>11745.804434006859</v>
      </c>
      <c r="AI176" s="33">
        <v>9451.3555348604314</v>
      </c>
      <c r="AJ176" s="33">
        <v>5930.7864211012784</v>
      </c>
      <c r="AK176" s="33">
        <v>2588.7915528478593</v>
      </c>
      <c r="AL176" s="33">
        <v>6848.9714705319366</v>
      </c>
      <c r="AM176" s="33">
        <v>5629.6100955801658</v>
      </c>
      <c r="AN176" s="33">
        <v>4742.3745516115941</v>
      </c>
      <c r="AO176" s="33">
        <v>3255.778226269229</v>
      </c>
      <c r="AP176" s="33">
        <v>1641.040824084386</v>
      </c>
      <c r="AQ176" s="33">
        <v>617.64300879988991</v>
      </c>
    </row>
    <row r="177" spans="1:43" ht="13.8" x14ac:dyDescent="0.3">
      <c r="A177" s="13" t="s">
        <v>203</v>
      </c>
      <c r="B177" s="13" t="s">
        <v>170</v>
      </c>
      <c r="C177" s="13" t="s">
        <v>180</v>
      </c>
      <c r="D177" s="13" t="s">
        <v>183</v>
      </c>
      <c r="E177" s="13" t="s">
        <v>184</v>
      </c>
      <c r="F177" s="27" t="s">
        <v>74</v>
      </c>
      <c r="G177" s="14">
        <f>AVERAGE(G174:G176)</f>
        <v>6.7666666666666666</v>
      </c>
      <c r="H177" s="16">
        <f>AVERAGE(H174:H176)</f>
        <v>26088.025924497819</v>
      </c>
      <c r="I177" s="16">
        <f t="shared" ref="I177" si="1071">AVERAGE(I174:I176)</f>
        <v>25520.543670549945</v>
      </c>
      <c r="J177" s="16">
        <f t="shared" ref="J177" si="1072">AVERAGE(J174:J176)</f>
        <v>24871.371436290119</v>
      </c>
      <c r="K177" s="16">
        <f t="shared" ref="K177" si="1073">AVERAGE(K174:K176)</f>
        <v>24373.263734295117</v>
      </c>
      <c r="L177" s="16">
        <f>AVERAGE(L174:L176)</f>
        <v>22473.941228276763</v>
      </c>
      <c r="M177" s="16">
        <f t="shared" ref="M177" si="1074">AVERAGE(M174:M176)</f>
        <v>18661.362102462903</v>
      </c>
      <c r="N177" s="16">
        <f t="shared" ref="N177" si="1075">AVERAGE(N174:N176)</f>
        <v>23927.318648628047</v>
      </c>
      <c r="O177" s="16">
        <f t="shared" ref="O177" si="1076">AVERAGE(O174:O176)</f>
        <v>23382.422207269938</v>
      </c>
      <c r="P177" s="16">
        <f>AVERAGE(P174:P176)</f>
        <v>23314.372444952922</v>
      </c>
      <c r="Q177" s="16">
        <f t="shared" ref="Q177" si="1077">AVERAGE(Q174:Q176)</f>
        <v>22051.0762597139</v>
      </c>
      <c r="R177" s="16">
        <f t="shared" ref="R177" si="1078">AVERAGE(R174:R176)</f>
        <v>19391.929300214888</v>
      </c>
      <c r="S177" s="16">
        <f t="shared" ref="S177" si="1079">AVERAGE(S174:S176)</f>
        <v>14947.910438582723</v>
      </c>
      <c r="T177" s="16">
        <f>AVERAGE(T174:T176)</f>
        <v>20192.679027105522</v>
      </c>
      <c r="U177" s="16">
        <f t="shared" ref="U177" si="1080">AVERAGE(U174:U176)</f>
        <v>19489.223778101521</v>
      </c>
      <c r="V177" s="16">
        <f t="shared" ref="V177" si="1081">AVERAGE(V174:V176)</f>
        <v>18827.54380702207</v>
      </c>
      <c r="W177" s="16">
        <f t="shared" ref="W177" si="1082">AVERAGE(W174:W176)</f>
        <v>17254.846312659185</v>
      </c>
      <c r="X177" s="16">
        <f>AVERAGE(X174:X176)</f>
        <v>14102.568675477587</v>
      </c>
      <c r="Y177" s="16">
        <f t="shared" ref="Y177" si="1083">AVERAGE(Y174:Y176)</f>
        <v>10219.827005493275</v>
      </c>
      <c r="Z177" s="16">
        <f t="shared" ref="Z177" si="1084">AVERAGE(Z174:Z176)</f>
        <v>15245.754790573941</v>
      </c>
      <c r="AA177" s="16">
        <f t="shared" ref="AA177" si="1085">AVERAGE(AA174:AA176)</f>
        <v>13928.613091628462</v>
      </c>
      <c r="AB177" s="16">
        <f>AVERAGE(AB174:AB176)</f>
        <v>13657.446577030823</v>
      </c>
      <c r="AC177" s="16">
        <f t="shared" ref="AC177" si="1086">AVERAGE(AC174:AC176)</f>
        <v>11860.833664964914</v>
      </c>
      <c r="AD177" s="16">
        <f t="shared" ref="AD177" si="1087">AVERAGE(AD174:AD176)</f>
        <v>9123.2048568777209</v>
      </c>
      <c r="AE177" s="16">
        <f t="shared" ref="AE177" si="1088">AVERAGE(AE174:AE176)</f>
        <v>5829.0393813953897</v>
      </c>
      <c r="AF177" s="16">
        <f>AVERAGE(AF174:AF176)</f>
        <v>12194.885576641391</v>
      </c>
      <c r="AG177" s="16">
        <f t="shared" ref="AG177" si="1089">AVERAGE(AG174:AG176)</f>
        <v>11051.316415456948</v>
      </c>
      <c r="AH177" s="16">
        <f t="shared" ref="AH177" si="1090">AVERAGE(AH174:AH176)</f>
        <v>9817.7257682326308</v>
      </c>
      <c r="AI177" s="16">
        <f t="shared" ref="AI177" si="1091">AVERAGE(AI174:AI176)</f>
        <v>8095.2772035307244</v>
      </c>
      <c r="AJ177" s="16">
        <f>AVERAGE(AJ174:AJ176)</f>
        <v>5342.9861502932945</v>
      </c>
      <c r="AK177" s="16">
        <f t="shared" ref="AK177" si="1092">AVERAGE(AK174:AK176)</f>
        <v>2671.9689580730833</v>
      </c>
      <c r="AL177" s="16">
        <f t="shared" ref="AL177" si="1093">AVERAGE(AL174:AL176)</f>
        <v>5664.2496853310195</v>
      </c>
      <c r="AM177" s="16">
        <f t="shared" ref="AM177" si="1094">AVERAGE(AM174:AM176)</f>
        <v>4871.5533762249979</v>
      </c>
      <c r="AN177" s="16">
        <f>AVERAGE(AN174:AN176)</f>
        <v>4117.5072263404618</v>
      </c>
      <c r="AO177" s="16">
        <f t="shared" ref="AO177" si="1095">AVERAGE(AO174:AO176)</f>
        <v>2987.1284489118093</v>
      </c>
      <c r="AP177" s="16">
        <f t="shared" ref="AP177" si="1096">AVERAGE(AP174:AP176)</f>
        <v>1569.4789333497511</v>
      </c>
      <c r="AQ177" s="16">
        <f t="shared" ref="AQ177" si="1097">AVERAGE(AQ174:AQ176)</f>
        <v>681.37609990373755</v>
      </c>
    </row>
    <row r="178" spans="1:43" ht="13.8" x14ac:dyDescent="0.2">
      <c r="A178" s="13" t="s">
        <v>203</v>
      </c>
      <c r="B178" s="13" t="s">
        <v>170</v>
      </c>
      <c r="C178" s="13" t="s">
        <v>180</v>
      </c>
      <c r="D178" s="13" t="s">
        <v>186</v>
      </c>
      <c r="E178" s="13" t="s">
        <v>197</v>
      </c>
      <c r="F178" s="13" t="s">
        <v>75</v>
      </c>
      <c r="G178" s="26">
        <v>8.6</v>
      </c>
      <c r="H178" s="33">
        <v>19627.858405396237</v>
      </c>
      <c r="I178" s="33">
        <v>18941.032029293769</v>
      </c>
      <c r="J178" s="33">
        <v>18369.891732202359</v>
      </c>
      <c r="K178" s="33">
        <v>18198.189808438168</v>
      </c>
      <c r="L178" s="33">
        <v>17141.482043796317</v>
      </c>
      <c r="M178" s="33">
        <v>13975.569945246467</v>
      </c>
      <c r="N178" s="33">
        <v>18770.702988738736</v>
      </c>
      <c r="O178" s="33">
        <v>18473.751141891509</v>
      </c>
      <c r="P178" s="33">
        <v>17546.584976716626</v>
      </c>
      <c r="Q178" s="33">
        <v>16728.358828602202</v>
      </c>
      <c r="R178" s="33">
        <v>14850.183044993446</v>
      </c>
      <c r="S178" s="33">
        <v>11869.45117607238</v>
      </c>
      <c r="T178" s="33">
        <v>17549.982852496414</v>
      </c>
      <c r="U178" s="33">
        <v>16277.51196664732</v>
      </c>
      <c r="V178" s="33">
        <v>15933.255293195574</v>
      </c>
      <c r="W178" s="33">
        <v>14466.209709314289</v>
      </c>
      <c r="X178" s="33">
        <v>12380.482389030087</v>
      </c>
      <c r="Y178" s="33">
        <v>8791.5813722798375</v>
      </c>
      <c r="Z178" s="33">
        <v>14858.280093884627</v>
      </c>
      <c r="AA178" s="33">
        <v>14159.698171121358</v>
      </c>
      <c r="AB178" s="33">
        <v>13569.092435713424</v>
      </c>
      <c r="AC178" s="33">
        <v>12004.489786139409</v>
      </c>
      <c r="AD178" s="33">
        <v>8535.2511420211813</v>
      </c>
      <c r="AE178" s="33">
        <v>5796.5635594218757</v>
      </c>
      <c r="AF178" s="33">
        <v>10936.722267291409</v>
      </c>
      <c r="AG178" s="33">
        <v>9542.6762183436149</v>
      </c>
      <c r="AH178" s="33">
        <v>8828.5021172482375</v>
      </c>
      <c r="AI178" s="33">
        <v>7079.7775341718343</v>
      </c>
      <c r="AJ178" s="33">
        <v>4854.8663785152521</v>
      </c>
      <c r="AK178" s="33">
        <v>2696.9300013396219</v>
      </c>
      <c r="AL178" s="33">
        <v>5455.3492786135839</v>
      </c>
      <c r="AM178" s="33">
        <v>4565.3404575349878</v>
      </c>
      <c r="AN178" s="33">
        <v>4137.4359954804222</v>
      </c>
      <c r="AO178" s="33">
        <v>3080.770716617114</v>
      </c>
      <c r="AP178" s="33">
        <v>1519.5931265469046</v>
      </c>
      <c r="AQ178" s="33">
        <v>692.96547802756584</v>
      </c>
    </row>
    <row r="179" spans="1:43" ht="13.8" x14ac:dyDescent="0.2">
      <c r="A179" s="13" t="s">
        <v>203</v>
      </c>
      <c r="B179" s="13" t="s">
        <v>170</v>
      </c>
      <c r="C179" s="13" t="s">
        <v>180</v>
      </c>
      <c r="D179" s="13" t="s">
        <v>186</v>
      </c>
      <c r="E179" s="13" t="s">
        <v>197</v>
      </c>
      <c r="F179" s="13" t="s">
        <v>20</v>
      </c>
      <c r="G179" s="26">
        <v>8.8000000000000007</v>
      </c>
      <c r="H179" s="33">
        <v>21453.186976577228</v>
      </c>
      <c r="I179" s="33">
        <v>20930.422329988283</v>
      </c>
      <c r="J179" s="33">
        <v>20859.5996433289</v>
      </c>
      <c r="K179" s="33">
        <v>20201.021525127937</v>
      </c>
      <c r="L179" s="33">
        <v>19096.783133290115</v>
      </c>
      <c r="M179" s="33">
        <v>16034.790959150903</v>
      </c>
      <c r="N179" s="33">
        <v>19300.911677108361</v>
      </c>
      <c r="O179" s="33">
        <v>18890.704932913359</v>
      </c>
      <c r="P179" s="33">
        <v>18380.678049726317</v>
      </c>
      <c r="Q179" s="33">
        <v>17528.853939914188</v>
      </c>
      <c r="R179" s="33">
        <v>15805.072125272496</v>
      </c>
      <c r="S179" s="33">
        <v>13360.836704012892</v>
      </c>
      <c r="T179" s="33">
        <v>15849.019057191044</v>
      </c>
      <c r="U179" s="33">
        <v>15020.04167859362</v>
      </c>
      <c r="V179" s="33">
        <v>14267.050033635882</v>
      </c>
      <c r="W179" s="33">
        <v>13637.53414646569</v>
      </c>
      <c r="X179" s="33">
        <v>11054.002457216498</v>
      </c>
      <c r="Y179" s="33">
        <v>8487.9331835289267</v>
      </c>
      <c r="Z179" s="33">
        <v>10720.030137282251</v>
      </c>
      <c r="AA179" s="33">
        <v>10270.00472897908</v>
      </c>
      <c r="AB179" s="33">
        <v>9483.0792926756276</v>
      </c>
      <c r="AC179" s="33">
        <v>7974.3220787785358</v>
      </c>
      <c r="AD179" s="33">
        <v>6078.2595466521998</v>
      </c>
      <c r="AE179" s="33">
        <v>3885.9626709413938</v>
      </c>
      <c r="AF179" s="33">
        <v>8325.939960836311</v>
      </c>
      <c r="AG179" s="33">
        <v>7175.9268179383171</v>
      </c>
      <c r="AH179" s="33">
        <v>6517.4765321688892</v>
      </c>
      <c r="AI179" s="33">
        <v>5103.6134928886167</v>
      </c>
      <c r="AJ179" s="33">
        <v>3510.1923974506062</v>
      </c>
      <c r="AK179" s="33">
        <v>1957.1517982799719</v>
      </c>
      <c r="AL179" s="33">
        <v>4581.3103068979381</v>
      </c>
      <c r="AM179" s="33">
        <v>3847.3112398476051</v>
      </c>
      <c r="AN179" s="33">
        <v>3257.3291190775299</v>
      </c>
      <c r="AO179" s="33">
        <v>2306.2910672700809</v>
      </c>
      <c r="AP179" s="33">
        <v>1120.9048692391484</v>
      </c>
      <c r="AQ179" s="33">
        <v>446.83708606200696</v>
      </c>
    </row>
    <row r="180" spans="1:43" ht="13.8" x14ac:dyDescent="0.2">
      <c r="A180" s="13" t="s">
        <v>203</v>
      </c>
      <c r="B180" s="13" t="s">
        <v>170</v>
      </c>
      <c r="C180" s="13" t="s">
        <v>180</v>
      </c>
      <c r="D180" s="13" t="s">
        <v>186</v>
      </c>
      <c r="E180" s="13" t="s">
        <v>197</v>
      </c>
      <c r="F180" s="13" t="s">
        <v>15</v>
      </c>
      <c r="G180" s="26">
        <v>9.1</v>
      </c>
      <c r="H180" s="33">
        <v>20007.885294206706</v>
      </c>
      <c r="I180" s="33">
        <v>19716.146226936529</v>
      </c>
      <c r="J180" s="33">
        <v>19058.941352705311</v>
      </c>
      <c r="K180" s="33">
        <v>18802.951223434866</v>
      </c>
      <c r="L180" s="33">
        <v>17668.0271871269</v>
      </c>
      <c r="M180" s="33">
        <v>16300.018933327112</v>
      </c>
      <c r="N180" s="33">
        <v>19382.997271192515</v>
      </c>
      <c r="O180" s="33">
        <v>18478.159058286179</v>
      </c>
      <c r="P180" s="33">
        <v>17902.690498192456</v>
      </c>
      <c r="Q180" s="33">
        <v>17334.216426907613</v>
      </c>
      <c r="R180" s="33">
        <v>15795.899678215286</v>
      </c>
      <c r="S180" s="33">
        <v>13094.943061126593</v>
      </c>
      <c r="T180" s="33">
        <v>14949.840885041594</v>
      </c>
      <c r="U180" s="33">
        <v>13674.097973896409</v>
      </c>
      <c r="V180" s="33">
        <v>13486.951687031571</v>
      </c>
      <c r="W180" s="33">
        <v>13316.441313507106</v>
      </c>
      <c r="X180" s="33">
        <v>11051.604067815</v>
      </c>
      <c r="Y180" s="33">
        <v>8339.7728524265076</v>
      </c>
      <c r="Z180" s="33">
        <v>11567.423327133069</v>
      </c>
      <c r="AA180" s="33">
        <v>11419.561177693864</v>
      </c>
      <c r="AB180" s="33">
        <v>10394.263319171247</v>
      </c>
      <c r="AC180" s="33">
        <v>9264.626992054631</v>
      </c>
      <c r="AD180" s="33">
        <v>6796.2729081858997</v>
      </c>
      <c r="AE180" s="33">
        <v>4482.2011463117296</v>
      </c>
      <c r="AF180" s="33">
        <v>8027.0817148512206</v>
      </c>
      <c r="AG180" s="33">
        <v>7133.8313325528688</v>
      </c>
      <c r="AH180" s="33">
        <v>6271.9105790174553</v>
      </c>
      <c r="AI180" s="33">
        <v>5653.7896893941506</v>
      </c>
      <c r="AJ180" s="33">
        <v>3684.687080454989</v>
      </c>
      <c r="AK180" s="33">
        <v>1850.3273700111549</v>
      </c>
      <c r="AL180" s="33">
        <v>4770.3310871144995</v>
      </c>
      <c r="AM180" s="33">
        <v>4448.6925673442584</v>
      </c>
      <c r="AN180" s="33">
        <v>3780.4954423167501</v>
      </c>
      <c r="AO180" s="33">
        <v>2196.2619921914643</v>
      </c>
      <c r="AP180" s="33">
        <v>1245.4043731402191</v>
      </c>
      <c r="AQ180" s="33">
        <v>540.00505369937696</v>
      </c>
    </row>
    <row r="181" spans="1:43" ht="13.8" x14ac:dyDescent="0.3">
      <c r="A181" s="13" t="s">
        <v>203</v>
      </c>
      <c r="B181" s="13" t="s">
        <v>170</v>
      </c>
      <c r="C181" s="13" t="s">
        <v>180</v>
      </c>
      <c r="D181" s="13" t="s">
        <v>186</v>
      </c>
      <c r="E181" s="13" t="s">
        <v>197</v>
      </c>
      <c r="F181" s="27" t="s">
        <v>36</v>
      </c>
      <c r="G181" s="14">
        <f>AVERAGE(G178:G180)</f>
        <v>8.8333333333333339</v>
      </c>
      <c r="H181" s="16">
        <f>AVERAGE(H178:H180)</f>
        <v>20362.976892060058</v>
      </c>
      <c r="I181" s="16">
        <f t="shared" ref="I181" si="1098">AVERAGE(I178:I180)</f>
        <v>19862.533528739528</v>
      </c>
      <c r="J181" s="16">
        <f t="shared" ref="J181" si="1099">AVERAGE(J178:J180)</f>
        <v>19429.477576078858</v>
      </c>
      <c r="K181" s="16">
        <f t="shared" ref="K181" si="1100">AVERAGE(K178:K180)</f>
        <v>19067.387519000324</v>
      </c>
      <c r="L181" s="16">
        <f>AVERAGE(L178:L180)</f>
        <v>17968.764121404445</v>
      </c>
      <c r="M181" s="16">
        <f t="shared" ref="M181" si="1101">AVERAGE(M178:M180)</f>
        <v>15436.793279241494</v>
      </c>
      <c r="N181" s="16">
        <f t="shared" ref="N181" si="1102">AVERAGE(N178:N180)</f>
        <v>19151.537312346536</v>
      </c>
      <c r="O181" s="16">
        <f t="shared" ref="O181" si="1103">AVERAGE(O178:O180)</f>
        <v>18614.205044363684</v>
      </c>
      <c r="P181" s="16">
        <f>AVERAGE(P178:P180)</f>
        <v>17943.317841545137</v>
      </c>
      <c r="Q181" s="16">
        <f t="shared" ref="Q181" si="1104">AVERAGE(Q178:Q180)</f>
        <v>17197.143065141336</v>
      </c>
      <c r="R181" s="16">
        <f t="shared" ref="R181" si="1105">AVERAGE(R178:R180)</f>
        <v>15483.718282827074</v>
      </c>
      <c r="S181" s="16">
        <f t="shared" ref="S181" si="1106">AVERAGE(S178:S180)</f>
        <v>12775.076980403954</v>
      </c>
      <c r="T181" s="16">
        <f>AVERAGE(T178:T180)</f>
        <v>16116.280931576352</v>
      </c>
      <c r="U181" s="16">
        <f t="shared" ref="U181" si="1107">AVERAGE(U178:U180)</f>
        <v>14990.550539712451</v>
      </c>
      <c r="V181" s="16">
        <f t="shared" ref="V181" si="1108">AVERAGE(V178:V180)</f>
        <v>14562.419004621008</v>
      </c>
      <c r="W181" s="16">
        <f t="shared" ref="W181" si="1109">AVERAGE(W178:W180)</f>
        <v>13806.728389762362</v>
      </c>
      <c r="X181" s="16">
        <f>AVERAGE(X178:X180)</f>
        <v>11495.362971353861</v>
      </c>
      <c r="Y181" s="16">
        <f t="shared" ref="Y181" si="1110">AVERAGE(Y178:Y180)</f>
        <v>8539.7624694117567</v>
      </c>
      <c r="Z181" s="16">
        <f t="shared" ref="Z181" si="1111">AVERAGE(Z178:Z180)</f>
        <v>12381.911186099982</v>
      </c>
      <c r="AA181" s="16">
        <f t="shared" ref="AA181" si="1112">AVERAGE(AA178:AA180)</f>
        <v>11949.754692598101</v>
      </c>
      <c r="AB181" s="16">
        <f>AVERAGE(AB178:AB180)</f>
        <v>11148.8116825201</v>
      </c>
      <c r="AC181" s="16">
        <f t="shared" ref="AC181" si="1113">AVERAGE(AC178:AC180)</f>
        <v>9747.8129523241932</v>
      </c>
      <c r="AD181" s="16">
        <f t="shared" ref="AD181" si="1114">AVERAGE(AD178:AD180)</f>
        <v>7136.5945322864272</v>
      </c>
      <c r="AE181" s="16">
        <f t="shared" ref="AE181" si="1115">AVERAGE(AE178:AE180)</f>
        <v>4721.5757922250004</v>
      </c>
      <c r="AF181" s="16">
        <f>AVERAGE(AF178:AF180)</f>
        <v>9096.5813143263131</v>
      </c>
      <c r="AG181" s="16">
        <f t="shared" ref="AG181" si="1116">AVERAGE(AG178:AG180)</f>
        <v>7950.8114562782675</v>
      </c>
      <c r="AH181" s="16">
        <f t="shared" ref="AH181" si="1117">AVERAGE(AH178:AH180)</f>
        <v>7205.9630761448607</v>
      </c>
      <c r="AI181" s="16">
        <f t="shared" ref="AI181" si="1118">AVERAGE(AI178:AI180)</f>
        <v>5945.7269054848666</v>
      </c>
      <c r="AJ181" s="16">
        <f>AVERAGE(AJ178:AJ180)</f>
        <v>4016.5819521402827</v>
      </c>
      <c r="AK181" s="16">
        <f t="shared" ref="AK181" si="1119">AVERAGE(AK178:AK180)</f>
        <v>2168.1363898769164</v>
      </c>
      <c r="AL181" s="16">
        <f t="shared" ref="AL181" si="1120">AVERAGE(AL178:AL180)</f>
        <v>4935.6635575420078</v>
      </c>
      <c r="AM181" s="16">
        <f t="shared" ref="AM181" si="1121">AVERAGE(AM178:AM180)</f>
        <v>4287.1147549089501</v>
      </c>
      <c r="AN181" s="16">
        <f>AVERAGE(AN178:AN180)</f>
        <v>3725.0868522915675</v>
      </c>
      <c r="AO181" s="16">
        <f t="shared" ref="AO181" si="1122">AVERAGE(AO178:AO180)</f>
        <v>2527.77459202622</v>
      </c>
      <c r="AP181" s="16">
        <f t="shared" ref="AP181" si="1123">AVERAGE(AP178:AP180)</f>
        <v>1295.3007896420906</v>
      </c>
      <c r="AQ181" s="16">
        <f t="shared" ref="AQ181" si="1124">AVERAGE(AQ178:AQ180)</f>
        <v>559.93587259631659</v>
      </c>
    </row>
    <row r="182" spans="1:43" ht="13.8" x14ac:dyDescent="0.2">
      <c r="A182" s="13" t="s">
        <v>203</v>
      </c>
      <c r="B182" s="13" t="s">
        <v>170</v>
      </c>
      <c r="C182" s="13" t="s">
        <v>180</v>
      </c>
      <c r="D182" s="13" t="s">
        <v>183</v>
      </c>
      <c r="E182" s="13" t="s">
        <v>204</v>
      </c>
      <c r="F182" s="13" t="s">
        <v>138</v>
      </c>
      <c r="G182" s="14">
        <v>8.1999999999999993</v>
      </c>
      <c r="H182" s="33">
        <v>22624.567641215883</v>
      </c>
      <c r="I182" s="33">
        <v>22492.050658411903</v>
      </c>
      <c r="J182" s="33">
        <v>22216.224125725599</v>
      </c>
      <c r="K182" s="33">
        <v>21964.240200610962</v>
      </c>
      <c r="L182" s="33">
        <v>20542.788392982802</v>
      </c>
      <c r="M182" s="33">
        <v>17707.147640283194</v>
      </c>
      <c r="N182" s="33">
        <v>20880.66065760464</v>
      </c>
      <c r="O182" s="33">
        <v>20099.05641796382</v>
      </c>
      <c r="P182" s="33">
        <v>19930.719986589229</v>
      </c>
      <c r="Q182" s="33">
        <v>18796.947242576669</v>
      </c>
      <c r="R182" s="33">
        <v>17478.08457308845</v>
      </c>
      <c r="S182" s="33">
        <v>14428.997417891605</v>
      </c>
      <c r="T182" s="33">
        <v>18975.568332381303</v>
      </c>
      <c r="U182" s="33">
        <v>17844.750764068242</v>
      </c>
      <c r="V182" s="33">
        <v>17315.093716813539</v>
      </c>
      <c r="W182" s="33">
        <v>16666.289408003355</v>
      </c>
      <c r="X182" s="33">
        <v>14379.385934562606</v>
      </c>
      <c r="Y182" s="33">
        <v>10752.495023754454</v>
      </c>
      <c r="Z182" s="33">
        <v>15733.90256939487</v>
      </c>
      <c r="AA182" s="33">
        <v>14532.973421948425</v>
      </c>
      <c r="AB182" s="33">
        <v>13996.708092560317</v>
      </c>
      <c r="AC182" s="33">
        <v>12835.286206431114</v>
      </c>
      <c r="AD182" s="33">
        <v>10270.430262189293</v>
      </c>
      <c r="AE182" s="33">
        <v>6840.6674304004327</v>
      </c>
      <c r="AF182" s="33">
        <v>13227.149909060541</v>
      </c>
      <c r="AG182" s="33">
        <v>11681.98549075908</v>
      </c>
      <c r="AH182" s="33">
        <v>11060.580356418666</v>
      </c>
      <c r="AI182" s="33">
        <v>9025.1269864019341</v>
      </c>
      <c r="AJ182" s="33">
        <v>6910.0677530116554</v>
      </c>
      <c r="AK182" s="33">
        <v>4026.175913988332</v>
      </c>
      <c r="AL182" s="33">
        <v>7055.8499972166828</v>
      </c>
      <c r="AM182" s="33">
        <v>6073.2724400902571</v>
      </c>
      <c r="AN182" s="33">
        <v>5204.8783557615925</v>
      </c>
      <c r="AO182" s="33">
        <v>4206.3638063055841</v>
      </c>
      <c r="AP182" s="33">
        <v>2472.2213810490834</v>
      </c>
      <c r="AQ182" s="33">
        <v>1121.1680009648669</v>
      </c>
    </row>
    <row r="183" spans="1:43" ht="13.8" x14ac:dyDescent="0.2">
      <c r="A183" s="13" t="s">
        <v>203</v>
      </c>
      <c r="B183" s="13" t="s">
        <v>170</v>
      </c>
      <c r="C183" s="13" t="s">
        <v>180</v>
      </c>
      <c r="D183" s="13" t="s">
        <v>183</v>
      </c>
      <c r="E183" s="13" t="s">
        <v>204</v>
      </c>
      <c r="F183" s="13" t="s">
        <v>139</v>
      </c>
      <c r="G183" s="14">
        <v>10.1</v>
      </c>
      <c r="H183" s="33">
        <v>22932.938529315259</v>
      </c>
      <c r="I183" s="33">
        <v>22890.733297878054</v>
      </c>
      <c r="J183" s="33">
        <v>22214.783539917316</v>
      </c>
      <c r="K183" s="33">
        <v>21759.128984442221</v>
      </c>
      <c r="L183" s="33">
        <v>20153.517931496812</v>
      </c>
      <c r="M183" s="33">
        <v>18749.235272080721</v>
      </c>
      <c r="N183" s="33">
        <v>19167.052503029729</v>
      </c>
      <c r="O183" s="33">
        <v>18555.612686088487</v>
      </c>
      <c r="P183" s="33">
        <v>18971.682448059451</v>
      </c>
      <c r="Q183" s="33">
        <v>18314.555653113981</v>
      </c>
      <c r="R183" s="33">
        <v>16466.550655539828</v>
      </c>
      <c r="S183" s="33">
        <v>13606.434996323469</v>
      </c>
      <c r="T183" s="33">
        <v>18352.323578292442</v>
      </c>
      <c r="U183" s="33">
        <v>17583.535833151815</v>
      </c>
      <c r="V183" s="33">
        <v>17094.277093626166</v>
      </c>
      <c r="W183" s="33">
        <v>16113.470437940625</v>
      </c>
      <c r="X183" s="33">
        <v>14320.851567181404</v>
      </c>
      <c r="Y183" s="33">
        <v>10558.397164291402</v>
      </c>
      <c r="Z183" s="33">
        <v>12272.837861082717</v>
      </c>
      <c r="AA183" s="33">
        <v>11711.755154290875</v>
      </c>
      <c r="AB183" s="33">
        <v>10786.760929523374</v>
      </c>
      <c r="AC183" s="33">
        <v>9936.4452395645185</v>
      </c>
      <c r="AD183" s="33">
        <v>7965.2788835284291</v>
      </c>
      <c r="AE183" s="33">
        <v>4963.3992551602578</v>
      </c>
      <c r="AF183" s="33">
        <v>11743.015603460961</v>
      </c>
      <c r="AG183" s="33">
        <v>11597.967852831942</v>
      </c>
      <c r="AH183" s="33">
        <v>10488.883695548382</v>
      </c>
      <c r="AI183" s="33">
        <v>8107.4834356434903</v>
      </c>
      <c r="AJ183" s="33">
        <v>6270.30058926536</v>
      </c>
      <c r="AK183" s="33">
        <v>3708.8264058350192</v>
      </c>
      <c r="AL183" s="33">
        <v>6188.4576596843508</v>
      </c>
      <c r="AM183" s="33">
        <v>5830.641559183583</v>
      </c>
      <c r="AN183" s="33">
        <v>4665.8122062929224</v>
      </c>
      <c r="AO183" s="33">
        <v>3725.0813326271864</v>
      </c>
      <c r="AP183" s="33">
        <v>2240.2745361132961</v>
      </c>
      <c r="AQ183" s="33">
        <v>840.44212010356659</v>
      </c>
    </row>
    <row r="184" spans="1:43" ht="13.8" x14ac:dyDescent="0.2">
      <c r="A184" s="13" t="s">
        <v>203</v>
      </c>
      <c r="B184" s="13" t="s">
        <v>170</v>
      </c>
      <c r="C184" s="13" t="s">
        <v>180</v>
      </c>
      <c r="D184" s="13" t="s">
        <v>183</v>
      </c>
      <c r="E184" s="13" t="s">
        <v>204</v>
      </c>
      <c r="F184" s="13" t="s">
        <v>140</v>
      </c>
      <c r="G184" s="14">
        <v>7.6</v>
      </c>
      <c r="H184" s="33">
        <v>20165.975464037772</v>
      </c>
      <c r="I184" s="33">
        <v>19393.032971195462</v>
      </c>
      <c r="J184" s="33">
        <v>18752.76249379912</v>
      </c>
      <c r="K184" s="33">
        <v>17894.921494162951</v>
      </c>
      <c r="L184" s="33">
        <v>16299.262473794199</v>
      </c>
      <c r="M184" s="33">
        <v>12670.811420001348</v>
      </c>
      <c r="N184" s="33">
        <v>18219.941677524901</v>
      </c>
      <c r="O184" s="33">
        <v>17261.26424110966</v>
      </c>
      <c r="P184" s="33">
        <v>17162.164052227778</v>
      </c>
      <c r="Q184" s="33">
        <v>16246.073366221459</v>
      </c>
      <c r="R184" s="33">
        <v>15449.716436919727</v>
      </c>
      <c r="S184" s="33">
        <v>12789.806232366485</v>
      </c>
      <c r="T184" s="33">
        <v>17065.403039976904</v>
      </c>
      <c r="U184" s="33">
        <v>16786.224845280667</v>
      </c>
      <c r="V184" s="33">
        <v>15739.682699628935</v>
      </c>
      <c r="W184" s="33">
        <v>14333.915808099389</v>
      </c>
      <c r="X184" s="33">
        <v>12933.027930180122</v>
      </c>
      <c r="Y184" s="33">
        <v>9393.1927519597048</v>
      </c>
      <c r="Z184" s="33">
        <v>12207.237617373927</v>
      </c>
      <c r="AA184" s="33">
        <v>10963.746488448793</v>
      </c>
      <c r="AB184" s="33">
        <v>11344.859546298252</v>
      </c>
      <c r="AC184" s="33">
        <v>8960.2763558845108</v>
      </c>
      <c r="AD184" s="33">
        <v>7149.9715875432985</v>
      </c>
      <c r="AE184" s="33">
        <v>4590.5108665880844</v>
      </c>
      <c r="AF184" s="33">
        <v>11216.909761117506</v>
      </c>
      <c r="AG184" s="33">
        <v>10741.888689704947</v>
      </c>
      <c r="AH184" s="33">
        <v>10260.141451691226</v>
      </c>
      <c r="AI184" s="33">
        <v>8144.2869419994959</v>
      </c>
      <c r="AJ184" s="33">
        <v>5513.085316813891</v>
      </c>
      <c r="AK184" s="33">
        <v>3273.7408225138611</v>
      </c>
      <c r="AL184" s="33">
        <v>7797.403748157637</v>
      </c>
      <c r="AM184" s="33">
        <v>6519.0171344202472</v>
      </c>
      <c r="AN184" s="33">
        <v>5692.1654983545159</v>
      </c>
      <c r="AO184" s="33">
        <v>4219.2585105848821</v>
      </c>
      <c r="AP184" s="33">
        <v>2293.7443075025994</v>
      </c>
      <c r="AQ184" s="33">
        <v>1189.0419157021029</v>
      </c>
    </row>
    <row r="185" spans="1:43" ht="13.8" x14ac:dyDescent="0.3">
      <c r="A185" s="13" t="s">
        <v>203</v>
      </c>
      <c r="B185" s="13" t="s">
        <v>170</v>
      </c>
      <c r="C185" s="13" t="s">
        <v>180</v>
      </c>
      <c r="D185" s="13" t="s">
        <v>183</v>
      </c>
      <c r="E185" s="13" t="s">
        <v>204</v>
      </c>
      <c r="F185" s="27" t="s">
        <v>36</v>
      </c>
      <c r="G185" s="14">
        <f>AVERAGE(G182:G184)</f>
        <v>8.6333333333333329</v>
      </c>
      <c r="H185" s="16">
        <f>AVERAGE(H182:H184)</f>
        <v>21907.827211522974</v>
      </c>
      <c r="I185" s="16">
        <f t="shared" ref="I185" si="1125">AVERAGE(I182:I184)</f>
        <v>21591.938975828474</v>
      </c>
      <c r="J185" s="16">
        <f t="shared" ref="J185" si="1126">AVERAGE(J182:J184)</f>
        <v>21061.256719814013</v>
      </c>
      <c r="K185" s="16">
        <f t="shared" ref="K185" si="1127">AVERAGE(K182:K184)</f>
        <v>20539.43022640538</v>
      </c>
      <c r="L185" s="16">
        <f>AVERAGE(L182:L184)</f>
        <v>18998.52293275794</v>
      </c>
      <c r="M185" s="16">
        <f t="shared" ref="M185" si="1128">AVERAGE(M182:M184)</f>
        <v>16375.731444121755</v>
      </c>
      <c r="N185" s="16">
        <f t="shared" ref="N185" si="1129">AVERAGE(N182:N184)</f>
        <v>19422.551612719759</v>
      </c>
      <c r="O185" s="16">
        <f t="shared" ref="O185" si="1130">AVERAGE(O182:O184)</f>
        <v>18638.644448387324</v>
      </c>
      <c r="P185" s="16">
        <f>AVERAGE(P182:P184)</f>
        <v>18688.188828958821</v>
      </c>
      <c r="Q185" s="16">
        <f t="shared" ref="Q185" si="1131">AVERAGE(Q182:Q184)</f>
        <v>17785.858753970704</v>
      </c>
      <c r="R185" s="16">
        <f t="shared" ref="R185" si="1132">AVERAGE(R182:R184)</f>
        <v>16464.783888516002</v>
      </c>
      <c r="S185" s="16">
        <f t="shared" ref="S185" si="1133">AVERAGE(S182:S184)</f>
        <v>13608.412882193852</v>
      </c>
      <c r="T185" s="16">
        <f>AVERAGE(T182:T184)</f>
        <v>18131.098316883548</v>
      </c>
      <c r="U185" s="16">
        <f t="shared" ref="U185" si="1134">AVERAGE(U182:U184)</f>
        <v>17404.837147500239</v>
      </c>
      <c r="V185" s="16">
        <f t="shared" ref="V185" si="1135">AVERAGE(V182:V184)</f>
        <v>16716.351170022881</v>
      </c>
      <c r="W185" s="16">
        <f t="shared" ref="W185" si="1136">AVERAGE(W182:W184)</f>
        <v>15704.558551347787</v>
      </c>
      <c r="X185" s="16">
        <f>AVERAGE(X182:X184)</f>
        <v>13877.755143974711</v>
      </c>
      <c r="Y185" s="16">
        <f t="shared" ref="Y185" si="1137">AVERAGE(Y182:Y184)</f>
        <v>10234.694980001854</v>
      </c>
      <c r="Z185" s="16">
        <f t="shared" ref="Z185" si="1138">AVERAGE(Z182:Z184)</f>
        <v>13404.659349283836</v>
      </c>
      <c r="AA185" s="16">
        <f t="shared" ref="AA185" si="1139">AVERAGE(AA182:AA184)</f>
        <v>12402.825021562698</v>
      </c>
      <c r="AB185" s="16">
        <f>AVERAGE(AB182:AB184)</f>
        <v>12042.776189460646</v>
      </c>
      <c r="AC185" s="16">
        <f t="shared" ref="AC185" si="1140">AVERAGE(AC182:AC184)</f>
        <v>10577.335933960048</v>
      </c>
      <c r="AD185" s="16">
        <f t="shared" ref="AD185" si="1141">AVERAGE(AD182:AD184)</f>
        <v>8461.8935777536735</v>
      </c>
      <c r="AE185" s="16">
        <f t="shared" ref="AE185" si="1142">AVERAGE(AE182:AE184)</f>
        <v>5464.859184049591</v>
      </c>
      <c r="AF185" s="16">
        <f>AVERAGE(AF182:AF184)</f>
        <v>12062.358424546337</v>
      </c>
      <c r="AG185" s="16">
        <f t="shared" ref="AG185" si="1143">AVERAGE(AG182:AG184)</f>
        <v>11340.614011098654</v>
      </c>
      <c r="AH185" s="16">
        <f t="shared" ref="AH185" si="1144">AVERAGE(AH182:AH184)</f>
        <v>10603.201834552759</v>
      </c>
      <c r="AI185" s="16">
        <f t="shared" ref="AI185" si="1145">AVERAGE(AI182:AI184)</f>
        <v>8425.6324546816413</v>
      </c>
      <c r="AJ185" s="16">
        <f>AVERAGE(AJ182:AJ184)</f>
        <v>6231.1512196969679</v>
      </c>
      <c r="AK185" s="16">
        <f t="shared" ref="AK185" si="1146">AVERAGE(AK182:AK184)</f>
        <v>3669.5810474457376</v>
      </c>
      <c r="AL185" s="16">
        <f t="shared" ref="AL185" si="1147">AVERAGE(AL182:AL184)</f>
        <v>7013.9038016862241</v>
      </c>
      <c r="AM185" s="16">
        <f t="shared" ref="AM185" si="1148">AVERAGE(AM182:AM184)</f>
        <v>6140.9770445646964</v>
      </c>
      <c r="AN185" s="16">
        <f>AVERAGE(AN182:AN184)</f>
        <v>5187.61868680301</v>
      </c>
      <c r="AO185" s="16">
        <f t="shared" ref="AO185" si="1149">AVERAGE(AO182:AO184)</f>
        <v>4050.2345498392174</v>
      </c>
      <c r="AP185" s="16">
        <f t="shared" ref="AP185" si="1150">AVERAGE(AP182:AP184)</f>
        <v>2335.4134082216597</v>
      </c>
      <c r="AQ185" s="16">
        <f t="shared" ref="AQ185" si="1151">AVERAGE(AQ182:AQ184)</f>
        <v>1050.2173455901786</v>
      </c>
    </row>
    <row r="186" spans="1:43" ht="13.8" x14ac:dyDescent="0.2">
      <c r="A186" s="13" t="s">
        <v>205</v>
      </c>
      <c r="B186" s="13" t="s">
        <v>170</v>
      </c>
      <c r="C186" s="13" t="s">
        <v>180</v>
      </c>
      <c r="D186" s="13" t="s">
        <v>173</v>
      </c>
      <c r="E186" s="13" t="s">
        <v>173</v>
      </c>
      <c r="F186" s="13" t="s">
        <v>2</v>
      </c>
      <c r="G186" s="14">
        <v>5.8597770439906771</v>
      </c>
      <c r="H186" s="33">
        <v>24668.138946396979</v>
      </c>
      <c r="I186" s="33">
        <v>23709.588432169487</v>
      </c>
      <c r="J186" s="33">
        <v>23626.753060686784</v>
      </c>
      <c r="K186" s="33">
        <v>23008.431364803029</v>
      </c>
      <c r="L186" s="33">
        <v>21242.293693753938</v>
      </c>
      <c r="M186" s="33">
        <v>19684.91028683311</v>
      </c>
      <c r="N186" s="33">
        <v>22857.06606951922</v>
      </c>
      <c r="O186" s="33">
        <v>21407.5108482502</v>
      </c>
      <c r="P186" s="33">
        <v>20704.17511945275</v>
      </c>
      <c r="Q186" s="33">
        <v>18599.448696358402</v>
      </c>
      <c r="R186" s="33">
        <v>15591.625214968924</v>
      </c>
      <c r="S186" s="33">
        <v>9942.3373152250024</v>
      </c>
      <c r="T186" s="33">
        <v>17835.499926478278</v>
      </c>
      <c r="U186" s="33">
        <v>16217.515221064585</v>
      </c>
      <c r="V186" s="33">
        <v>15752.473292155251</v>
      </c>
      <c r="W186" s="33">
        <v>13774.600012426316</v>
      </c>
      <c r="X186" s="33">
        <v>9917.2851610290672</v>
      </c>
      <c r="Y186" s="33">
        <v>5585.7215205847324</v>
      </c>
      <c r="Z186" s="33">
        <v>12645.105134836369</v>
      </c>
      <c r="AA186" s="33">
        <v>11142.783835233435</v>
      </c>
      <c r="AB186" s="33">
        <v>10260.922661866751</v>
      </c>
      <c r="AC186" s="33">
        <v>8080.655496569103</v>
      </c>
      <c r="AD186" s="33">
        <v>5096.7944087909027</v>
      </c>
      <c r="AE186" s="33">
        <v>2617.4591401931439</v>
      </c>
      <c r="AF186" s="33">
        <v>9121.4282575874677</v>
      </c>
      <c r="AG186" s="33">
        <v>7916.8623781345286</v>
      </c>
      <c r="AH186" s="33">
        <v>6826.8230513564104</v>
      </c>
      <c r="AI186" s="33">
        <v>4686.4105405459759</v>
      </c>
      <c r="AJ186" s="33">
        <v>2265.5597820707317</v>
      </c>
      <c r="AK186" s="33">
        <v>1582.58788955508</v>
      </c>
      <c r="AL186" s="33">
        <v>5824.1211572500306</v>
      </c>
      <c r="AM186" s="33">
        <v>4761.5250353046595</v>
      </c>
      <c r="AN186" s="33">
        <v>4279.5926226070878</v>
      </c>
      <c r="AO186" s="33">
        <v>2323.1074406005118</v>
      </c>
      <c r="AP186" s="33">
        <v>730.7645209783883</v>
      </c>
      <c r="AQ186" s="33">
        <v>231.51494014423969</v>
      </c>
    </row>
    <row r="187" spans="1:43" ht="13.8" x14ac:dyDescent="0.2">
      <c r="A187" s="13" t="s">
        <v>205</v>
      </c>
      <c r="B187" s="13" t="s">
        <v>170</v>
      </c>
      <c r="C187" s="13" t="s">
        <v>180</v>
      </c>
      <c r="D187" s="13" t="s">
        <v>173</v>
      </c>
      <c r="E187" s="13" t="s">
        <v>173</v>
      </c>
      <c r="F187" s="13" t="s">
        <v>28</v>
      </c>
      <c r="G187" s="26">
        <v>6.0705200984537688</v>
      </c>
      <c r="H187" s="33">
        <v>25774.447745054455</v>
      </c>
      <c r="I187" s="33">
        <v>25340.975296286237</v>
      </c>
      <c r="J187" s="33">
        <v>23664.06384855551</v>
      </c>
      <c r="K187" s="33">
        <v>23472.095562386094</v>
      </c>
      <c r="L187" s="33">
        <v>22350.047236165366</v>
      </c>
      <c r="M187" s="33">
        <v>17455.87668067772</v>
      </c>
      <c r="N187" s="33">
        <v>22665.504903882935</v>
      </c>
      <c r="O187" s="33">
        <v>21576.33417433075</v>
      </c>
      <c r="P187" s="33">
        <v>21261.432639087659</v>
      </c>
      <c r="Q187" s="33">
        <v>19681.006693276198</v>
      </c>
      <c r="R187" s="33">
        <v>16779.663641835352</v>
      </c>
      <c r="S187" s="33">
        <v>12213.912216012752</v>
      </c>
      <c r="T187" s="33">
        <v>16307.507252155865</v>
      </c>
      <c r="U187" s="33">
        <v>15965.601643954604</v>
      </c>
      <c r="V187" s="33">
        <v>16074.385762045016</v>
      </c>
      <c r="W187" s="33">
        <v>15990.127754844774</v>
      </c>
      <c r="X187" s="33">
        <v>11731.159900521936</v>
      </c>
      <c r="Y187" s="33">
        <v>7812.3276236157481</v>
      </c>
      <c r="Z187" s="33">
        <v>12931.013535311926</v>
      </c>
      <c r="AA187" s="33">
        <v>9958.8275923316505</v>
      </c>
      <c r="AB187" s="33">
        <v>8753.5364717171524</v>
      </c>
      <c r="AC187" s="33">
        <v>7090.1736784833793</v>
      </c>
      <c r="AD187" s="33">
        <v>5450.3180957289942</v>
      </c>
      <c r="AE187" s="33">
        <v>2372.9961849438409</v>
      </c>
      <c r="AF187" s="33">
        <v>7722.8513775787906</v>
      </c>
      <c r="AG187" s="33">
        <v>6293.0760383141296</v>
      </c>
      <c r="AH187" s="33">
        <v>5581.449057260701</v>
      </c>
      <c r="AI187" s="33">
        <v>3839.4080149648607</v>
      </c>
      <c r="AJ187" s="33">
        <v>2121.2938097427791</v>
      </c>
      <c r="AK187" s="33">
        <v>1205.6724918239254</v>
      </c>
      <c r="AL187" s="33">
        <v>3553.3008412094491</v>
      </c>
      <c r="AM187" s="33">
        <v>2925.6240915201383</v>
      </c>
      <c r="AN187" s="33">
        <v>2382.7830927776567</v>
      </c>
      <c r="AO187" s="33">
        <v>1477.8062417971444</v>
      </c>
      <c r="AP187" s="33">
        <v>629.94241271664941</v>
      </c>
      <c r="AQ187" s="33">
        <v>240.74218242179126</v>
      </c>
    </row>
    <row r="188" spans="1:43" ht="13.8" x14ac:dyDescent="0.2">
      <c r="A188" s="13" t="s">
        <v>205</v>
      </c>
      <c r="B188" s="13" t="s">
        <v>170</v>
      </c>
      <c r="C188" s="13" t="s">
        <v>180</v>
      </c>
      <c r="D188" s="13" t="s">
        <v>173</v>
      </c>
      <c r="E188" s="13" t="s">
        <v>173</v>
      </c>
      <c r="F188" s="13" t="s">
        <v>112</v>
      </c>
      <c r="G188" s="26">
        <v>6.5117670522537141</v>
      </c>
      <c r="H188" s="33">
        <v>23799.990370920146</v>
      </c>
      <c r="I188" s="33">
        <v>23457.868645321709</v>
      </c>
      <c r="J188" s="33">
        <v>23218.030051524325</v>
      </c>
      <c r="K188" s="33">
        <v>20175.018336199537</v>
      </c>
      <c r="L188" s="33">
        <v>18409.51938994151</v>
      </c>
      <c r="M188" s="33">
        <v>14898.321264632001</v>
      </c>
      <c r="N188" s="33">
        <v>21105.592634092911</v>
      </c>
      <c r="O188" s="33">
        <v>21424.343901986889</v>
      </c>
      <c r="P188" s="33">
        <v>19893.134105562491</v>
      </c>
      <c r="Q188" s="33">
        <v>18181.672495292245</v>
      </c>
      <c r="R188" s="33">
        <v>16073.377516578752</v>
      </c>
      <c r="S188" s="33">
        <v>13124.763501728523</v>
      </c>
      <c r="T188" s="33">
        <v>18220.754758081777</v>
      </c>
      <c r="U188" s="33">
        <v>17150.841795316548</v>
      </c>
      <c r="V188" s="33">
        <v>15783.235364387832</v>
      </c>
      <c r="W188" s="33">
        <v>14807.905904640736</v>
      </c>
      <c r="X188" s="33">
        <v>11163.273262986237</v>
      </c>
      <c r="Y188" s="33">
        <v>7690.7167430722011</v>
      </c>
      <c r="Z188" s="33">
        <v>12337.298732616835</v>
      </c>
      <c r="AA188" s="33">
        <v>11277.309584083914</v>
      </c>
      <c r="AB188" s="33">
        <v>10797.699250278818</v>
      </c>
      <c r="AC188" s="33">
        <v>8908.7590864246813</v>
      </c>
      <c r="AD188" s="33">
        <v>6568.8564240118858</v>
      </c>
      <c r="AE188" s="33">
        <v>3694.1023406731438</v>
      </c>
      <c r="AF188" s="33">
        <v>9563.0308466111055</v>
      </c>
      <c r="AG188" s="33">
        <v>8177.9521443993972</v>
      </c>
      <c r="AH188" s="33">
        <v>7230.0350040158874</v>
      </c>
      <c r="AI188" s="33">
        <v>5556.8382007780965</v>
      </c>
      <c r="AJ188" s="33">
        <v>3436.618325364363</v>
      </c>
      <c r="AK188" s="33">
        <v>1972.9045356049373</v>
      </c>
      <c r="AL188" s="33">
        <v>4244.0624110443996</v>
      </c>
      <c r="AM188" s="33">
        <v>3893.9127071609441</v>
      </c>
      <c r="AN188" s="33">
        <v>2829.8369169161801</v>
      </c>
      <c r="AO188" s="33">
        <v>2087.3445885470192</v>
      </c>
      <c r="AP188" s="33">
        <v>931.95272423019981</v>
      </c>
      <c r="AQ188" s="33">
        <v>500.50917690176135</v>
      </c>
    </row>
    <row r="189" spans="1:43" ht="13.8" x14ac:dyDescent="0.3">
      <c r="A189" s="13" t="s">
        <v>205</v>
      </c>
      <c r="B189" s="13" t="s">
        <v>170</v>
      </c>
      <c r="C189" s="13" t="s">
        <v>180</v>
      </c>
      <c r="D189" s="13" t="s">
        <v>173</v>
      </c>
      <c r="E189" s="13" t="s">
        <v>173</v>
      </c>
      <c r="F189" s="27" t="s">
        <v>24</v>
      </c>
      <c r="G189" s="14">
        <f>AVERAGE(G186:G188)</f>
        <v>6.1473547315660531</v>
      </c>
      <c r="H189" s="16">
        <f>AVERAGE(H186:H188)</f>
        <v>24747.525687457193</v>
      </c>
      <c r="I189" s="16">
        <f t="shared" ref="I189" si="1152">AVERAGE(I186:I188)</f>
        <v>24169.477457925812</v>
      </c>
      <c r="J189" s="16">
        <f t="shared" ref="J189" si="1153">AVERAGE(J186:J188)</f>
        <v>23502.948986922205</v>
      </c>
      <c r="K189" s="16">
        <f t="shared" ref="K189" si="1154">AVERAGE(K186:K188)</f>
        <v>22218.515087796219</v>
      </c>
      <c r="L189" s="16">
        <f>AVERAGE(L186:L188)</f>
        <v>20667.286773286938</v>
      </c>
      <c r="M189" s="16">
        <f t="shared" ref="M189" si="1155">AVERAGE(M186:M188)</f>
        <v>17346.369410714276</v>
      </c>
      <c r="N189" s="16">
        <f t="shared" ref="N189" si="1156">AVERAGE(N186:N188)</f>
        <v>22209.387869165021</v>
      </c>
      <c r="O189" s="16">
        <f t="shared" ref="O189" si="1157">AVERAGE(O186:O188)</f>
        <v>21469.39630818928</v>
      </c>
      <c r="P189" s="16">
        <f>AVERAGE(P186:P188)</f>
        <v>20619.580621367637</v>
      </c>
      <c r="Q189" s="16">
        <f t="shared" ref="Q189" si="1158">AVERAGE(Q186:Q188)</f>
        <v>18820.709294975615</v>
      </c>
      <c r="R189" s="16">
        <f t="shared" ref="R189" si="1159">AVERAGE(R186:R188)</f>
        <v>16148.22212446101</v>
      </c>
      <c r="S189" s="16">
        <f t="shared" ref="S189" si="1160">AVERAGE(S186:S188)</f>
        <v>11760.337677655427</v>
      </c>
      <c r="T189" s="16">
        <f>AVERAGE(T186:T188)</f>
        <v>17454.58731223864</v>
      </c>
      <c r="U189" s="16">
        <f t="shared" ref="U189" si="1161">AVERAGE(U186:U188)</f>
        <v>16444.652886778578</v>
      </c>
      <c r="V189" s="16">
        <f t="shared" ref="V189" si="1162">AVERAGE(V186:V188)</f>
        <v>15870.0314728627</v>
      </c>
      <c r="W189" s="16">
        <f t="shared" ref="W189" si="1163">AVERAGE(W186:W188)</f>
        <v>14857.544557303941</v>
      </c>
      <c r="X189" s="16">
        <f>AVERAGE(X186:X188)</f>
        <v>10937.239441512414</v>
      </c>
      <c r="Y189" s="16">
        <f t="shared" ref="Y189" si="1164">AVERAGE(Y186:Y188)</f>
        <v>7029.5886290908938</v>
      </c>
      <c r="Z189" s="16">
        <f t="shared" ref="Z189" si="1165">AVERAGE(Z186:Z188)</f>
        <v>12637.805800921711</v>
      </c>
      <c r="AA189" s="16">
        <f t="shared" ref="AA189" si="1166">AVERAGE(AA186:AA188)</f>
        <v>10792.973670549667</v>
      </c>
      <c r="AB189" s="16">
        <f>AVERAGE(AB186:AB188)</f>
        <v>9937.3861279542398</v>
      </c>
      <c r="AC189" s="16">
        <f t="shared" ref="AC189" si="1167">AVERAGE(AC186:AC188)</f>
        <v>8026.5294204923875</v>
      </c>
      <c r="AD189" s="16">
        <f t="shared" ref="AD189" si="1168">AVERAGE(AD186:AD188)</f>
        <v>5705.3229761772609</v>
      </c>
      <c r="AE189" s="16">
        <f t="shared" ref="AE189" si="1169">AVERAGE(AE186:AE188)</f>
        <v>2894.852555270043</v>
      </c>
      <c r="AF189" s="16">
        <f>AVERAGE(AF186:AF188)</f>
        <v>8802.4368272591219</v>
      </c>
      <c r="AG189" s="16">
        <f t="shared" ref="AG189" si="1170">AVERAGE(AG186:AG188)</f>
        <v>7462.6301869493518</v>
      </c>
      <c r="AH189" s="16">
        <f t="shared" ref="AH189" si="1171">AVERAGE(AH186:AH188)</f>
        <v>6546.1023708776665</v>
      </c>
      <c r="AI189" s="16">
        <f t="shared" ref="AI189" si="1172">AVERAGE(AI186:AI188)</f>
        <v>4694.2189187629774</v>
      </c>
      <c r="AJ189" s="16">
        <f>AVERAGE(AJ186:AJ188)</f>
        <v>2607.8239723926249</v>
      </c>
      <c r="AK189" s="16">
        <f t="shared" ref="AK189" si="1173">AVERAGE(AK186:AK188)</f>
        <v>1587.054972327981</v>
      </c>
      <c r="AL189" s="16">
        <f t="shared" ref="AL189" si="1174">AVERAGE(AL186:AL188)</f>
        <v>4540.4948031679596</v>
      </c>
      <c r="AM189" s="16">
        <f t="shared" ref="AM189" si="1175">AVERAGE(AM186:AM188)</f>
        <v>3860.3539446619138</v>
      </c>
      <c r="AN189" s="16">
        <f>AVERAGE(AN186:AN188)</f>
        <v>3164.0708774336417</v>
      </c>
      <c r="AO189" s="16">
        <f t="shared" ref="AO189" si="1176">AVERAGE(AO186:AO188)</f>
        <v>1962.7527569815584</v>
      </c>
      <c r="AP189" s="16">
        <f t="shared" ref="AP189" si="1177">AVERAGE(AP186:AP188)</f>
        <v>764.21988597507914</v>
      </c>
      <c r="AQ189" s="16">
        <f t="shared" ref="AQ189" si="1178">AVERAGE(AQ186:AQ188)</f>
        <v>324.2554331559308</v>
      </c>
    </row>
    <row r="190" spans="1:43" ht="13.8" x14ac:dyDescent="0.2">
      <c r="A190" s="13" t="s">
        <v>205</v>
      </c>
      <c r="B190" s="13" t="s">
        <v>170</v>
      </c>
      <c r="C190" s="13" t="s">
        <v>180</v>
      </c>
      <c r="D190" s="13" t="s">
        <v>183</v>
      </c>
      <c r="E190" s="13" t="s">
        <v>184</v>
      </c>
      <c r="F190" s="13" t="s">
        <v>60</v>
      </c>
      <c r="G190" s="26">
        <v>5.4429331147175297</v>
      </c>
      <c r="H190" s="33">
        <v>23204.910977231775</v>
      </c>
      <c r="I190" s="33">
        <v>22772.066828343755</v>
      </c>
      <c r="J190" s="33">
        <v>22134.521229468533</v>
      </c>
      <c r="K190" s="33">
        <v>20549.29314056363</v>
      </c>
      <c r="L190" s="33">
        <v>19236.116004876778</v>
      </c>
      <c r="M190" s="33">
        <v>14504.284056930894</v>
      </c>
      <c r="N190" s="33">
        <v>20236.77927995989</v>
      </c>
      <c r="O190" s="33">
        <v>19470.128884881276</v>
      </c>
      <c r="P190" s="33">
        <v>19021.979803358176</v>
      </c>
      <c r="Q190" s="33">
        <v>16765.561253700962</v>
      </c>
      <c r="R190" s="33">
        <v>14736.647142256013</v>
      </c>
      <c r="S190" s="33">
        <v>10666.996555608264</v>
      </c>
      <c r="T190" s="33">
        <v>16902.749929773196</v>
      </c>
      <c r="U190" s="33">
        <v>15951.312089957279</v>
      </c>
      <c r="V190" s="33">
        <v>15014.062792123521</v>
      </c>
      <c r="W190" s="33">
        <v>12965.758295835802</v>
      </c>
      <c r="X190" s="33">
        <v>10604.494556081338</v>
      </c>
      <c r="Y190" s="33">
        <v>6897.3422004431995</v>
      </c>
      <c r="Z190" s="33">
        <v>12721.917159725093</v>
      </c>
      <c r="AA190" s="33">
        <v>11343.470550025955</v>
      </c>
      <c r="AB190" s="33">
        <v>10071.941199691606</v>
      </c>
      <c r="AC190" s="33">
        <v>8226.583125241983</v>
      </c>
      <c r="AD190" s="33">
        <v>5818.8762162139483</v>
      </c>
      <c r="AE190" s="33">
        <v>3431.3347540657328</v>
      </c>
      <c r="AF190" s="33">
        <v>9476.1809036875911</v>
      </c>
      <c r="AG190" s="33">
        <v>8263.5320252329166</v>
      </c>
      <c r="AH190" s="33">
        <v>6902.2926834850705</v>
      </c>
      <c r="AI190" s="33">
        <v>5682.6597808626693</v>
      </c>
      <c r="AJ190" s="33">
        <v>3133.3859925959605</v>
      </c>
      <c r="AK190" s="33">
        <v>1528.9640744487199</v>
      </c>
      <c r="AL190" s="33">
        <v>3746.054249444514</v>
      </c>
      <c r="AM190" s="33">
        <v>3271.2435606018566</v>
      </c>
      <c r="AN190" s="33">
        <v>2649.3160387598277</v>
      </c>
      <c r="AO190" s="33">
        <v>1739.5423517598811</v>
      </c>
      <c r="AP190" s="33">
        <v>857.01822596227009</v>
      </c>
      <c r="AQ190" s="33">
        <v>372.28052278772515</v>
      </c>
    </row>
    <row r="191" spans="1:43" ht="13.8" x14ac:dyDescent="0.2">
      <c r="A191" s="13" t="s">
        <v>205</v>
      </c>
      <c r="B191" s="13" t="s">
        <v>170</v>
      </c>
      <c r="C191" s="13" t="s">
        <v>180</v>
      </c>
      <c r="D191" s="13" t="s">
        <v>183</v>
      </c>
      <c r="E191" s="13" t="s">
        <v>184</v>
      </c>
      <c r="F191" s="13" t="s">
        <v>61</v>
      </c>
      <c r="G191" s="26">
        <v>4.3375798747356864</v>
      </c>
      <c r="H191" s="33">
        <v>24415.496440337181</v>
      </c>
      <c r="I191" s="33">
        <v>22565.267352013208</v>
      </c>
      <c r="J191" s="33">
        <v>20852.346664609511</v>
      </c>
      <c r="K191" s="33">
        <v>20820.945379178935</v>
      </c>
      <c r="L191" s="33">
        <v>18080.439923934257</v>
      </c>
      <c r="M191" s="33">
        <v>14149.784266738137</v>
      </c>
      <c r="N191" s="33">
        <v>22866.261824993977</v>
      </c>
      <c r="O191" s="33">
        <v>20418.700766012691</v>
      </c>
      <c r="P191" s="33">
        <v>19670.080867981305</v>
      </c>
      <c r="Q191" s="33">
        <v>17066.030888874953</v>
      </c>
      <c r="R191" s="33">
        <v>13819.501472908247</v>
      </c>
      <c r="S191" s="33">
        <v>9861.9358565653074</v>
      </c>
      <c r="T191" s="33">
        <v>15651.194287490625</v>
      </c>
      <c r="U191" s="33">
        <v>13506.732642772338</v>
      </c>
      <c r="V191" s="33">
        <v>12686.257788717554</v>
      </c>
      <c r="W191" s="33">
        <v>10964.933741106001</v>
      </c>
      <c r="X191" s="33">
        <v>8308.3893581989196</v>
      </c>
      <c r="Y191" s="33">
        <v>5368.4869861598809</v>
      </c>
      <c r="Z191" s="33">
        <v>12361.555507432873</v>
      </c>
      <c r="AA191" s="33">
        <v>10632.880318677679</v>
      </c>
      <c r="AB191" s="33">
        <v>9700.6676539910695</v>
      </c>
      <c r="AC191" s="33">
        <v>8150.5381470429747</v>
      </c>
      <c r="AD191" s="33">
        <v>5223.2663230039952</v>
      </c>
      <c r="AE191" s="33">
        <v>2645.4554111435186</v>
      </c>
      <c r="AF191" s="33">
        <v>10027.963981294235</v>
      </c>
      <c r="AG191" s="33">
        <v>7970.3741928579593</v>
      </c>
      <c r="AH191" s="33">
        <v>6839.1957816299973</v>
      </c>
      <c r="AI191" s="33">
        <v>4324.5262352306518</v>
      </c>
      <c r="AJ191" s="33">
        <v>2101.3139017450653</v>
      </c>
      <c r="AK191" s="33">
        <v>1446.5672122264687</v>
      </c>
      <c r="AL191" s="33">
        <v>4072</v>
      </c>
      <c r="AM191" s="33">
        <v>3375</v>
      </c>
      <c r="AN191" s="33">
        <v>2486</v>
      </c>
      <c r="AO191" s="33">
        <v>1535</v>
      </c>
      <c r="AP191" s="33">
        <v>614</v>
      </c>
      <c r="AQ191" s="33">
        <v>252</v>
      </c>
    </row>
    <row r="192" spans="1:43" ht="13.8" x14ac:dyDescent="0.2">
      <c r="A192" s="13" t="s">
        <v>205</v>
      </c>
      <c r="B192" s="13" t="s">
        <v>170</v>
      </c>
      <c r="C192" s="13" t="s">
        <v>180</v>
      </c>
      <c r="D192" s="13" t="s">
        <v>183</v>
      </c>
      <c r="E192" s="13" t="s">
        <v>184</v>
      </c>
      <c r="F192" s="13" t="s">
        <v>8</v>
      </c>
      <c r="G192" s="26">
        <v>6.3920352066950681</v>
      </c>
      <c r="H192" s="33">
        <v>24562.432415158975</v>
      </c>
      <c r="I192" s="33">
        <v>23150.220524089411</v>
      </c>
      <c r="J192" s="33">
        <v>22928.14981357225</v>
      </c>
      <c r="K192" s="33">
        <v>22664.973855770313</v>
      </c>
      <c r="L192" s="33">
        <v>20796.648500447664</v>
      </c>
      <c r="M192" s="33">
        <v>15110.76968240536</v>
      </c>
      <c r="N192" s="33">
        <v>20765.783306001409</v>
      </c>
      <c r="O192" s="33">
        <v>19738.129148421089</v>
      </c>
      <c r="P192" s="33">
        <v>18394.05298615458</v>
      </c>
      <c r="Q192" s="33">
        <v>17360.295501270382</v>
      </c>
      <c r="R192" s="33">
        <v>15502.40821568208</v>
      </c>
      <c r="S192" s="33">
        <v>11456.413946917877</v>
      </c>
      <c r="T192" s="33">
        <v>16343.215031195523</v>
      </c>
      <c r="U192" s="33">
        <v>16207.479814535949</v>
      </c>
      <c r="V192" s="33">
        <v>16434.767276825947</v>
      </c>
      <c r="W192" s="33">
        <v>14478.006683330543</v>
      </c>
      <c r="X192" s="33">
        <v>10640.652038022816</v>
      </c>
      <c r="Y192" s="33">
        <v>7866.8656178658684</v>
      </c>
      <c r="Z192" s="33">
        <v>11935.124109555121</v>
      </c>
      <c r="AA192" s="33">
        <v>11150.320388237798</v>
      </c>
      <c r="AB192" s="33">
        <v>9900.1610043308174</v>
      </c>
      <c r="AC192" s="33">
        <v>8719.8903448441743</v>
      </c>
      <c r="AD192" s="33">
        <v>6381.1588003382403</v>
      </c>
      <c r="AE192" s="33">
        <v>3699.2926197342263</v>
      </c>
      <c r="AF192" s="33">
        <v>10199.765243380203</v>
      </c>
      <c r="AG192" s="33">
        <v>8605.8627210826635</v>
      </c>
      <c r="AH192" s="33">
        <v>7628.8916574060368</v>
      </c>
      <c r="AI192" s="33">
        <v>6146.2219812884068</v>
      </c>
      <c r="AJ192" s="33">
        <v>3477.8734024805563</v>
      </c>
      <c r="AK192" s="33">
        <v>1774.2533877129829</v>
      </c>
      <c r="AL192" s="33">
        <v>3961.5650077474979</v>
      </c>
      <c r="AM192" s="33">
        <v>3755.8119266278118</v>
      </c>
      <c r="AN192" s="33">
        <v>3059.8619835649351</v>
      </c>
      <c r="AO192" s="33">
        <v>2005.9215089992695</v>
      </c>
      <c r="AP192" s="33">
        <v>933.03642772658804</v>
      </c>
      <c r="AQ192" s="33">
        <v>400.06330308486679</v>
      </c>
    </row>
    <row r="193" spans="1:43" ht="13.8" x14ac:dyDescent="0.3">
      <c r="A193" s="13" t="s">
        <v>205</v>
      </c>
      <c r="B193" s="13" t="s">
        <v>170</v>
      </c>
      <c r="C193" s="13" t="s">
        <v>180</v>
      </c>
      <c r="D193" s="13" t="s">
        <v>183</v>
      </c>
      <c r="E193" s="13" t="s">
        <v>184</v>
      </c>
      <c r="F193" s="27" t="s">
        <v>42</v>
      </c>
      <c r="G193" s="14">
        <f>AVERAGE(G190:G192)</f>
        <v>5.390849398716095</v>
      </c>
      <c r="H193" s="16">
        <f>AVERAGE(H190:H192)</f>
        <v>24060.946610909315</v>
      </c>
      <c r="I193" s="16">
        <f t="shared" ref="I193" si="1179">AVERAGE(I190:I192)</f>
        <v>22829.184901482124</v>
      </c>
      <c r="J193" s="16">
        <f t="shared" ref="J193" si="1180">AVERAGE(J190:J192)</f>
        <v>21971.672569216764</v>
      </c>
      <c r="K193" s="16">
        <f t="shared" ref="K193" si="1181">AVERAGE(K190:K192)</f>
        <v>21345.070791837625</v>
      </c>
      <c r="L193" s="16">
        <f>AVERAGE(L190:L192)</f>
        <v>19371.068143086235</v>
      </c>
      <c r="M193" s="16">
        <f t="shared" ref="M193" si="1182">AVERAGE(M190:M192)</f>
        <v>14588.279335358131</v>
      </c>
      <c r="N193" s="16">
        <f t="shared" ref="N193" si="1183">AVERAGE(N190:N192)</f>
        <v>21289.608136985091</v>
      </c>
      <c r="O193" s="16">
        <f t="shared" ref="O193" si="1184">AVERAGE(O190:O192)</f>
        <v>19875.652933105019</v>
      </c>
      <c r="P193" s="16">
        <f>AVERAGE(P190:P192)</f>
        <v>19028.70455249802</v>
      </c>
      <c r="Q193" s="16">
        <f t="shared" ref="Q193" si="1185">AVERAGE(Q190:Q192)</f>
        <v>17063.962547948766</v>
      </c>
      <c r="R193" s="16">
        <f t="shared" ref="R193" si="1186">AVERAGE(R190:R192)</f>
        <v>14686.185610282113</v>
      </c>
      <c r="S193" s="16">
        <f t="shared" ref="S193" si="1187">AVERAGE(S190:S192)</f>
        <v>10661.782119697149</v>
      </c>
      <c r="T193" s="16">
        <f>AVERAGE(T190:T192)</f>
        <v>16299.053082819781</v>
      </c>
      <c r="U193" s="16">
        <f t="shared" ref="U193" si="1188">AVERAGE(U190:U192)</f>
        <v>15221.841515755188</v>
      </c>
      <c r="V193" s="16">
        <f t="shared" ref="V193" si="1189">AVERAGE(V190:V192)</f>
        <v>14711.695952555674</v>
      </c>
      <c r="W193" s="16">
        <f t="shared" ref="W193" si="1190">AVERAGE(W190:W192)</f>
        <v>12802.899573424113</v>
      </c>
      <c r="X193" s="16">
        <f>AVERAGE(X190:X192)</f>
        <v>9851.1786507676898</v>
      </c>
      <c r="Y193" s="16">
        <f t="shared" ref="Y193" si="1191">AVERAGE(Y190:Y192)</f>
        <v>6710.8982681563166</v>
      </c>
      <c r="Z193" s="16">
        <f t="shared" ref="Z193" si="1192">AVERAGE(Z190:Z192)</f>
        <v>12339.532258904363</v>
      </c>
      <c r="AA193" s="16">
        <f t="shared" ref="AA193" si="1193">AVERAGE(AA190:AA192)</f>
        <v>11042.22375231381</v>
      </c>
      <c r="AB193" s="16">
        <f>AVERAGE(AB190:AB192)</f>
        <v>9890.9232860044976</v>
      </c>
      <c r="AC193" s="16">
        <f t="shared" ref="AC193" si="1194">AVERAGE(AC190:AC192)</f>
        <v>8365.6705390430434</v>
      </c>
      <c r="AD193" s="16">
        <f t="shared" ref="AD193" si="1195">AVERAGE(AD190:AD192)</f>
        <v>5807.7671131853958</v>
      </c>
      <c r="AE193" s="16">
        <f t="shared" ref="AE193" si="1196">AVERAGE(AE190:AE192)</f>
        <v>3258.6942616478259</v>
      </c>
      <c r="AF193" s="16">
        <f>AVERAGE(AF190:AF192)</f>
        <v>9901.3033761206771</v>
      </c>
      <c r="AG193" s="16">
        <f t="shared" ref="AG193" si="1197">AVERAGE(AG190:AG192)</f>
        <v>8279.9229797245134</v>
      </c>
      <c r="AH193" s="16">
        <f t="shared" ref="AH193" si="1198">AVERAGE(AH190:AH192)</f>
        <v>7123.4600408403685</v>
      </c>
      <c r="AI193" s="16">
        <f t="shared" ref="AI193" si="1199">AVERAGE(AI190:AI192)</f>
        <v>5384.469332460576</v>
      </c>
      <c r="AJ193" s="16">
        <f>AVERAGE(AJ190:AJ192)</f>
        <v>2904.1910989405274</v>
      </c>
      <c r="AK193" s="16">
        <f t="shared" ref="AK193" si="1200">AVERAGE(AK190:AK192)</f>
        <v>1583.2615581293903</v>
      </c>
      <c r="AL193" s="16">
        <f t="shared" ref="AL193" si="1201">AVERAGE(AL190:AL192)</f>
        <v>3926.5397523973375</v>
      </c>
      <c r="AM193" s="16">
        <f t="shared" ref="AM193" si="1202">AVERAGE(AM190:AM192)</f>
        <v>3467.3518290765564</v>
      </c>
      <c r="AN193" s="16">
        <f>AVERAGE(AN190:AN192)</f>
        <v>2731.7260074415876</v>
      </c>
      <c r="AO193" s="16">
        <f t="shared" ref="AO193" si="1203">AVERAGE(AO190:AO192)</f>
        <v>1760.1546202530501</v>
      </c>
      <c r="AP193" s="16">
        <f t="shared" ref="AP193" si="1204">AVERAGE(AP190:AP192)</f>
        <v>801.35155122961942</v>
      </c>
      <c r="AQ193" s="16">
        <f t="shared" ref="AQ193" si="1205">AVERAGE(AQ190:AQ192)</f>
        <v>341.44794195753065</v>
      </c>
    </row>
    <row r="194" spans="1:43" ht="13.8" x14ac:dyDescent="0.2">
      <c r="A194" s="13" t="s">
        <v>206</v>
      </c>
      <c r="B194" s="13" t="s">
        <v>170</v>
      </c>
      <c r="C194" s="13" t="s">
        <v>180</v>
      </c>
      <c r="D194" s="13" t="s">
        <v>183</v>
      </c>
      <c r="E194" s="13" t="s">
        <v>184</v>
      </c>
      <c r="F194" s="13" t="s">
        <v>99</v>
      </c>
      <c r="G194" s="14">
        <v>5.503659476117118</v>
      </c>
      <c r="H194" s="33">
        <v>30006.937660585088</v>
      </c>
      <c r="I194" s="33">
        <v>29870.890995323469</v>
      </c>
      <c r="J194" s="33">
        <v>30416.724680265801</v>
      </c>
      <c r="K194" s="33">
        <v>28049.77786571312</v>
      </c>
      <c r="L194" s="33">
        <v>22543.071152394943</v>
      </c>
      <c r="M194" s="33">
        <v>16081.796274736864</v>
      </c>
      <c r="N194" s="33">
        <v>27150.316232650683</v>
      </c>
      <c r="O194" s="33">
        <v>23371.009897297386</v>
      </c>
      <c r="P194" s="33">
        <v>24966.432324352703</v>
      </c>
      <c r="Q194" s="33">
        <v>22114.257475031001</v>
      </c>
      <c r="R194" s="33">
        <v>18956.532452331514</v>
      </c>
      <c r="S194" s="33">
        <v>12890.911215492632</v>
      </c>
      <c r="T194" s="33">
        <v>19350.74904545991</v>
      </c>
      <c r="U194" s="33">
        <v>17564.183108447061</v>
      </c>
      <c r="V194" s="33">
        <v>17305.560387337959</v>
      </c>
      <c r="W194" s="33">
        <v>15058.478386453688</v>
      </c>
      <c r="X194" s="33">
        <v>12024.706392964817</v>
      </c>
      <c r="Y194" s="33">
        <v>7638.6869207326927</v>
      </c>
      <c r="Z194" s="33">
        <v>14171.8646139226</v>
      </c>
      <c r="AA194" s="33">
        <v>12433.506587704289</v>
      </c>
      <c r="AB194" s="33">
        <v>11737.852608488767</v>
      </c>
      <c r="AC194" s="33">
        <v>9483.0342655360491</v>
      </c>
      <c r="AD194" s="33">
        <v>6163.464580007394</v>
      </c>
      <c r="AE194" s="33">
        <v>3024.8239786680647</v>
      </c>
      <c r="AF194" s="33">
        <v>7644.7389422180113</v>
      </c>
      <c r="AG194" s="33">
        <v>6359.5864821819223</v>
      </c>
      <c r="AH194" s="33">
        <v>5431.494459298875</v>
      </c>
      <c r="AI194" s="33">
        <v>3684.3259364527994</v>
      </c>
      <c r="AJ194" s="33">
        <v>2003.2612002739427</v>
      </c>
      <c r="AK194" s="33">
        <v>933.53179332617185</v>
      </c>
      <c r="AL194" s="33">
        <v>3093.629097362922</v>
      </c>
      <c r="AM194" s="33">
        <v>2572.6620361701989</v>
      </c>
      <c r="AN194" s="33">
        <v>2088.7060949087336</v>
      </c>
      <c r="AO194" s="33">
        <v>1253.2639536612035</v>
      </c>
      <c r="AP194" s="33">
        <v>515.99338681027041</v>
      </c>
      <c r="AQ194" s="33">
        <v>238.33820760808629</v>
      </c>
    </row>
    <row r="195" spans="1:43" ht="13.8" x14ac:dyDescent="0.2">
      <c r="A195" s="13" t="s">
        <v>206</v>
      </c>
      <c r="B195" s="13" t="s">
        <v>170</v>
      </c>
      <c r="C195" s="13" t="s">
        <v>180</v>
      </c>
      <c r="D195" s="13" t="s">
        <v>183</v>
      </c>
      <c r="E195" s="13" t="s">
        <v>184</v>
      </c>
      <c r="F195" s="13" t="s">
        <v>119</v>
      </c>
      <c r="G195" s="26">
        <v>5.1156467042327343</v>
      </c>
      <c r="H195" s="33">
        <v>25752.501151241286</v>
      </c>
      <c r="I195" s="33">
        <v>24328.825377619367</v>
      </c>
      <c r="J195" s="33">
        <v>23866.159987405692</v>
      </c>
      <c r="K195" s="33">
        <v>22897.668806402937</v>
      </c>
      <c r="L195" s="33">
        <v>20003.657183288433</v>
      </c>
      <c r="M195" s="33">
        <v>14961.965901031441</v>
      </c>
      <c r="N195" s="33">
        <v>22747.994952701898</v>
      </c>
      <c r="O195" s="33">
        <v>20430.725619536472</v>
      </c>
      <c r="P195" s="33">
        <v>20192.342044392968</v>
      </c>
      <c r="Q195" s="33">
        <v>18764.236195469144</v>
      </c>
      <c r="R195" s="33">
        <v>14991.249542520702</v>
      </c>
      <c r="S195" s="33">
        <v>10682.434891481393</v>
      </c>
      <c r="T195" s="33">
        <v>19315.945662322632</v>
      </c>
      <c r="U195" s="33">
        <v>16982.575998497938</v>
      </c>
      <c r="V195" s="33">
        <v>16793.37965205315</v>
      </c>
      <c r="W195" s="33">
        <v>14120.826170563343</v>
      </c>
      <c r="X195" s="33">
        <v>10562.602814796837</v>
      </c>
      <c r="Y195" s="33">
        <v>7045.4468609068554</v>
      </c>
      <c r="Z195" s="33">
        <v>12746.822299972737</v>
      </c>
      <c r="AA195" s="33">
        <v>11551.427328105181</v>
      </c>
      <c r="AB195" s="33">
        <v>9928.5468859842531</v>
      </c>
      <c r="AC195" s="33">
        <v>7714.6777108131018</v>
      </c>
      <c r="AD195" s="33">
        <v>4607.076501896051</v>
      </c>
      <c r="AE195" s="33">
        <v>2299.2696206391038</v>
      </c>
      <c r="AF195" s="33">
        <v>7300.40957371281</v>
      </c>
      <c r="AG195" s="33">
        <v>6152.4325799462849</v>
      </c>
      <c r="AH195" s="33">
        <v>5356.1080822973709</v>
      </c>
      <c r="AI195" s="33">
        <v>3672.6375981193032</v>
      </c>
      <c r="AJ195" s="33">
        <v>1785.330043568388</v>
      </c>
      <c r="AK195" s="33">
        <v>665.12302874591887</v>
      </c>
      <c r="AL195" s="33">
        <v>2295.5389625756152</v>
      </c>
      <c r="AM195" s="33">
        <v>1769.4619743780329</v>
      </c>
      <c r="AN195" s="33">
        <v>1371.1109211849175</v>
      </c>
      <c r="AO195" s="33">
        <v>811.00848440388847</v>
      </c>
      <c r="AP195" s="33">
        <v>347.17102235878286</v>
      </c>
      <c r="AQ195" s="33">
        <v>177.56122247516379</v>
      </c>
    </row>
    <row r="196" spans="1:43" ht="13.8" x14ac:dyDescent="0.2">
      <c r="A196" s="13" t="s">
        <v>206</v>
      </c>
      <c r="B196" s="13" t="s">
        <v>170</v>
      </c>
      <c r="C196" s="13" t="s">
        <v>180</v>
      </c>
      <c r="D196" s="13" t="s">
        <v>183</v>
      </c>
      <c r="E196" s="13" t="s">
        <v>184</v>
      </c>
      <c r="F196" s="13" t="s">
        <v>120</v>
      </c>
      <c r="G196" s="26">
        <v>3.9085324913350261</v>
      </c>
      <c r="H196" s="33">
        <v>29157.920230866403</v>
      </c>
      <c r="I196" s="33">
        <v>28182.864770914646</v>
      </c>
      <c r="J196" s="33">
        <v>27183.056562214544</v>
      </c>
      <c r="K196" s="33">
        <v>25366.622520160425</v>
      </c>
      <c r="L196" s="33">
        <v>22905.111972455677</v>
      </c>
      <c r="M196" s="33">
        <v>19447.997809523637</v>
      </c>
      <c r="N196" s="33">
        <v>26323.916141998783</v>
      </c>
      <c r="O196" s="33">
        <v>26568.496325552842</v>
      </c>
      <c r="P196" s="33">
        <v>28354.009279524846</v>
      </c>
      <c r="Q196" s="33">
        <v>24028.917987074197</v>
      </c>
      <c r="R196" s="33">
        <v>20040.978779556935</v>
      </c>
      <c r="S196" s="33">
        <v>13217.670240564621</v>
      </c>
      <c r="T196" s="33">
        <v>22541.519730901338</v>
      </c>
      <c r="U196" s="33">
        <v>22546.636979951261</v>
      </c>
      <c r="V196" s="33">
        <v>20506.164933812011</v>
      </c>
      <c r="W196" s="33">
        <v>15584.382890480803</v>
      </c>
      <c r="X196" s="33">
        <v>10250.844453481932</v>
      </c>
      <c r="Y196" s="33">
        <v>5554.4679197401947</v>
      </c>
      <c r="Z196" s="33">
        <v>16678.687449187808</v>
      </c>
      <c r="AA196" s="33">
        <v>15366.917420114069</v>
      </c>
      <c r="AB196" s="33">
        <v>14642.778297539295</v>
      </c>
      <c r="AC196" s="33">
        <v>12222.255021147408</v>
      </c>
      <c r="AD196" s="33">
        <v>6793.9085719467294</v>
      </c>
      <c r="AE196" s="33">
        <v>3435.5015096245038</v>
      </c>
      <c r="AF196" s="33">
        <v>8474.7871527060906</v>
      </c>
      <c r="AG196" s="33">
        <v>7589.6579319367802</v>
      </c>
      <c r="AH196" s="33">
        <v>6448.4898258237954</v>
      </c>
      <c r="AI196" s="33">
        <v>4819.2458631159443</v>
      </c>
      <c r="AJ196" s="33">
        <v>2460.2710766038163</v>
      </c>
      <c r="AK196" s="33">
        <v>1097.0602021595394</v>
      </c>
      <c r="AL196" s="33">
        <v>4494.6668663174059</v>
      </c>
      <c r="AM196" s="33">
        <v>3799.5204195692804</v>
      </c>
      <c r="AN196" s="33">
        <v>2920.2932653359499</v>
      </c>
      <c r="AO196" s="33">
        <v>2111.5867260297396</v>
      </c>
      <c r="AP196" s="33">
        <v>1114.7011176052827</v>
      </c>
      <c r="AQ196" s="33">
        <v>550.12058016865137</v>
      </c>
    </row>
    <row r="197" spans="1:43" ht="13.8" x14ac:dyDescent="0.3">
      <c r="A197" s="13" t="s">
        <v>206</v>
      </c>
      <c r="B197" s="13" t="s">
        <v>170</v>
      </c>
      <c r="C197" s="13" t="s">
        <v>180</v>
      </c>
      <c r="D197" s="13" t="s">
        <v>183</v>
      </c>
      <c r="E197" s="13" t="s">
        <v>184</v>
      </c>
      <c r="F197" s="27" t="s">
        <v>42</v>
      </c>
      <c r="G197" s="14">
        <f>AVERAGE(G194:G196)</f>
        <v>4.8426128905616261</v>
      </c>
      <c r="H197" s="16">
        <f>AVERAGE(H194:H196)</f>
        <v>28305.786347564263</v>
      </c>
      <c r="I197" s="16">
        <f t="shared" ref="I197" si="1206">AVERAGE(I194:I196)</f>
        <v>27460.860381285824</v>
      </c>
      <c r="J197" s="16">
        <f t="shared" ref="J197" si="1207">AVERAGE(J194:J196)</f>
        <v>27155.313743295341</v>
      </c>
      <c r="K197" s="16">
        <f t="shared" ref="K197" si="1208">AVERAGE(K194:K196)</f>
        <v>25438.023064092162</v>
      </c>
      <c r="L197" s="16">
        <f>AVERAGE(L194:L196)</f>
        <v>21817.280102713019</v>
      </c>
      <c r="M197" s="16">
        <f t="shared" ref="M197" si="1209">AVERAGE(M194:M196)</f>
        <v>16830.58666176398</v>
      </c>
      <c r="N197" s="16">
        <f t="shared" ref="N197" si="1210">AVERAGE(N194:N196)</f>
        <v>25407.409109117118</v>
      </c>
      <c r="O197" s="16">
        <f t="shared" ref="O197" si="1211">AVERAGE(O194:O196)</f>
        <v>23456.743947462233</v>
      </c>
      <c r="P197" s="16">
        <f>AVERAGE(P194:P196)</f>
        <v>24504.261216090174</v>
      </c>
      <c r="Q197" s="16">
        <f t="shared" ref="Q197" si="1212">AVERAGE(Q194:Q196)</f>
        <v>21635.803885858113</v>
      </c>
      <c r="R197" s="16">
        <f t="shared" ref="R197" si="1213">AVERAGE(R194:R196)</f>
        <v>17996.253591469718</v>
      </c>
      <c r="S197" s="16">
        <f t="shared" ref="S197" si="1214">AVERAGE(S194:S196)</f>
        <v>12263.672115846215</v>
      </c>
      <c r="T197" s="16">
        <f>AVERAGE(T194:T196)</f>
        <v>20402.738146227963</v>
      </c>
      <c r="U197" s="16">
        <f t="shared" ref="U197" si="1215">AVERAGE(U194:U196)</f>
        <v>19031.132028965421</v>
      </c>
      <c r="V197" s="16">
        <f t="shared" ref="V197" si="1216">AVERAGE(V194:V196)</f>
        <v>18201.701657734371</v>
      </c>
      <c r="W197" s="16">
        <f t="shared" ref="W197" si="1217">AVERAGE(W194:W196)</f>
        <v>14921.229149165943</v>
      </c>
      <c r="X197" s="16">
        <f>AVERAGE(X194:X196)</f>
        <v>10946.051220414529</v>
      </c>
      <c r="Y197" s="16">
        <f t="shared" ref="Y197" si="1218">AVERAGE(Y194:Y196)</f>
        <v>6746.2005671265806</v>
      </c>
      <c r="Z197" s="16">
        <f t="shared" ref="Z197" si="1219">AVERAGE(Z194:Z196)</f>
        <v>14532.458121027716</v>
      </c>
      <c r="AA197" s="16">
        <f t="shared" ref="AA197" si="1220">AVERAGE(AA194:AA196)</f>
        <v>13117.283778641178</v>
      </c>
      <c r="AB197" s="16">
        <f>AVERAGE(AB194:AB196)</f>
        <v>12103.059264004105</v>
      </c>
      <c r="AC197" s="16">
        <f t="shared" ref="AC197" si="1221">AVERAGE(AC194:AC196)</f>
        <v>9806.6556658321861</v>
      </c>
      <c r="AD197" s="16">
        <f t="shared" ref="AD197" si="1222">AVERAGE(AD194:AD196)</f>
        <v>5854.8165512833912</v>
      </c>
      <c r="AE197" s="16">
        <f t="shared" ref="AE197" si="1223">AVERAGE(AE194:AE196)</f>
        <v>2919.8650363105576</v>
      </c>
      <c r="AF197" s="16">
        <f>AVERAGE(AF194:AF196)</f>
        <v>7806.6452228789713</v>
      </c>
      <c r="AG197" s="16">
        <f t="shared" ref="AG197" si="1224">AVERAGE(AG194:AG196)</f>
        <v>6700.5589980216619</v>
      </c>
      <c r="AH197" s="16">
        <f t="shared" ref="AH197" si="1225">AVERAGE(AH194:AH196)</f>
        <v>5745.3641224733474</v>
      </c>
      <c r="AI197" s="16">
        <f t="shared" ref="AI197" si="1226">AVERAGE(AI194:AI196)</f>
        <v>4058.7364658960155</v>
      </c>
      <c r="AJ197" s="16">
        <f>AVERAGE(AJ194:AJ196)</f>
        <v>2082.9541068153826</v>
      </c>
      <c r="AK197" s="16">
        <f t="shared" ref="AK197" si="1227">AVERAGE(AK194:AK196)</f>
        <v>898.57167474387677</v>
      </c>
      <c r="AL197" s="16">
        <f t="shared" ref="AL197" si="1228">AVERAGE(AL194:AL196)</f>
        <v>3294.6116420853141</v>
      </c>
      <c r="AM197" s="16">
        <f t="shared" ref="AM197" si="1229">AVERAGE(AM194:AM196)</f>
        <v>2713.8814767058375</v>
      </c>
      <c r="AN197" s="16">
        <f>AVERAGE(AN194:AN196)</f>
        <v>2126.7034271432003</v>
      </c>
      <c r="AO197" s="16">
        <f t="shared" ref="AO197" si="1230">AVERAGE(AO194:AO196)</f>
        <v>1391.9530546982771</v>
      </c>
      <c r="AP197" s="16">
        <f t="shared" ref="AP197" si="1231">AVERAGE(AP194:AP196)</f>
        <v>659.28850892477863</v>
      </c>
      <c r="AQ197" s="16">
        <f t="shared" ref="AQ197" si="1232">AVERAGE(AQ194:AQ196)</f>
        <v>322.00667008396715</v>
      </c>
    </row>
    <row r="198" spans="1:43" ht="13.8" x14ac:dyDescent="0.2">
      <c r="A198" s="13" t="s">
        <v>157</v>
      </c>
      <c r="B198" s="13" t="s">
        <v>170</v>
      </c>
      <c r="C198" s="13" t="s">
        <v>180</v>
      </c>
      <c r="D198" s="13" t="s">
        <v>173</v>
      </c>
      <c r="E198" s="13" t="s">
        <v>173</v>
      </c>
      <c r="F198" s="13" t="s">
        <v>54</v>
      </c>
      <c r="G198" s="14">
        <v>3.4</v>
      </c>
      <c r="H198" s="16">
        <v>30561.937668822029</v>
      </c>
      <c r="I198" s="16">
        <v>28942.489419473</v>
      </c>
      <c r="J198" s="16">
        <v>25843.611221796215</v>
      </c>
      <c r="K198" s="16">
        <v>26846.893255056231</v>
      </c>
      <c r="L198" s="16">
        <v>22206.658975903381</v>
      </c>
      <c r="M198" s="16">
        <v>16712.589296374143</v>
      </c>
      <c r="N198" s="16">
        <v>25997.806469641087</v>
      </c>
      <c r="O198" s="16">
        <v>25211.531228586206</v>
      </c>
      <c r="P198" s="16">
        <v>24279.27623321025</v>
      </c>
      <c r="Q198" s="16">
        <v>21134.548969717212</v>
      </c>
      <c r="R198" s="16">
        <v>17060.395149758137</v>
      </c>
      <c r="S198" s="16">
        <v>12867.300027706087</v>
      </c>
      <c r="T198" s="16">
        <v>20449.179901644089</v>
      </c>
      <c r="U198" s="16">
        <v>20610.643388546356</v>
      </c>
      <c r="V198" s="16">
        <v>17514.032087700511</v>
      </c>
      <c r="W198" s="16">
        <v>17016.381064301604</v>
      </c>
      <c r="X198" s="16">
        <v>13984.483588356263</v>
      </c>
      <c r="Y198" s="16">
        <v>11621.692478452536</v>
      </c>
      <c r="Z198" s="16">
        <v>16452.792192623405</v>
      </c>
      <c r="AA198" s="16">
        <v>14270.801284757021</v>
      </c>
      <c r="AB198" s="16">
        <v>13490.108739883992</v>
      </c>
      <c r="AC198" s="16">
        <v>13767.486595799204</v>
      </c>
      <c r="AD198" s="16">
        <v>14596.90901141563</v>
      </c>
      <c r="AE198" s="16">
        <v>5584.011413662035</v>
      </c>
      <c r="AF198" s="16">
        <v>11594.2606718856</v>
      </c>
      <c r="AG198" s="16">
        <v>10058.749500308515</v>
      </c>
      <c r="AH198" s="16">
        <v>9010.2080561581643</v>
      </c>
      <c r="AI198" s="16">
        <v>7555.6605669060609</v>
      </c>
      <c r="AJ198" s="16">
        <v>5276.4749222530427</v>
      </c>
      <c r="AK198" s="16">
        <v>1927.888423559956</v>
      </c>
      <c r="AL198" s="16">
        <v>9179.3132360404888</v>
      </c>
      <c r="AM198" s="16">
        <v>7990.1916439823608</v>
      </c>
      <c r="AN198" s="16">
        <v>7155.732548281585</v>
      </c>
      <c r="AO198" s="16">
        <v>4592.517562383423</v>
      </c>
      <c r="AP198" s="16">
        <v>2415.0043736892253</v>
      </c>
      <c r="AQ198" s="16">
        <v>986.83002808646677</v>
      </c>
    </row>
    <row r="199" spans="1:43" ht="13.8" x14ac:dyDescent="0.2">
      <c r="A199" s="13" t="s">
        <v>157</v>
      </c>
      <c r="B199" s="13" t="s">
        <v>170</v>
      </c>
      <c r="C199" s="13" t="s">
        <v>180</v>
      </c>
      <c r="D199" s="13" t="s">
        <v>173</v>
      </c>
      <c r="E199" s="13" t="s">
        <v>173</v>
      </c>
      <c r="F199" s="13" t="s">
        <v>55</v>
      </c>
      <c r="G199" s="14">
        <v>6.1</v>
      </c>
      <c r="H199" s="16">
        <v>29010.007583623126</v>
      </c>
      <c r="I199" s="16">
        <v>26941.07640669803</v>
      </c>
      <c r="J199" s="16">
        <v>26180.59714877927</v>
      </c>
      <c r="K199" s="16">
        <v>24738.522767775696</v>
      </c>
      <c r="L199" s="16">
        <v>21753.85201375607</v>
      </c>
      <c r="M199" s="16">
        <v>18036.241459307854</v>
      </c>
      <c r="N199" s="16">
        <v>24257.274682913372</v>
      </c>
      <c r="O199" s="16">
        <v>22746.854394986709</v>
      </c>
      <c r="P199" s="16">
        <v>21040.707938768755</v>
      </c>
      <c r="Q199" s="16">
        <v>18961.596076424299</v>
      </c>
      <c r="R199" s="16">
        <v>16395.635196702628</v>
      </c>
      <c r="S199" s="16">
        <v>12237.195341650218</v>
      </c>
      <c r="T199" s="16">
        <v>20455.282456242061</v>
      </c>
      <c r="U199" s="16">
        <v>18817.010800689171</v>
      </c>
      <c r="V199" s="16">
        <v>17681.928563939309</v>
      </c>
      <c r="W199" s="16">
        <v>16296.610408711225</v>
      </c>
      <c r="X199" s="16">
        <v>13156.053815108186</v>
      </c>
      <c r="Y199" s="16">
        <v>9270.8262429272818</v>
      </c>
      <c r="Z199" s="16">
        <v>14550.044716055269</v>
      </c>
      <c r="AA199" s="16">
        <v>13603.979160526242</v>
      </c>
      <c r="AB199" s="16">
        <v>12489.162900896672</v>
      </c>
      <c r="AC199" s="16">
        <v>10723.893286852664</v>
      </c>
      <c r="AD199" s="16">
        <v>8498.0906351370559</v>
      </c>
      <c r="AE199" s="16">
        <v>5350.9820168898987</v>
      </c>
      <c r="AF199" s="16">
        <v>11687.574762596951</v>
      </c>
      <c r="AG199" s="16">
        <v>9550.3123699094958</v>
      </c>
      <c r="AH199" s="16">
        <v>8644.9819307107991</v>
      </c>
      <c r="AI199" s="16">
        <v>7720.6127006074421</v>
      </c>
      <c r="AJ199" s="16">
        <v>5231.3121555122752</v>
      </c>
      <c r="AK199" s="16">
        <v>1993.0490170713206</v>
      </c>
      <c r="AL199" s="16">
        <v>7829.3542600442943</v>
      </c>
      <c r="AM199" s="16">
        <v>6983.9268355044978</v>
      </c>
      <c r="AN199" s="16">
        <v>5106.3662745381625</v>
      </c>
      <c r="AO199" s="16">
        <v>3734.5121384744029</v>
      </c>
      <c r="AP199" s="16">
        <v>1677.4541820027505</v>
      </c>
      <c r="AQ199" s="16">
        <v>654.19446414831782</v>
      </c>
    </row>
    <row r="200" spans="1:43" ht="13.8" x14ac:dyDescent="0.2">
      <c r="A200" s="13" t="s">
        <v>157</v>
      </c>
      <c r="B200" s="13" t="s">
        <v>170</v>
      </c>
      <c r="C200" s="13" t="s">
        <v>180</v>
      </c>
      <c r="D200" s="13" t="s">
        <v>173</v>
      </c>
      <c r="E200" s="13" t="s">
        <v>173</v>
      </c>
      <c r="F200" s="13" t="s">
        <v>56</v>
      </c>
      <c r="G200" s="14">
        <v>6.6</v>
      </c>
      <c r="H200" s="16">
        <v>27261.41036169303</v>
      </c>
      <c r="I200" s="16">
        <v>25661.27398311302</v>
      </c>
      <c r="J200" s="16">
        <v>23760.519174384593</v>
      </c>
      <c r="K200" s="16">
        <v>22743.071449911688</v>
      </c>
      <c r="L200" s="16">
        <v>20610.270643411062</v>
      </c>
      <c r="M200" s="16">
        <v>17409.264367473741</v>
      </c>
      <c r="N200" s="16">
        <v>24164.086595537774</v>
      </c>
      <c r="O200" s="16">
        <v>22617.541500542564</v>
      </c>
      <c r="P200" s="16">
        <v>19808.770866805757</v>
      </c>
      <c r="Q200" s="16">
        <v>18208.172933879297</v>
      </c>
      <c r="R200" s="16">
        <v>16037.66323070197</v>
      </c>
      <c r="S200" s="16">
        <v>12548.331490340908</v>
      </c>
      <c r="T200" s="16">
        <v>19932.408927821863</v>
      </c>
      <c r="U200" s="16">
        <v>18814.635777079842</v>
      </c>
      <c r="V200" s="16">
        <v>16782.467291100042</v>
      </c>
      <c r="W200" s="16">
        <v>15736.057623832894</v>
      </c>
      <c r="X200" s="16">
        <v>12655.778130347429</v>
      </c>
      <c r="Y200" s="16">
        <v>8642.3723516977916</v>
      </c>
      <c r="Z200" s="16">
        <v>14671.374005753471</v>
      </c>
      <c r="AA200" s="16">
        <v>12348.072244566838</v>
      </c>
      <c r="AB200" s="16">
        <v>11126.986129994868</v>
      </c>
      <c r="AC200" s="16">
        <v>9578.5939996175766</v>
      </c>
      <c r="AD200" s="16">
        <v>8246.9874215562068</v>
      </c>
      <c r="AE200" s="16">
        <v>4720.967987307039</v>
      </c>
      <c r="AF200" s="16">
        <v>11506.914925674084</v>
      </c>
      <c r="AG200" s="16">
        <v>9386.138291915011</v>
      </c>
      <c r="AH200" s="16">
        <v>8540.1854446184698</v>
      </c>
      <c r="AI200" s="16">
        <v>7264.9794441751092</v>
      </c>
      <c r="AJ200" s="16">
        <v>4770.2709211738947</v>
      </c>
      <c r="AK200" s="16">
        <v>2361.1456508346323</v>
      </c>
      <c r="AL200" s="16">
        <v>7878.9217014084179</v>
      </c>
      <c r="AM200" s="16">
        <v>6000.9595540069095</v>
      </c>
      <c r="AN200" s="16">
        <v>4791.3287788997804</v>
      </c>
      <c r="AO200" s="16">
        <v>3682.9916397951797</v>
      </c>
      <c r="AP200" s="16">
        <v>1934.3238175823292</v>
      </c>
      <c r="AQ200" s="16">
        <v>745.95200520472417</v>
      </c>
    </row>
    <row r="201" spans="1:43" ht="13.8" x14ac:dyDescent="0.3">
      <c r="A201" s="13" t="s">
        <v>157</v>
      </c>
      <c r="B201" s="13" t="s">
        <v>170</v>
      </c>
      <c r="C201" s="13" t="s">
        <v>180</v>
      </c>
      <c r="D201" s="13" t="s">
        <v>173</v>
      </c>
      <c r="E201" s="13" t="s">
        <v>173</v>
      </c>
      <c r="F201" s="27" t="s">
        <v>57</v>
      </c>
      <c r="G201" s="14">
        <f>AVERAGE(G198:G200)</f>
        <v>5.3666666666666671</v>
      </c>
      <c r="H201" s="16">
        <f>AVERAGE(H198:H200)</f>
        <v>28944.451871379395</v>
      </c>
      <c r="I201" s="16">
        <f t="shared" ref="I201" si="1233">AVERAGE(I198:I200)</f>
        <v>27181.61326976135</v>
      </c>
      <c r="J201" s="16">
        <f t="shared" ref="J201" si="1234">AVERAGE(J198:J200)</f>
        <v>25261.575848320022</v>
      </c>
      <c r="K201" s="16">
        <f t="shared" ref="K201" si="1235">AVERAGE(K198:K200)</f>
        <v>24776.162490914536</v>
      </c>
      <c r="L201" s="16">
        <f>AVERAGE(L198:L200)</f>
        <v>21523.593877690171</v>
      </c>
      <c r="M201" s="16">
        <f t="shared" ref="M201" si="1236">AVERAGE(M198:M200)</f>
        <v>17386.031707718579</v>
      </c>
      <c r="N201" s="16">
        <f t="shared" ref="N201" si="1237">AVERAGE(N198:N200)</f>
        <v>24806.389249364078</v>
      </c>
      <c r="O201" s="16">
        <f t="shared" ref="O201" si="1238">AVERAGE(O198:O200)</f>
        <v>23525.309041371827</v>
      </c>
      <c r="P201" s="16">
        <f>AVERAGE(P198:P200)</f>
        <v>21709.585012928252</v>
      </c>
      <c r="Q201" s="16">
        <f t="shared" ref="Q201" si="1239">AVERAGE(Q198:Q200)</f>
        <v>19434.772660006933</v>
      </c>
      <c r="R201" s="16">
        <f t="shared" ref="R201" si="1240">AVERAGE(R198:R200)</f>
        <v>16497.897859054243</v>
      </c>
      <c r="S201" s="16">
        <f t="shared" ref="S201" si="1241">AVERAGE(S198:S200)</f>
        <v>12550.94228656574</v>
      </c>
      <c r="T201" s="16">
        <f>AVERAGE(T198:T200)</f>
        <v>20278.957095236005</v>
      </c>
      <c r="U201" s="16">
        <f t="shared" ref="U201" si="1242">AVERAGE(U198:U200)</f>
        <v>19414.096655438458</v>
      </c>
      <c r="V201" s="16">
        <f t="shared" ref="V201" si="1243">AVERAGE(V198:V200)</f>
        <v>17326.142647579953</v>
      </c>
      <c r="W201" s="16">
        <f t="shared" ref="W201" si="1244">AVERAGE(W198:W200)</f>
        <v>16349.683032281908</v>
      </c>
      <c r="X201" s="16">
        <f>AVERAGE(X198:X200)</f>
        <v>13265.438511270628</v>
      </c>
      <c r="Y201" s="16">
        <f t="shared" ref="Y201" si="1245">AVERAGE(Y198:Y200)</f>
        <v>9844.9636910258705</v>
      </c>
      <c r="Z201" s="16">
        <f t="shared" ref="Z201" si="1246">AVERAGE(Z198:Z200)</f>
        <v>15224.736971477381</v>
      </c>
      <c r="AA201" s="16">
        <f t="shared" ref="AA201" si="1247">AVERAGE(AA198:AA200)</f>
        <v>13407.617563283367</v>
      </c>
      <c r="AB201" s="16">
        <f>AVERAGE(AB198:AB200)</f>
        <v>12368.752590258511</v>
      </c>
      <c r="AC201" s="16">
        <f t="shared" ref="AC201" si="1248">AVERAGE(AC198:AC200)</f>
        <v>11356.657960756484</v>
      </c>
      <c r="AD201" s="16">
        <f t="shared" ref="AD201" si="1249">AVERAGE(AD198:AD200)</f>
        <v>10447.329022702965</v>
      </c>
      <c r="AE201" s="16">
        <f t="shared" ref="AE201" si="1250">AVERAGE(AE198:AE200)</f>
        <v>5218.6538059529912</v>
      </c>
      <c r="AF201" s="16">
        <f>AVERAGE(AF198:AF200)</f>
        <v>11596.250120052211</v>
      </c>
      <c r="AG201" s="16">
        <f t="shared" ref="AG201" si="1251">AVERAGE(AG198:AG200)</f>
        <v>9665.0667207110073</v>
      </c>
      <c r="AH201" s="16">
        <f t="shared" ref="AH201" si="1252">AVERAGE(AH198:AH200)</f>
        <v>8731.7918104958117</v>
      </c>
      <c r="AI201" s="16">
        <f t="shared" ref="AI201" si="1253">AVERAGE(AI198:AI200)</f>
        <v>7513.7509038962044</v>
      </c>
      <c r="AJ201" s="16">
        <f>AVERAGE(AJ198:AJ200)</f>
        <v>5092.6859996464045</v>
      </c>
      <c r="AK201" s="16">
        <f t="shared" ref="AK201" si="1254">AVERAGE(AK198:AK200)</f>
        <v>2094.027697155303</v>
      </c>
      <c r="AL201" s="16">
        <f t="shared" ref="AL201" si="1255">AVERAGE(AL198:AL200)</f>
        <v>8295.8630658310667</v>
      </c>
      <c r="AM201" s="16">
        <f t="shared" ref="AM201" si="1256">AVERAGE(AM198:AM200)</f>
        <v>6991.6926778312554</v>
      </c>
      <c r="AN201" s="16">
        <f>AVERAGE(AN198:AN200)</f>
        <v>5684.475867239843</v>
      </c>
      <c r="AO201" s="16">
        <f t="shared" ref="AO201" si="1257">AVERAGE(AO198:AO200)</f>
        <v>4003.3404468843351</v>
      </c>
      <c r="AP201" s="16">
        <f t="shared" ref="AP201" si="1258">AVERAGE(AP198:AP200)</f>
        <v>2008.9274577581016</v>
      </c>
      <c r="AQ201" s="16">
        <f t="shared" ref="AQ201" si="1259">AVERAGE(AQ198:AQ200)</f>
        <v>795.65883247983629</v>
      </c>
    </row>
    <row r="202" spans="1:43" ht="13.8" x14ac:dyDescent="0.2">
      <c r="A202" s="13" t="s">
        <v>157</v>
      </c>
      <c r="B202" s="13" t="s">
        <v>170</v>
      </c>
      <c r="C202" s="13" t="s">
        <v>180</v>
      </c>
      <c r="D202" s="13" t="s">
        <v>189</v>
      </c>
      <c r="E202" s="13" t="s">
        <v>207</v>
      </c>
      <c r="F202" s="13" t="s">
        <v>58</v>
      </c>
      <c r="G202" s="26">
        <v>7.4</v>
      </c>
      <c r="H202" s="33">
        <v>26005.071992529822</v>
      </c>
      <c r="I202" s="33">
        <v>25277.617471362562</v>
      </c>
      <c r="J202" s="33">
        <v>24966.80340588306</v>
      </c>
      <c r="K202" s="33">
        <v>24920.837763829604</v>
      </c>
      <c r="L202" s="33">
        <v>23009.307019110845</v>
      </c>
      <c r="M202" s="33">
        <v>19216.645336515605</v>
      </c>
      <c r="N202" s="33">
        <v>23619.008455827581</v>
      </c>
      <c r="O202" s="33">
        <v>22932.620749797552</v>
      </c>
      <c r="P202" s="33">
        <v>23215.457226801882</v>
      </c>
      <c r="Q202" s="33">
        <v>21667.160857606814</v>
      </c>
      <c r="R202" s="33">
        <v>18843.095317397754</v>
      </c>
      <c r="S202" s="33">
        <v>15298.616261645466</v>
      </c>
      <c r="T202" s="33">
        <v>20197.609408836266</v>
      </c>
      <c r="U202" s="33">
        <v>19487.104479836889</v>
      </c>
      <c r="V202" s="33">
        <v>19009.07757730021</v>
      </c>
      <c r="W202" s="33">
        <v>17320.424283683158</v>
      </c>
      <c r="X202" s="33">
        <v>14491.621316661123</v>
      </c>
      <c r="Y202" s="33">
        <v>11102.835917285169</v>
      </c>
      <c r="Z202" s="33">
        <v>15511.043192022136</v>
      </c>
      <c r="AA202" s="33">
        <v>13845.021415586558</v>
      </c>
      <c r="AB202" s="33">
        <v>12715.031932536478</v>
      </c>
      <c r="AC202" s="33">
        <v>11338.5417695544</v>
      </c>
      <c r="AD202" s="33">
        <v>9001.7644543323913</v>
      </c>
      <c r="AE202" s="33">
        <v>6204.7712115142449</v>
      </c>
      <c r="AF202" s="33">
        <v>10322.711836690529</v>
      </c>
      <c r="AG202" s="33">
        <v>8803.1364642019653</v>
      </c>
      <c r="AH202" s="33">
        <v>7914.4153864967593</v>
      </c>
      <c r="AI202" s="33">
        <v>6352.3311338259655</v>
      </c>
      <c r="AJ202" s="33">
        <v>4050.2797852695603</v>
      </c>
      <c r="AK202" s="33">
        <v>2110.7594102403823</v>
      </c>
      <c r="AL202" s="33">
        <v>5347.4655149824903</v>
      </c>
      <c r="AM202" s="33">
        <v>5049.494111817231</v>
      </c>
      <c r="AN202" s="33">
        <v>4195.4044929438278</v>
      </c>
      <c r="AO202" s="33">
        <v>2956.2871415937148</v>
      </c>
      <c r="AP202" s="33">
        <v>1585.0809679886795</v>
      </c>
      <c r="AQ202" s="33">
        <v>672.57102117017337</v>
      </c>
    </row>
    <row r="203" spans="1:43" ht="13.8" x14ac:dyDescent="0.2">
      <c r="A203" s="13" t="s">
        <v>157</v>
      </c>
      <c r="B203" s="13" t="s">
        <v>170</v>
      </c>
      <c r="C203" s="13" t="s">
        <v>180</v>
      </c>
      <c r="D203" s="13" t="s">
        <v>189</v>
      </c>
      <c r="E203" s="13" t="s">
        <v>207</v>
      </c>
      <c r="F203" s="13" t="s">
        <v>37</v>
      </c>
      <c r="G203" s="26">
        <v>6.1</v>
      </c>
      <c r="H203" s="33">
        <v>29648.415747060601</v>
      </c>
      <c r="I203" s="33">
        <v>27818.975682477481</v>
      </c>
      <c r="J203" s="33">
        <v>27075.148703861611</v>
      </c>
      <c r="K203" s="33">
        <v>27413.046682378867</v>
      </c>
      <c r="L203" s="33">
        <v>24513.201182379609</v>
      </c>
      <c r="M203" s="33">
        <v>20150.49205736275</v>
      </c>
      <c r="N203" s="33">
        <v>28001.249879531548</v>
      </c>
      <c r="O203" s="33">
        <v>25971.976101610169</v>
      </c>
      <c r="P203" s="33">
        <v>24491.717591764951</v>
      </c>
      <c r="Q203" s="33">
        <v>23177.280025626675</v>
      </c>
      <c r="R203" s="33">
        <v>22140.695660649748</v>
      </c>
      <c r="S203" s="33">
        <v>16035.995446450421</v>
      </c>
      <c r="T203" s="33">
        <v>19511.333684838326</v>
      </c>
      <c r="U203" s="33">
        <v>17758.295324215127</v>
      </c>
      <c r="V203" s="33">
        <v>17417.486467224688</v>
      </c>
      <c r="W203" s="33">
        <v>15868.037167230623</v>
      </c>
      <c r="X203" s="33">
        <v>13129.771257100303</v>
      </c>
      <c r="Y203" s="33">
        <v>10187.395519147971</v>
      </c>
      <c r="Z203" s="33">
        <v>16889.243413773769</v>
      </c>
      <c r="AA203" s="33">
        <v>16158.339170348947</v>
      </c>
      <c r="AB203" s="33">
        <v>14466.518349940043</v>
      </c>
      <c r="AC203" s="33">
        <v>12229.150987960646</v>
      </c>
      <c r="AD203" s="33">
        <v>9691.4007940712236</v>
      </c>
      <c r="AE203" s="33">
        <v>5856.0561430304515</v>
      </c>
      <c r="AF203" s="33">
        <v>12220.236780313364</v>
      </c>
      <c r="AG203" s="33">
        <v>10529.487938019196</v>
      </c>
      <c r="AH203" s="33">
        <v>8629.0680610094369</v>
      </c>
      <c r="AI203" s="33">
        <v>7764.6441749221713</v>
      </c>
      <c r="AJ203" s="33">
        <v>5093.440733909536</v>
      </c>
      <c r="AK203" s="33">
        <v>2706.4015664088347</v>
      </c>
      <c r="AL203" s="33">
        <v>6102.050263537285</v>
      </c>
      <c r="AM203" s="33">
        <v>5491.8452371835565</v>
      </c>
      <c r="AN203" s="33">
        <v>4724.3142206771345</v>
      </c>
      <c r="AO203" s="33">
        <v>2237.8674793803452</v>
      </c>
      <c r="AP203" s="33">
        <v>1239.5468529691866</v>
      </c>
      <c r="AQ203" s="33">
        <v>632.89957485800733</v>
      </c>
    </row>
    <row r="204" spans="1:43" ht="13.8" x14ac:dyDescent="0.2">
      <c r="A204" s="13" t="s">
        <v>157</v>
      </c>
      <c r="B204" s="13" t="s">
        <v>170</v>
      </c>
      <c r="C204" s="13" t="s">
        <v>180</v>
      </c>
      <c r="D204" s="13" t="s">
        <v>189</v>
      </c>
      <c r="E204" s="13" t="s">
        <v>207</v>
      </c>
      <c r="F204" s="13" t="s">
        <v>59</v>
      </c>
      <c r="G204" s="26">
        <v>6</v>
      </c>
      <c r="H204" s="33">
        <v>29521.051094002065</v>
      </c>
      <c r="I204" s="33">
        <v>28134.291554321659</v>
      </c>
      <c r="J204" s="33">
        <v>28431.358572546895</v>
      </c>
      <c r="K204" s="33">
        <v>26028.363096901638</v>
      </c>
      <c r="L204" s="33">
        <v>24487.635081481454</v>
      </c>
      <c r="M204" s="33">
        <v>21040.722135027332</v>
      </c>
      <c r="N204" s="33">
        <v>27901.109800248749</v>
      </c>
      <c r="O204" s="33">
        <v>24837.713262198318</v>
      </c>
      <c r="P204" s="33">
        <v>24216.614708319568</v>
      </c>
      <c r="Q204" s="33">
        <v>22201.246983057095</v>
      </c>
      <c r="R204" s="33">
        <v>19756.912324218796</v>
      </c>
      <c r="S204" s="33">
        <v>15342.73311446361</v>
      </c>
      <c r="T204" s="33">
        <v>19041.556780724859</v>
      </c>
      <c r="U204" s="33">
        <v>17383.374392942773</v>
      </c>
      <c r="V204" s="33">
        <v>16827.275769334716</v>
      </c>
      <c r="W204" s="33">
        <v>15816.186243059006</v>
      </c>
      <c r="X204" s="33">
        <v>13562.243343621207</v>
      </c>
      <c r="Y204" s="33">
        <v>10217.220837989396</v>
      </c>
      <c r="Z204" s="33">
        <v>15921.617969603358</v>
      </c>
      <c r="AA204" s="33">
        <v>13596.075823718382</v>
      </c>
      <c r="AB204" s="33">
        <v>13686.879596096067</v>
      </c>
      <c r="AC204" s="33">
        <v>11297.06673279903</v>
      </c>
      <c r="AD204" s="33">
        <v>8682.9217483209941</v>
      </c>
      <c r="AE204" s="33">
        <v>5496.6249224960684</v>
      </c>
      <c r="AF204" s="33">
        <v>12411.889465130831</v>
      </c>
      <c r="AG204" s="33">
        <v>10547.812866777895</v>
      </c>
      <c r="AH204" s="33">
        <v>8740.4499888582377</v>
      </c>
      <c r="AI204" s="33">
        <v>7146.4019439087315</v>
      </c>
      <c r="AJ204" s="33">
        <v>4711.5155675280339</v>
      </c>
      <c r="AK204" s="33">
        <v>2556.1588537057401</v>
      </c>
      <c r="AL204" s="33">
        <v>5769.4436733769471</v>
      </c>
      <c r="AM204" s="33">
        <v>5627.1313926150397</v>
      </c>
      <c r="AN204" s="33">
        <v>4250.6124279500182</v>
      </c>
      <c r="AO204" s="33">
        <v>3104.1565479212786</v>
      </c>
      <c r="AP204" s="33">
        <v>1462.9338272067689</v>
      </c>
      <c r="AQ204" s="33">
        <v>585.85057948943461</v>
      </c>
    </row>
    <row r="205" spans="1:43" ht="13.8" x14ac:dyDescent="0.3">
      <c r="A205" s="13" t="s">
        <v>157</v>
      </c>
      <c r="B205" s="13" t="s">
        <v>170</v>
      </c>
      <c r="C205" s="13" t="s">
        <v>180</v>
      </c>
      <c r="D205" s="13" t="s">
        <v>189</v>
      </c>
      <c r="E205" s="13" t="s">
        <v>207</v>
      </c>
      <c r="F205" s="27" t="s">
        <v>57</v>
      </c>
      <c r="G205" s="14">
        <f>AVERAGE(G202:G204)</f>
        <v>6.5</v>
      </c>
      <c r="H205" s="16">
        <f>AVERAGE(H202:H204)</f>
        <v>28391.512944530827</v>
      </c>
      <c r="I205" s="16">
        <f t="shared" ref="I205" si="1260">AVERAGE(I202:I204)</f>
        <v>27076.961569387233</v>
      </c>
      <c r="J205" s="16">
        <f t="shared" ref="J205" si="1261">AVERAGE(J202:J204)</f>
        <v>26824.436894097191</v>
      </c>
      <c r="K205" s="16">
        <f t="shared" ref="K205" si="1262">AVERAGE(K202:K204)</f>
        <v>26120.749181036703</v>
      </c>
      <c r="L205" s="16">
        <f>AVERAGE(L202:L204)</f>
        <v>24003.38109432397</v>
      </c>
      <c r="M205" s="16">
        <f t="shared" ref="M205" si="1263">AVERAGE(M202:M204)</f>
        <v>20135.953176301893</v>
      </c>
      <c r="N205" s="16">
        <f t="shared" ref="N205" si="1264">AVERAGE(N202:N204)</f>
        <v>26507.122711869295</v>
      </c>
      <c r="O205" s="16">
        <f t="shared" ref="O205" si="1265">AVERAGE(O202:O204)</f>
        <v>24580.770037868682</v>
      </c>
      <c r="P205" s="16">
        <f>AVERAGE(P202:P204)</f>
        <v>23974.596508962131</v>
      </c>
      <c r="Q205" s="16">
        <f t="shared" ref="Q205" si="1266">AVERAGE(Q202:Q204)</f>
        <v>22348.562622096859</v>
      </c>
      <c r="R205" s="16">
        <f t="shared" ref="R205" si="1267">AVERAGE(R202:R204)</f>
        <v>20246.901100755433</v>
      </c>
      <c r="S205" s="16">
        <f t="shared" ref="S205" si="1268">AVERAGE(S202:S204)</f>
        <v>15559.114940853166</v>
      </c>
      <c r="T205" s="16">
        <f>AVERAGE(T202:T204)</f>
        <v>19583.49995813315</v>
      </c>
      <c r="U205" s="16">
        <f t="shared" ref="U205" si="1269">AVERAGE(U202:U204)</f>
        <v>18209.591398998262</v>
      </c>
      <c r="V205" s="16">
        <f t="shared" ref="V205" si="1270">AVERAGE(V202:V204)</f>
        <v>17751.279937953204</v>
      </c>
      <c r="W205" s="16">
        <f t="shared" ref="W205" si="1271">AVERAGE(W202:W204)</f>
        <v>16334.882564657595</v>
      </c>
      <c r="X205" s="16">
        <f>AVERAGE(X202:X204)</f>
        <v>13727.878639127544</v>
      </c>
      <c r="Y205" s="16">
        <f t="shared" ref="Y205" si="1272">AVERAGE(Y202:Y204)</f>
        <v>10502.484091474178</v>
      </c>
      <c r="Z205" s="16">
        <f t="shared" ref="Z205" si="1273">AVERAGE(Z202:Z204)</f>
        <v>16107.301525133087</v>
      </c>
      <c r="AA205" s="16">
        <f t="shared" ref="AA205" si="1274">AVERAGE(AA202:AA204)</f>
        <v>14533.145469884628</v>
      </c>
      <c r="AB205" s="16">
        <f>AVERAGE(AB202:AB204)</f>
        <v>13622.809959524195</v>
      </c>
      <c r="AC205" s="16">
        <f t="shared" ref="AC205" si="1275">AVERAGE(AC202:AC204)</f>
        <v>11621.586496771359</v>
      </c>
      <c r="AD205" s="16">
        <f t="shared" ref="AD205" si="1276">AVERAGE(AD202:AD204)</f>
        <v>9125.3623322415369</v>
      </c>
      <c r="AE205" s="16">
        <f t="shared" ref="AE205" si="1277">AVERAGE(AE202:AE204)</f>
        <v>5852.484092346921</v>
      </c>
      <c r="AF205" s="16">
        <f>AVERAGE(AF202:AF204)</f>
        <v>11651.612694044908</v>
      </c>
      <c r="AG205" s="16">
        <f t="shared" ref="AG205" si="1278">AVERAGE(AG202:AG204)</f>
        <v>9960.1457563330187</v>
      </c>
      <c r="AH205" s="16">
        <f t="shared" ref="AH205" si="1279">AVERAGE(AH202:AH204)</f>
        <v>8427.9778121214767</v>
      </c>
      <c r="AI205" s="16">
        <f t="shared" ref="AI205" si="1280">AVERAGE(AI202:AI204)</f>
        <v>7087.7924175522894</v>
      </c>
      <c r="AJ205" s="16">
        <f>AVERAGE(AJ202:AJ204)</f>
        <v>4618.4120289023767</v>
      </c>
      <c r="AK205" s="16">
        <f t="shared" ref="AK205" si="1281">AVERAGE(AK202:AK204)</f>
        <v>2457.7732767849852</v>
      </c>
      <c r="AL205" s="16">
        <f t="shared" ref="AL205" si="1282">AVERAGE(AL202:AL204)</f>
        <v>5739.6531506322399</v>
      </c>
      <c r="AM205" s="16">
        <f t="shared" ref="AM205" si="1283">AVERAGE(AM202:AM204)</f>
        <v>5389.4902472052754</v>
      </c>
      <c r="AN205" s="16">
        <f>AVERAGE(AN202:AN204)</f>
        <v>4390.1103805236598</v>
      </c>
      <c r="AO205" s="16">
        <f t="shared" ref="AO205" si="1284">AVERAGE(AO202:AO204)</f>
        <v>2766.1037229651133</v>
      </c>
      <c r="AP205" s="16">
        <f t="shared" ref="AP205" si="1285">AVERAGE(AP202:AP204)</f>
        <v>1429.1872160548783</v>
      </c>
      <c r="AQ205" s="16">
        <f t="shared" ref="AQ205" si="1286">AVERAGE(AQ202:AQ204)</f>
        <v>630.44039183920506</v>
      </c>
    </row>
    <row r="206" spans="1:43" ht="13.8" x14ac:dyDescent="0.2">
      <c r="A206" s="13" t="s">
        <v>158</v>
      </c>
      <c r="B206" s="13" t="s">
        <v>170</v>
      </c>
      <c r="C206" s="13" t="s">
        <v>180</v>
      </c>
      <c r="D206" s="13" t="s">
        <v>173</v>
      </c>
      <c r="E206" s="13" t="s">
        <v>173</v>
      </c>
      <c r="F206" s="13" t="s">
        <v>13</v>
      </c>
      <c r="G206" s="14">
        <v>4.0999999999999996</v>
      </c>
      <c r="H206" s="33">
        <v>36201.21058671947</v>
      </c>
      <c r="I206" s="33">
        <v>33944.259614332215</v>
      </c>
      <c r="J206" s="33">
        <v>32903.356478751622</v>
      </c>
      <c r="K206" s="33">
        <v>31707.962092446131</v>
      </c>
      <c r="L206" s="33">
        <v>28880.068687665138</v>
      </c>
      <c r="M206" s="33">
        <v>22673.66217</v>
      </c>
      <c r="N206" s="33">
        <v>31378.437973729466</v>
      </c>
      <c r="O206" s="33">
        <v>29649.637073056318</v>
      </c>
      <c r="P206" s="33">
        <v>28227.18319573181</v>
      </c>
      <c r="Q206" s="33">
        <v>24322.625865047263</v>
      </c>
      <c r="R206" s="33">
        <v>20806.071728650266</v>
      </c>
      <c r="S206" s="33">
        <v>15929.479065584463</v>
      </c>
      <c r="T206" s="33">
        <v>27065.887061356039</v>
      </c>
      <c r="U206" s="33">
        <v>21725.545982561263</v>
      </c>
      <c r="V206" s="33">
        <v>22442.56288563765</v>
      </c>
      <c r="W206" s="33">
        <v>19227.090680042053</v>
      </c>
      <c r="X206" s="33">
        <v>15811.21782714869</v>
      </c>
      <c r="Y206" s="33">
        <v>10283.42269094831</v>
      </c>
      <c r="Z206" s="33">
        <v>16237.918273203937</v>
      </c>
      <c r="AA206" s="33">
        <v>13811.279876636172</v>
      </c>
      <c r="AB206" s="33">
        <v>12138.986583068881</v>
      </c>
      <c r="AC206" s="33">
        <v>10734.193706535554</v>
      </c>
      <c r="AD206" s="33">
        <v>8472.479448162856</v>
      </c>
      <c r="AE206" s="33">
        <v>5316.5823325431284</v>
      </c>
      <c r="AF206" s="33">
        <v>11068.231933347621</v>
      </c>
      <c r="AG206" s="33">
        <v>10146.031209952036</v>
      </c>
      <c r="AH206" s="33">
        <v>8614.7924286278139</v>
      </c>
      <c r="AI206" s="33">
        <v>6777.8235015030677</v>
      </c>
      <c r="AJ206" s="33">
        <v>4794.4372039412092</v>
      </c>
      <c r="AK206" s="33">
        <v>2485.5328043681034</v>
      </c>
      <c r="AL206" s="33">
        <v>4134.1146518574178</v>
      </c>
      <c r="AM206" s="33">
        <v>3576.515206944664</v>
      </c>
      <c r="AN206" s="33">
        <v>3060.017748807787</v>
      </c>
      <c r="AO206" s="33">
        <v>1933.2027539957801</v>
      </c>
      <c r="AP206" s="33">
        <v>886.74547703979817</v>
      </c>
      <c r="AQ206" s="33">
        <v>345.25300463829791</v>
      </c>
    </row>
    <row r="207" spans="1:43" ht="13.8" x14ac:dyDescent="0.2">
      <c r="A207" s="13" t="s">
        <v>158</v>
      </c>
      <c r="B207" s="13" t="s">
        <v>170</v>
      </c>
      <c r="C207" s="13" t="s">
        <v>180</v>
      </c>
      <c r="D207" s="13" t="s">
        <v>173</v>
      </c>
      <c r="E207" s="13" t="s">
        <v>173</v>
      </c>
      <c r="F207" s="13" t="s">
        <v>98</v>
      </c>
      <c r="G207" s="14">
        <v>5.9</v>
      </c>
      <c r="H207" s="33">
        <v>33263.010058695232</v>
      </c>
      <c r="I207" s="33">
        <v>33127.113680340721</v>
      </c>
      <c r="J207" s="33">
        <v>31163.942726430145</v>
      </c>
      <c r="K207" s="33">
        <v>30721.995863295739</v>
      </c>
      <c r="L207" s="33">
        <v>27502.811547776444</v>
      </c>
      <c r="M207" s="33">
        <v>22206.267989676984</v>
      </c>
      <c r="N207" s="33">
        <v>30404.258305739313</v>
      </c>
      <c r="O207" s="33">
        <v>28510.420857554935</v>
      </c>
      <c r="P207" s="33">
        <v>28185.885436435885</v>
      </c>
      <c r="Q207" s="33">
        <v>27348.72553247241</v>
      </c>
      <c r="R207" s="33">
        <v>20626.621864371493</v>
      </c>
      <c r="S207" s="33">
        <v>15326.460455776862</v>
      </c>
      <c r="T207" s="33">
        <v>25771.531747381869</v>
      </c>
      <c r="U207" s="33">
        <v>25078.668385937723</v>
      </c>
      <c r="V207" s="33">
        <v>22333.767970102217</v>
      </c>
      <c r="W207" s="33">
        <v>20543.877720348646</v>
      </c>
      <c r="X207" s="33">
        <v>17430.712862668144</v>
      </c>
      <c r="Y207" s="33">
        <v>12627.265055532273</v>
      </c>
      <c r="Z207" s="33">
        <v>19000.510498506017</v>
      </c>
      <c r="AA207" s="33">
        <v>20656.802617607322</v>
      </c>
      <c r="AB207" s="33">
        <v>16252.383196975577</v>
      </c>
      <c r="AC207" s="33">
        <v>14312.715040536108</v>
      </c>
      <c r="AD207" s="33">
        <v>11411.137662418481</v>
      </c>
      <c r="AE207" s="33">
        <v>6427.1188434675969</v>
      </c>
      <c r="AF207" s="33">
        <v>8842.7387426069126</v>
      </c>
      <c r="AG207" s="33">
        <v>7637.7274501043275</v>
      </c>
      <c r="AH207" s="33">
        <v>6532.1173270069185</v>
      </c>
      <c r="AI207" s="33">
        <v>5685.1335685991962</v>
      </c>
      <c r="AJ207" s="33">
        <v>3412.937531161157</v>
      </c>
      <c r="AK207" s="33">
        <v>1550.563840873825</v>
      </c>
      <c r="AL207" s="33">
        <v>5104.0821041133613</v>
      </c>
      <c r="AM207" s="33">
        <v>4569.3819811013491</v>
      </c>
      <c r="AN207" s="33">
        <v>3738.1337356287563</v>
      </c>
      <c r="AO207" s="33">
        <v>2370.8104336869283</v>
      </c>
      <c r="AP207" s="33">
        <v>1119.9465520653539</v>
      </c>
      <c r="AQ207" s="33">
        <v>453.53981361418539</v>
      </c>
    </row>
    <row r="208" spans="1:43" ht="13.8" x14ac:dyDescent="0.2">
      <c r="A208" s="13" t="s">
        <v>158</v>
      </c>
      <c r="B208" s="13" t="s">
        <v>170</v>
      </c>
      <c r="C208" s="13" t="s">
        <v>180</v>
      </c>
      <c r="D208" s="13" t="s">
        <v>173</v>
      </c>
      <c r="E208" s="13" t="s">
        <v>173</v>
      </c>
      <c r="F208" s="13" t="s">
        <v>14</v>
      </c>
      <c r="G208" s="14">
        <v>4.5</v>
      </c>
      <c r="H208" s="33">
        <v>34749.099933287755</v>
      </c>
      <c r="I208" s="33">
        <v>30520.405550113479</v>
      </c>
      <c r="J208" s="33">
        <v>29424.881622377412</v>
      </c>
      <c r="K208" s="33">
        <v>28410.723120008792</v>
      </c>
      <c r="L208" s="33">
        <v>25810.201988225905</v>
      </c>
      <c r="M208" s="33">
        <v>20065.039721900586</v>
      </c>
      <c r="N208" s="33">
        <v>30901.569715327521</v>
      </c>
      <c r="O208" s="33">
        <v>26969.88101155822</v>
      </c>
      <c r="P208" s="33">
        <v>24855.0045932553</v>
      </c>
      <c r="Q208" s="33">
        <v>24892.315215355909</v>
      </c>
      <c r="R208" s="33">
        <v>20969.471903554011</v>
      </c>
      <c r="S208" s="33">
        <v>16446.790540095597</v>
      </c>
      <c r="T208" s="33">
        <v>26067.499727447732</v>
      </c>
      <c r="U208" s="33">
        <v>24517.528922016987</v>
      </c>
      <c r="V208" s="33">
        <v>22504.634660318352</v>
      </c>
      <c r="W208" s="33">
        <v>20497.440581114606</v>
      </c>
      <c r="X208" s="33">
        <v>17367.299385770388</v>
      </c>
      <c r="Y208" s="33">
        <v>12569.895821890816</v>
      </c>
      <c r="Z208" s="33">
        <v>19973.30748019951</v>
      </c>
      <c r="AA208" s="33">
        <v>17827.619862543001</v>
      </c>
      <c r="AB208" s="33">
        <v>16869.926567310129</v>
      </c>
      <c r="AC208" s="33">
        <v>14577.196715589134</v>
      </c>
      <c r="AD208" s="33">
        <v>10684.479112921497</v>
      </c>
      <c r="AE208" s="33">
        <v>6363.2096622476183</v>
      </c>
      <c r="AF208" s="33">
        <v>11147.511624897219</v>
      </c>
      <c r="AG208" s="33">
        <v>9058.6670134563192</v>
      </c>
      <c r="AH208" s="33">
        <v>7743.337900590077</v>
      </c>
      <c r="AI208" s="33">
        <v>6310.4543666022373</v>
      </c>
      <c r="AJ208" s="33">
        <v>4586.4658566844928</v>
      </c>
      <c r="AK208" s="33">
        <v>2314.0301171691904</v>
      </c>
      <c r="AL208" s="33">
        <v>4469.8416391165292</v>
      </c>
      <c r="AM208" s="33">
        <v>3831.8050518796163</v>
      </c>
      <c r="AN208" s="33">
        <v>2958.5400972559282</v>
      </c>
      <c r="AO208" s="33">
        <v>1962.4225190966524</v>
      </c>
      <c r="AP208" s="33">
        <v>881.94338781662668</v>
      </c>
      <c r="AQ208" s="33">
        <v>399.16447437185462</v>
      </c>
    </row>
    <row r="209" spans="1:43" ht="13.8" x14ac:dyDescent="0.3">
      <c r="A209" s="13" t="s">
        <v>158</v>
      </c>
      <c r="B209" s="13" t="s">
        <v>170</v>
      </c>
      <c r="C209" s="13" t="s">
        <v>180</v>
      </c>
      <c r="D209" s="13" t="s">
        <v>173</v>
      </c>
      <c r="E209" s="13" t="s">
        <v>173</v>
      </c>
      <c r="F209" s="27" t="s">
        <v>115</v>
      </c>
      <c r="G209" s="14">
        <f>AVERAGE(G206:G208)</f>
        <v>4.833333333333333</v>
      </c>
      <c r="H209" s="16">
        <f>AVERAGE(H206:H208)</f>
        <v>34737.773526234152</v>
      </c>
      <c r="I209" s="16">
        <f t="shared" ref="I209" si="1287">AVERAGE(I206:I208)</f>
        <v>32530.592948262132</v>
      </c>
      <c r="J209" s="16">
        <f t="shared" ref="J209" si="1288">AVERAGE(J206:J208)</f>
        <v>31164.060275853059</v>
      </c>
      <c r="K209" s="16">
        <f t="shared" ref="K209" si="1289">AVERAGE(K206:K208)</f>
        <v>30280.22702525022</v>
      </c>
      <c r="L209" s="16">
        <f>AVERAGE(L206:L208)</f>
        <v>27397.694074555828</v>
      </c>
      <c r="M209" s="16">
        <f t="shared" ref="M209" si="1290">AVERAGE(M206:M208)</f>
        <v>21648.323293859186</v>
      </c>
      <c r="N209" s="16">
        <f t="shared" ref="N209" si="1291">AVERAGE(N206:N208)</f>
        <v>30894.755331598764</v>
      </c>
      <c r="O209" s="16">
        <f t="shared" ref="O209" si="1292">AVERAGE(O206:O208)</f>
        <v>28376.646314056488</v>
      </c>
      <c r="P209" s="16">
        <f>AVERAGE(P206:P208)</f>
        <v>27089.357741807664</v>
      </c>
      <c r="Q209" s="16">
        <f t="shared" ref="Q209" si="1293">AVERAGE(Q206:Q208)</f>
        <v>25521.222204291858</v>
      </c>
      <c r="R209" s="16">
        <f t="shared" ref="R209" si="1294">AVERAGE(R206:R208)</f>
        <v>20800.721832191924</v>
      </c>
      <c r="S209" s="16">
        <f t="shared" ref="S209" si="1295">AVERAGE(S206:S208)</f>
        <v>15900.910020485642</v>
      </c>
      <c r="T209" s="16">
        <f>AVERAGE(T206:T208)</f>
        <v>26301.63951206188</v>
      </c>
      <c r="U209" s="16">
        <f t="shared" ref="U209" si="1296">AVERAGE(U206:U208)</f>
        <v>23773.91443017199</v>
      </c>
      <c r="V209" s="16">
        <f t="shared" ref="V209" si="1297">AVERAGE(V206:V208)</f>
        <v>22426.98850535274</v>
      </c>
      <c r="W209" s="16">
        <f t="shared" ref="W209" si="1298">AVERAGE(W206:W208)</f>
        <v>20089.469660501771</v>
      </c>
      <c r="X209" s="16">
        <f>AVERAGE(X206:X208)</f>
        <v>16869.743358529075</v>
      </c>
      <c r="Y209" s="16">
        <f t="shared" ref="Y209" si="1299">AVERAGE(Y206:Y208)</f>
        <v>11826.861189457131</v>
      </c>
      <c r="Z209" s="16">
        <f t="shared" ref="Z209" si="1300">AVERAGE(Z206:Z208)</f>
        <v>18403.912083969819</v>
      </c>
      <c r="AA209" s="16">
        <f t="shared" ref="AA209" si="1301">AVERAGE(AA206:AA208)</f>
        <v>17431.900785595499</v>
      </c>
      <c r="AB209" s="16">
        <f>AVERAGE(AB206:AB208)</f>
        <v>15087.098782451527</v>
      </c>
      <c r="AC209" s="16">
        <f t="shared" ref="AC209" si="1302">AVERAGE(AC206:AC208)</f>
        <v>13208.035154220264</v>
      </c>
      <c r="AD209" s="16">
        <f t="shared" ref="AD209" si="1303">AVERAGE(AD206:AD208)</f>
        <v>10189.365407834279</v>
      </c>
      <c r="AE209" s="16">
        <f t="shared" ref="AE209" si="1304">AVERAGE(AE206:AE208)</f>
        <v>6035.6369460861142</v>
      </c>
      <c r="AF209" s="16">
        <f>AVERAGE(AF206:AF208)</f>
        <v>10352.827433617251</v>
      </c>
      <c r="AG209" s="16">
        <f t="shared" ref="AG209" si="1305">AVERAGE(AG206:AG208)</f>
        <v>8947.4752245042273</v>
      </c>
      <c r="AH209" s="16">
        <f t="shared" ref="AH209" si="1306">AVERAGE(AH206:AH208)</f>
        <v>7630.0825520749377</v>
      </c>
      <c r="AI209" s="16">
        <f t="shared" ref="AI209" si="1307">AVERAGE(AI206:AI208)</f>
        <v>6257.8038122348335</v>
      </c>
      <c r="AJ209" s="16">
        <f>AVERAGE(AJ206:AJ208)</f>
        <v>4264.6135305956195</v>
      </c>
      <c r="AK209" s="16">
        <f t="shared" ref="AK209" si="1308">AVERAGE(AK206:AK208)</f>
        <v>2116.7089208037064</v>
      </c>
      <c r="AL209" s="16">
        <f t="shared" ref="AL209" si="1309">AVERAGE(AL206:AL208)</f>
        <v>4569.3461316957691</v>
      </c>
      <c r="AM209" s="16">
        <f t="shared" ref="AM209" si="1310">AVERAGE(AM206:AM208)</f>
        <v>3992.5674133085431</v>
      </c>
      <c r="AN209" s="16">
        <f>AVERAGE(AN206:AN208)</f>
        <v>3252.2305272308236</v>
      </c>
      <c r="AO209" s="16">
        <f t="shared" ref="AO209" si="1311">AVERAGE(AO206:AO208)</f>
        <v>2088.8119022597871</v>
      </c>
      <c r="AP209" s="16">
        <f t="shared" ref="AP209" si="1312">AVERAGE(AP206:AP208)</f>
        <v>962.87847230725947</v>
      </c>
      <c r="AQ209" s="16">
        <f t="shared" ref="AQ209" si="1313">AVERAGE(AQ206:AQ208)</f>
        <v>399.31909754144596</v>
      </c>
    </row>
    <row r="210" spans="1:43" ht="13.8" x14ac:dyDescent="0.2">
      <c r="A210" s="13" t="s">
        <v>158</v>
      </c>
      <c r="B210" s="13" t="s">
        <v>170</v>
      </c>
      <c r="C210" s="13" t="s">
        <v>180</v>
      </c>
      <c r="D210" s="13" t="s">
        <v>189</v>
      </c>
      <c r="E210" s="13" t="s">
        <v>207</v>
      </c>
      <c r="F210" s="13" t="s">
        <v>124</v>
      </c>
      <c r="G210" s="14">
        <v>1.8</v>
      </c>
      <c r="H210" s="33">
        <v>32422.09231589863</v>
      </c>
      <c r="I210" s="33">
        <v>31246.116488948246</v>
      </c>
      <c r="J210" s="33">
        <v>30553.118542581393</v>
      </c>
      <c r="K210" s="33">
        <v>30438.00397432414</v>
      </c>
      <c r="L210" s="33">
        <v>27918.107536701373</v>
      </c>
      <c r="M210" s="33">
        <v>20298.434486096965</v>
      </c>
      <c r="N210" s="33">
        <v>31306.609635319161</v>
      </c>
      <c r="O210" s="33">
        <v>28641.94557618587</v>
      </c>
      <c r="P210" s="33">
        <v>27534.027547669226</v>
      </c>
      <c r="Q210" s="33">
        <v>25991.298707074322</v>
      </c>
      <c r="R210" s="33">
        <v>22474.407602213993</v>
      </c>
      <c r="S210" s="33">
        <v>15732.788602836215</v>
      </c>
      <c r="T210" s="33">
        <v>22777.568700638498</v>
      </c>
      <c r="U210" s="33">
        <v>21048.255737747379</v>
      </c>
      <c r="V210" s="33">
        <v>20254.434446214233</v>
      </c>
      <c r="W210" s="33">
        <v>18798.074487319755</v>
      </c>
      <c r="X210" s="33">
        <v>15715.071074580021</v>
      </c>
      <c r="Y210" s="33">
        <v>10470.620805968096</v>
      </c>
      <c r="Z210" s="33">
        <v>16518.583471479269</v>
      </c>
      <c r="AA210" s="33">
        <v>13039.784094717203</v>
      </c>
      <c r="AB210" s="33">
        <v>12249.564967575796</v>
      </c>
      <c r="AC210" s="33">
        <v>10920.542736103745</v>
      </c>
      <c r="AD210" s="33">
        <v>8017.1600232847995</v>
      </c>
      <c r="AE210" s="33">
        <v>5560.9032238905966</v>
      </c>
      <c r="AF210" s="33">
        <v>11401.495128306697</v>
      </c>
      <c r="AG210" s="33">
        <v>10167.073870477518</v>
      </c>
      <c r="AH210" s="33">
        <v>8807.0047333884104</v>
      </c>
      <c r="AI210" s="33">
        <v>6527.7484387778404</v>
      </c>
      <c r="AJ210" s="33">
        <v>3644.1572414825869</v>
      </c>
      <c r="AK210" s="33">
        <v>1477.2418725574757</v>
      </c>
      <c r="AL210" s="33">
        <v>6506.6882847320694</v>
      </c>
      <c r="AM210" s="33">
        <v>5614.4275047089413</v>
      </c>
      <c r="AN210" s="33">
        <v>4431.6860983737342</v>
      </c>
      <c r="AO210" s="33">
        <v>2781.6797433984375</v>
      </c>
      <c r="AP210" s="33">
        <v>1357.0665426226678</v>
      </c>
      <c r="AQ210" s="33">
        <v>845.37147380744568</v>
      </c>
    </row>
    <row r="211" spans="1:43" ht="13.8" x14ac:dyDescent="0.2">
      <c r="A211" s="13" t="s">
        <v>158</v>
      </c>
      <c r="B211" s="13" t="s">
        <v>170</v>
      </c>
      <c r="C211" s="13" t="s">
        <v>180</v>
      </c>
      <c r="D211" s="13" t="s">
        <v>189</v>
      </c>
      <c r="E211" s="13" t="s">
        <v>207</v>
      </c>
      <c r="F211" s="13" t="s">
        <v>98</v>
      </c>
      <c r="G211" s="26">
        <v>3.2</v>
      </c>
      <c r="H211" s="33">
        <v>36053.768873155037</v>
      </c>
      <c r="I211" s="33">
        <v>34178.16087695623</v>
      </c>
      <c r="J211" s="33">
        <v>31351.225828251696</v>
      </c>
      <c r="K211" s="33">
        <v>29725.157730000206</v>
      </c>
      <c r="L211" s="33">
        <v>26941.568268433493</v>
      </c>
      <c r="M211" s="33">
        <v>20445.672875522483</v>
      </c>
      <c r="N211" s="33">
        <v>34278.540049902906</v>
      </c>
      <c r="O211" s="33">
        <v>31226.122684739086</v>
      </c>
      <c r="P211" s="33">
        <v>29064.361408960911</v>
      </c>
      <c r="Q211" s="33">
        <v>27668.688034358045</v>
      </c>
      <c r="R211" s="33">
        <v>24639.172242787688</v>
      </c>
      <c r="S211" s="33">
        <v>17822.579729371129</v>
      </c>
      <c r="T211" s="33">
        <v>23764.367936936222</v>
      </c>
      <c r="U211" s="33">
        <v>22772.120165341199</v>
      </c>
      <c r="V211" s="33">
        <v>21888.647797166577</v>
      </c>
      <c r="W211" s="33">
        <v>18620.272539551537</v>
      </c>
      <c r="X211" s="33">
        <v>15670.266012148431</v>
      </c>
      <c r="Y211" s="33">
        <v>10092.917830004482</v>
      </c>
      <c r="Z211" s="33">
        <v>15450.646100148628</v>
      </c>
      <c r="AA211" s="33">
        <v>14175.295036447727</v>
      </c>
      <c r="AB211" s="33">
        <v>13202.403155305508</v>
      </c>
      <c r="AC211" s="33">
        <v>11429.753887000787</v>
      </c>
      <c r="AD211" s="33">
        <v>8862.413433693102</v>
      </c>
      <c r="AE211" s="33">
        <v>4995.1004493906958</v>
      </c>
      <c r="AF211" s="33">
        <v>10962.011918284554</v>
      </c>
      <c r="AG211" s="33">
        <v>9267.1386998193702</v>
      </c>
      <c r="AH211" s="33">
        <v>8246.2158172619911</v>
      </c>
      <c r="AI211" s="33">
        <v>6327.6815382943078</v>
      </c>
      <c r="AJ211" s="33">
        <v>4436.1093643938493</v>
      </c>
      <c r="AK211" s="33">
        <v>2114.5206484739469</v>
      </c>
      <c r="AL211" s="33">
        <v>5627.7028097440098</v>
      </c>
      <c r="AM211" s="33">
        <v>5122.776758507398</v>
      </c>
      <c r="AN211" s="33">
        <v>4780.3053353524738</v>
      </c>
      <c r="AO211" s="33">
        <v>2928.2042884213365</v>
      </c>
      <c r="AP211" s="33">
        <v>1349.5461564572663</v>
      </c>
      <c r="AQ211" s="33">
        <v>728.2858298393935</v>
      </c>
    </row>
    <row r="212" spans="1:43" ht="13.8" x14ac:dyDescent="0.2">
      <c r="A212" s="13" t="s">
        <v>158</v>
      </c>
      <c r="B212" s="13" t="s">
        <v>170</v>
      </c>
      <c r="C212" s="13" t="s">
        <v>180</v>
      </c>
      <c r="D212" s="13" t="s">
        <v>189</v>
      </c>
      <c r="E212" s="13" t="s">
        <v>207</v>
      </c>
      <c r="F212" s="13" t="s">
        <v>12</v>
      </c>
      <c r="G212" s="26">
        <v>4.0999999999999996</v>
      </c>
      <c r="H212" s="33">
        <v>35372.770881786964</v>
      </c>
      <c r="I212" s="33">
        <v>33774.928071424445</v>
      </c>
      <c r="J212" s="33">
        <v>31297.807275838433</v>
      </c>
      <c r="K212" s="33">
        <v>31593.794041925928</v>
      </c>
      <c r="L212" s="33">
        <v>27381.647992347116</v>
      </c>
      <c r="M212" s="33">
        <v>21566.960155597968</v>
      </c>
      <c r="N212" s="33">
        <v>29595.630369984163</v>
      </c>
      <c r="O212" s="33">
        <v>27759.836152149692</v>
      </c>
      <c r="P212" s="33">
        <v>27892.980974360209</v>
      </c>
      <c r="Q212" s="33">
        <v>24781.721086982747</v>
      </c>
      <c r="R212" s="33">
        <v>20528.642302691693</v>
      </c>
      <c r="S212" s="33">
        <v>14362.219438929087</v>
      </c>
      <c r="T212" s="33">
        <v>24238.955886162879</v>
      </c>
      <c r="U212" s="33">
        <v>22518.18171620779</v>
      </c>
      <c r="V212" s="33">
        <v>21427.009090943073</v>
      </c>
      <c r="W212" s="33">
        <v>18786.612168560277</v>
      </c>
      <c r="X212" s="33">
        <v>15416.329443620672</v>
      </c>
      <c r="Y212" s="33">
        <v>9834.728850675745</v>
      </c>
      <c r="Z212" s="33">
        <v>15769.108035948129</v>
      </c>
      <c r="AA212" s="33">
        <v>14575.872544505401</v>
      </c>
      <c r="AB212" s="33">
        <v>13158.397782244192</v>
      </c>
      <c r="AC212" s="33">
        <v>10764.900593235752</v>
      </c>
      <c r="AD212" s="33">
        <v>7609.1268388691587</v>
      </c>
      <c r="AE212" s="33">
        <v>6476.6767667024005</v>
      </c>
      <c r="AF212" s="33">
        <v>9060.2646558515644</v>
      </c>
      <c r="AG212" s="33">
        <v>7979.446615959977</v>
      </c>
      <c r="AH212" s="33">
        <v>7531.4335152072081</v>
      </c>
      <c r="AI212" s="33">
        <v>5731.8919618475347</v>
      </c>
      <c r="AJ212" s="33">
        <v>3896.6075666645852</v>
      </c>
      <c r="AK212" s="33">
        <v>2638.3892410909957</v>
      </c>
      <c r="AL212" s="33">
        <v>4403.9799075566425</v>
      </c>
      <c r="AM212" s="33">
        <v>3622.2787209119142</v>
      </c>
      <c r="AN212" s="33">
        <v>3657.3973071553969</v>
      </c>
      <c r="AO212" s="33">
        <v>2556.9397266268493</v>
      </c>
      <c r="AP212" s="33">
        <v>1504.7991762807496</v>
      </c>
      <c r="AQ212" s="33">
        <v>882.60756745694687</v>
      </c>
    </row>
    <row r="213" spans="1:43" ht="13.8" x14ac:dyDescent="0.3">
      <c r="A213" s="13" t="s">
        <v>158</v>
      </c>
      <c r="B213" s="13" t="s">
        <v>170</v>
      </c>
      <c r="C213" s="13" t="s">
        <v>180</v>
      </c>
      <c r="D213" s="13" t="s">
        <v>189</v>
      </c>
      <c r="E213" s="13" t="s">
        <v>207</v>
      </c>
      <c r="F213" s="27" t="s">
        <v>115</v>
      </c>
      <c r="G213" s="14">
        <f>AVERAGE(G210:G212)</f>
        <v>3.0333333333333332</v>
      </c>
      <c r="H213" s="16">
        <f>AVERAGE(H210:H212)</f>
        <v>34616.210690280212</v>
      </c>
      <c r="I213" s="16">
        <f t="shared" ref="I213" si="1314">AVERAGE(I210:I212)</f>
        <v>33066.401812442979</v>
      </c>
      <c r="J213" s="16">
        <f t="shared" ref="J213" si="1315">AVERAGE(J210:J212)</f>
        <v>31067.383882223843</v>
      </c>
      <c r="K213" s="16">
        <f t="shared" ref="K213" si="1316">AVERAGE(K210:K212)</f>
        <v>30585.651915416758</v>
      </c>
      <c r="L213" s="16">
        <f>AVERAGE(L210:L212)</f>
        <v>27413.774599160661</v>
      </c>
      <c r="M213" s="16">
        <f t="shared" ref="M213" si="1317">AVERAGE(M210:M212)</f>
        <v>20770.355839072472</v>
      </c>
      <c r="N213" s="16">
        <f t="shared" ref="N213" si="1318">AVERAGE(N210:N212)</f>
        <v>31726.926685068745</v>
      </c>
      <c r="O213" s="16">
        <f t="shared" ref="O213" si="1319">AVERAGE(O210:O212)</f>
        <v>29209.301471024883</v>
      </c>
      <c r="P213" s="16">
        <f>AVERAGE(P210:P212)</f>
        <v>28163.789976996781</v>
      </c>
      <c r="Q213" s="16">
        <f t="shared" ref="Q213" si="1320">AVERAGE(Q210:Q212)</f>
        <v>26147.23594280504</v>
      </c>
      <c r="R213" s="16">
        <f t="shared" ref="R213" si="1321">AVERAGE(R210:R212)</f>
        <v>22547.407382564459</v>
      </c>
      <c r="S213" s="16">
        <f t="shared" ref="S213" si="1322">AVERAGE(S210:S212)</f>
        <v>15972.529257045479</v>
      </c>
      <c r="T213" s="16">
        <f>AVERAGE(T210:T212)</f>
        <v>23593.630841245864</v>
      </c>
      <c r="U213" s="16">
        <f t="shared" ref="U213" si="1323">AVERAGE(U210:U212)</f>
        <v>22112.852539765456</v>
      </c>
      <c r="V213" s="16">
        <f t="shared" ref="V213" si="1324">AVERAGE(V210:V212)</f>
        <v>21190.030444774628</v>
      </c>
      <c r="W213" s="16">
        <f t="shared" ref="W213" si="1325">AVERAGE(W210:W212)</f>
        <v>18734.986398477191</v>
      </c>
      <c r="X213" s="16">
        <f>AVERAGE(X210:X212)</f>
        <v>15600.555510116375</v>
      </c>
      <c r="Y213" s="16">
        <f t="shared" ref="Y213" si="1326">AVERAGE(Y210:Y212)</f>
        <v>10132.755828882773</v>
      </c>
      <c r="Z213" s="16">
        <f t="shared" ref="Z213" si="1327">AVERAGE(Z210:Z212)</f>
        <v>15912.779202525342</v>
      </c>
      <c r="AA213" s="16">
        <f t="shared" ref="AA213" si="1328">AVERAGE(AA210:AA212)</f>
        <v>13930.317225223444</v>
      </c>
      <c r="AB213" s="16">
        <f>AVERAGE(AB210:AB212)</f>
        <v>12870.121968375164</v>
      </c>
      <c r="AC213" s="16">
        <f t="shared" ref="AC213" si="1329">AVERAGE(AC210:AC212)</f>
        <v>11038.399072113427</v>
      </c>
      <c r="AD213" s="16">
        <f t="shared" ref="AD213" si="1330">AVERAGE(AD210:AD212)</f>
        <v>8162.9000986156871</v>
      </c>
      <c r="AE213" s="16">
        <f t="shared" ref="AE213" si="1331">AVERAGE(AE210:AE212)</f>
        <v>5677.5601466612306</v>
      </c>
      <c r="AF213" s="16">
        <f>AVERAGE(AF210:AF212)</f>
        <v>10474.590567480938</v>
      </c>
      <c r="AG213" s="16">
        <f t="shared" ref="AG213" si="1332">AVERAGE(AG210:AG212)</f>
        <v>9137.8863954189546</v>
      </c>
      <c r="AH213" s="16">
        <f t="shared" ref="AH213" si="1333">AVERAGE(AH210:AH212)</f>
        <v>8194.8846886192041</v>
      </c>
      <c r="AI213" s="16">
        <f t="shared" ref="AI213" si="1334">AVERAGE(AI210:AI212)</f>
        <v>6195.7739796398937</v>
      </c>
      <c r="AJ213" s="16">
        <f>AVERAGE(AJ210:AJ212)</f>
        <v>3992.2913908470073</v>
      </c>
      <c r="AK213" s="16">
        <f t="shared" ref="AK213" si="1335">AVERAGE(AK210:AK212)</f>
        <v>2076.717254040806</v>
      </c>
      <c r="AL213" s="16">
        <f t="shared" ref="AL213" si="1336">AVERAGE(AL210:AL212)</f>
        <v>5512.7903340109069</v>
      </c>
      <c r="AM213" s="16">
        <f t="shared" ref="AM213" si="1337">AVERAGE(AM210:AM212)</f>
        <v>4786.4943280427515</v>
      </c>
      <c r="AN213" s="16">
        <f>AVERAGE(AN210:AN212)</f>
        <v>4289.7962469605354</v>
      </c>
      <c r="AO213" s="16">
        <f t="shared" ref="AO213" si="1338">AVERAGE(AO210:AO212)</f>
        <v>2755.6079194822082</v>
      </c>
      <c r="AP213" s="16">
        <f t="shared" ref="AP213" si="1339">AVERAGE(AP210:AP212)</f>
        <v>1403.8039584535611</v>
      </c>
      <c r="AQ213" s="16">
        <f t="shared" ref="AQ213" si="1340">AVERAGE(AQ210:AQ212)</f>
        <v>818.75495703459535</v>
      </c>
    </row>
    <row r="214" spans="1:43" ht="13.8" x14ac:dyDescent="0.2">
      <c r="A214" s="13" t="s">
        <v>164</v>
      </c>
      <c r="B214" s="13" t="s">
        <v>171</v>
      </c>
      <c r="C214" s="13" t="s">
        <v>180</v>
      </c>
      <c r="D214" s="13" t="s">
        <v>173</v>
      </c>
      <c r="E214" s="13" t="s">
        <v>173</v>
      </c>
      <c r="F214" s="13" t="s">
        <v>27</v>
      </c>
      <c r="G214" s="26">
        <v>2.1</v>
      </c>
      <c r="H214" s="33">
        <v>23478.066987407568</v>
      </c>
      <c r="I214" s="33">
        <v>23027.719906187285</v>
      </c>
      <c r="J214" s="33">
        <v>22697.123054254975</v>
      </c>
      <c r="K214" s="33">
        <v>21449.497366423871</v>
      </c>
      <c r="L214" s="33">
        <v>18211.505255542794</v>
      </c>
      <c r="M214" s="33">
        <v>13773.761860168766</v>
      </c>
      <c r="N214" s="33">
        <v>19720.567844765552</v>
      </c>
      <c r="O214" s="33">
        <v>18730.564942806152</v>
      </c>
      <c r="P214" s="33">
        <v>17973.027484776274</v>
      </c>
      <c r="Q214" s="33">
        <v>15925.308718118964</v>
      </c>
      <c r="R214" s="33">
        <v>12667.166489923391</v>
      </c>
      <c r="S214" s="33">
        <v>8293.5195175512745</v>
      </c>
      <c r="T214" s="33">
        <v>15787.267032780277</v>
      </c>
      <c r="U214" s="33">
        <v>14435.504539873682</v>
      </c>
      <c r="V214" s="33">
        <v>13157.263230093704</v>
      </c>
      <c r="W214" s="33">
        <v>10505.167747893178</v>
      </c>
      <c r="X214" s="33">
        <v>6765.6506141446098</v>
      </c>
      <c r="Y214" s="33">
        <v>3727.9127711529645</v>
      </c>
      <c r="Z214" s="33">
        <v>8823.2559370312119</v>
      </c>
      <c r="AA214" s="33">
        <v>7121.5163991053842</v>
      </c>
      <c r="AB214" s="33">
        <v>6395.3557873243199</v>
      </c>
      <c r="AC214" s="33">
        <v>5713.8302956988655</v>
      </c>
      <c r="AD214" s="33">
        <v>2795.7335781165934</v>
      </c>
      <c r="AE214" s="33">
        <v>1072.0816101536104</v>
      </c>
      <c r="AF214" s="33">
        <v>5186.4604881531868</v>
      </c>
      <c r="AG214" s="33">
        <v>4020.8582760797144</v>
      </c>
      <c r="AH214" s="33">
        <v>3206.3220121284176</v>
      </c>
      <c r="AI214" s="33">
        <v>2001.7850155432152</v>
      </c>
      <c r="AJ214" s="33">
        <v>1001.8009584015058</v>
      </c>
      <c r="AK214" s="33">
        <v>557.93061837608343</v>
      </c>
      <c r="AL214" s="33">
        <v>2143.906189059634</v>
      </c>
      <c r="AM214" s="33">
        <v>1652.2783428064681</v>
      </c>
      <c r="AN214" s="33">
        <v>1264.670269509968</v>
      </c>
      <c r="AO214" s="33">
        <v>732.8390358978213</v>
      </c>
      <c r="AP214" s="33">
        <v>382.67762390765665</v>
      </c>
      <c r="AQ214" s="33">
        <v>252.40604893532827</v>
      </c>
    </row>
    <row r="215" spans="1:43" ht="13.8" x14ac:dyDescent="0.2">
      <c r="A215" s="13" t="s">
        <v>164</v>
      </c>
      <c r="B215" s="13" t="s">
        <v>171</v>
      </c>
      <c r="C215" s="13" t="s">
        <v>180</v>
      </c>
      <c r="D215" s="13" t="s">
        <v>173</v>
      </c>
      <c r="E215" s="13" t="s">
        <v>173</v>
      </c>
      <c r="F215" s="13" t="s">
        <v>62</v>
      </c>
      <c r="G215" s="26">
        <v>2.5</v>
      </c>
      <c r="H215" s="33">
        <v>24903.629415104104</v>
      </c>
      <c r="I215" s="33">
        <v>24587.552324136006</v>
      </c>
      <c r="J215" s="33">
        <v>23416.950132711117</v>
      </c>
      <c r="K215" s="33">
        <v>22524.428016243452</v>
      </c>
      <c r="L215" s="33">
        <v>19199.76547471328</v>
      </c>
      <c r="M215" s="33">
        <v>14333.513627907598</v>
      </c>
      <c r="N215" s="33">
        <v>21138.577446123643</v>
      </c>
      <c r="O215" s="33">
        <v>19305.370730764655</v>
      </c>
      <c r="P215" s="33">
        <v>18820.517312879158</v>
      </c>
      <c r="Q215" s="33">
        <v>16250.479395123504</v>
      </c>
      <c r="R215" s="33">
        <v>12393.965109954273</v>
      </c>
      <c r="S215" s="33">
        <v>8926.879278241433</v>
      </c>
      <c r="T215" s="33">
        <v>15285.339638754796</v>
      </c>
      <c r="U215" s="33">
        <v>14222.085025559065</v>
      </c>
      <c r="V215" s="33">
        <v>13183.982356810617</v>
      </c>
      <c r="W215" s="33">
        <v>10777.355504797897</v>
      </c>
      <c r="X215" s="33">
        <v>7558.5101807699521</v>
      </c>
      <c r="Y215" s="33">
        <v>4334.5418030911615</v>
      </c>
      <c r="Z215" s="33">
        <v>10271.982389614788</v>
      </c>
      <c r="AA215" s="33">
        <v>9226.6481031011917</v>
      </c>
      <c r="AB215" s="33">
        <v>7778.1732666010339</v>
      </c>
      <c r="AC215" s="33">
        <v>5767.6428536921885</v>
      </c>
      <c r="AD215" s="33">
        <v>3414.0147085074459</v>
      </c>
      <c r="AE215" s="33">
        <v>1890.0520570441913</v>
      </c>
      <c r="AF215" s="33">
        <v>5916.5549188623136</v>
      </c>
      <c r="AG215" s="33">
        <v>4728.0177910260654</v>
      </c>
      <c r="AH215" s="33">
        <v>3681.1397723654372</v>
      </c>
      <c r="AI215" s="33">
        <v>2397.2670641524296</v>
      </c>
      <c r="AJ215" s="33">
        <v>1319.8838170439315</v>
      </c>
      <c r="AK215" s="33">
        <v>739.44163304636447</v>
      </c>
      <c r="AL215" s="33">
        <v>2021.7530050589576</v>
      </c>
      <c r="AM215" s="33">
        <v>1593.318593677423</v>
      </c>
      <c r="AN215" s="33">
        <v>1189.281709717259</v>
      </c>
      <c r="AO215" s="33">
        <v>724.38426478256247</v>
      </c>
      <c r="AP215" s="33">
        <v>413.24557842438327</v>
      </c>
      <c r="AQ215" s="33">
        <v>329.56259860224424</v>
      </c>
    </row>
    <row r="216" spans="1:43" ht="13.8" x14ac:dyDescent="0.2">
      <c r="A216" s="13" t="s">
        <v>164</v>
      </c>
      <c r="B216" s="13" t="s">
        <v>171</v>
      </c>
      <c r="C216" s="13" t="s">
        <v>180</v>
      </c>
      <c r="D216" s="13" t="s">
        <v>173</v>
      </c>
      <c r="E216" s="13" t="s">
        <v>173</v>
      </c>
      <c r="F216" s="13" t="s">
        <v>10</v>
      </c>
      <c r="G216" s="26">
        <v>1.4</v>
      </c>
      <c r="H216" s="33">
        <v>22268.634111909767</v>
      </c>
      <c r="I216" s="33">
        <v>21372.735117994023</v>
      </c>
      <c r="J216" s="33">
        <v>21320.69907450469</v>
      </c>
      <c r="K216" s="33">
        <v>20077.713117743406</v>
      </c>
      <c r="L216" s="33">
        <v>16422.596943962821</v>
      </c>
      <c r="M216" s="33">
        <v>12479.294606770429</v>
      </c>
      <c r="N216" s="33">
        <v>21757.02324055602</v>
      </c>
      <c r="O216" s="33">
        <v>20097.415058330287</v>
      </c>
      <c r="P216" s="33">
        <v>19589.890277459624</v>
      </c>
      <c r="Q216" s="33">
        <v>17527.383813383105</v>
      </c>
      <c r="R216" s="33">
        <v>14399.226843575592</v>
      </c>
      <c r="S216" s="33">
        <v>8857.3980665995223</v>
      </c>
      <c r="T216" s="33">
        <v>17897.880195380905</v>
      </c>
      <c r="U216" s="33">
        <v>16164.34774541665</v>
      </c>
      <c r="V216" s="33">
        <v>15138.189592995261</v>
      </c>
      <c r="W216" s="33">
        <v>11773.843719530138</v>
      </c>
      <c r="X216" s="33">
        <v>7685.6852036529672</v>
      </c>
      <c r="Y216" s="33">
        <v>3932.0664796441579</v>
      </c>
      <c r="Z216" s="33">
        <v>11371.123951453121</v>
      </c>
      <c r="AA216" s="33">
        <v>9465.3498532689264</v>
      </c>
      <c r="AB216" s="33">
        <v>8409.6736506776397</v>
      </c>
      <c r="AC216" s="33">
        <v>6389.4650677357604</v>
      </c>
      <c r="AD216" s="33">
        <v>3371.5804909670824</v>
      </c>
      <c r="AE216" s="33">
        <v>1415.7367420636394</v>
      </c>
      <c r="AF216" s="33">
        <v>5851.0646975361433</v>
      </c>
      <c r="AG216" s="33">
        <v>4654.391503021171</v>
      </c>
      <c r="AH216" s="33">
        <v>3854.2381138489927</v>
      </c>
      <c r="AI216" s="33">
        <v>2319.8341250978669</v>
      </c>
      <c r="AJ216" s="33">
        <v>1067.0072535001395</v>
      </c>
      <c r="AK216" s="33">
        <v>473.38745736546804</v>
      </c>
      <c r="AL216" s="33">
        <v>1625.0612003245601</v>
      </c>
      <c r="AM216" s="33">
        <v>1171.7013179562496</v>
      </c>
      <c r="AN216" s="33">
        <v>849.38957185481979</v>
      </c>
      <c r="AO216" s="33">
        <v>475.70951866583073</v>
      </c>
      <c r="AP216" s="33">
        <v>244.50923257516587</v>
      </c>
      <c r="AQ216" s="33">
        <v>184.07710601716693</v>
      </c>
    </row>
    <row r="217" spans="1:43" ht="13.8" x14ac:dyDescent="0.3">
      <c r="A217" s="13" t="s">
        <v>164</v>
      </c>
      <c r="B217" s="13" t="s">
        <v>171</v>
      </c>
      <c r="C217" s="13" t="s">
        <v>180</v>
      </c>
      <c r="D217" s="13" t="s">
        <v>173</v>
      </c>
      <c r="E217" s="13" t="s">
        <v>173</v>
      </c>
      <c r="F217" s="27" t="s">
        <v>11</v>
      </c>
      <c r="G217" s="14">
        <f>AVERAGE(G214:G216)</f>
        <v>2</v>
      </c>
      <c r="H217" s="16">
        <f>AVERAGE(H214:H216)</f>
        <v>23550.110171473814</v>
      </c>
      <c r="I217" s="16">
        <f t="shared" ref="I217" si="1341">AVERAGE(I214:I216)</f>
        <v>22996.0024494391</v>
      </c>
      <c r="J217" s="16">
        <f t="shared" ref="J217" si="1342">AVERAGE(J214:J216)</f>
        <v>22478.257420490263</v>
      </c>
      <c r="K217" s="16">
        <f t="shared" ref="K217" si="1343">AVERAGE(K214:K216)</f>
        <v>21350.546166803575</v>
      </c>
      <c r="L217" s="16">
        <f>AVERAGE(L214:L216)</f>
        <v>17944.622558072966</v>
      </c>
      <c r="M217" s="16">
        <f t="shared" ref="M217" si="1344">AVERAGE(M214:M216)</f>
        <v>13528.856698282265</v>
      </c>
      <c r="N217" s="16">
        <f t="shared" ref="N217" si="1345">AVERAGE(N214:N216)</f>
        <v>20872.056177148406</v>
      </c>
      <c r="O217" s="16">
        <f t="shared" ref="O217" si="1346">AVERAGE(O214:O216)</f>
        <v>19377.783577300364</v>
      </c>
      <c r="P217" s="16">
        <f>AVERAGE(P214:P216)</f>
        <v>18794.478358371682</v>
      </c>
      <c r="Q217" s="16">
        <f t="shared" ref="Q217" si="1347">AVERAGE(Q214:Q216)</f>
        <v>16567.723975541856</v>
      </c>
      <c r="R217" s="16">
        <f t="shared" ref="R217" si="1348">AVERAGE(R214:R216)</f>
        <v>13153.452814484417</v>
      </c>
      <c r="S217" s="16">
        <f t="shared" ref="S217" si="1349">AVERAGE(S214:S216)</f>
        <v>8692.5989541307445</v>
      </c>
      <c r="T217" s="16">
        <f>AVERAGE(T214:T216)</f>
        <v>16323.495622305325</v>
      </c>
      <c r="U217" s="16">
        <f t="shared" ref="U217" si="1350">AVERAGE(U214:U216)</f>
        <v>14940.645770283132</v>
      </c>
      <c r="V217" s="16">
        <f t="shared" ref="V217" si="1351">AVERAGE(V214:V216)</f>
        <v>13826.47839329986</v>
      </c>
      <c r="W217" s="16">
        <f t="shared" ref="W217" si="1352">AVERAGE(W214:W216)</f>
        <v>11018.788990740404</v>
      </c>
      <c r="X217" s="16">
        <f>AVERAGE(X214:X216)</f>
        <v>7336.615332855843</v>
      </c>
      <c r="Y217" s="16">
        <f t="shared" ref="Y217" si="1353">AVERAGE(Y214:Y216)</f>
        <v>3998.173684629428</v>
      </c>
      <c r="Z217" s="16">
        <f t="shared" ref="Z217" si="1354">AVERAGE(Z214:Z216)</f>
        <v>10155.454092699707</v>
      </c>
      <c r="AA217" s="16">
        <f t="shared" ref="AA217" si="1355">AVERAGE(AA214:AA216)</f>
        <v>8604.5047851585005</v>
      </c>
      <c r="AB217" s="16">
        <f>AVERAGE(AB214:AB216)</f>
        <v>7527.7342348676648</v>
      </c>
      <c r="AC217" s="16">
        <f t="shared" ref="AC217" si="1356">AVERAGE(AC214:AC216)</f>
        <v>5956.9794057089384</v>
      </c>
      <c r="AD217" s="16">
        <f t="shared" ref="AD217" si="1357">AVERAGE(AD214:AD216)</f>
        <v>3193.7762591970404</v>
      </c>
      <c r="AE217" s="16">
        <f t="shared" ref="AE217" si="1358">AVERAGE(AE214:AE216)</f>
        <v>1459.2901364204802</v>
      </c>
      <c r="AF217" s="16">
        <f>AVERAGE(AF214:AF216)</f>
        <v>5651.360034850547</v>
      </c>
      <c r="AG217" s="16">
        <f t="shared" ref="AG217" si="1359">AVERAGE(AG214:AG216)</f>
        <v>4467.7558567089836</v>
      </c>
      <c r="AH217" s="16">
        <f t="shared" ref="AH217" si="1360">AVERAGE(AH214:AH216)</f>
        <v>3580.566632780949</v>
      </c>
      <c r="AI217" s="16">
        <f t="shared" ref="AI217" si="1361">AVERAGE(AI214:AI216)</f>
        <v>2239.6287349311701</v>
      </c>
      <c r="AJ217" s="16">
        <f>AVERAGE(AJ214:AJ216)</f>
        <v>1129.5640096485256</v>
      </c>
      <c r="AK217" s="16">
        <f t="shared" ref="AK217" si="1362">AVERAGE(AK214:AK216)</f>
        <v>590.25323626263855</v>
      </c>
      <c r="AL217" s="16">
        <f t="shared" ref="AL217" si="1363">AVERAGE(AL214:AL216)</f>
        <v>1930.2401314810504</v>
      </c>
      <c r="AM217" s="16">
        <f t="shared" ref="AM217" si="1364">AVERAGE(AM214:AM216)</f>
        <v>1472.4327514800468</v>
      </c>
      <c r="AN217" s="16">
        <f>AVERAGE(AN214:AN216)</f>
        <v>1101.1138503606821</v>
      </c>
      <c r="AO217" s="16">
        <f t="shared" ref="AO217" si="1365">AVERAGE(AO214:AO216)</f>
        <v>644.3109397820715</v>
      </c>
      <c r="AP217" s="16">
        <f t="shared" ref="AP217" si="1366">AVERAGE(AP214:AP216)</f>
        <v>346.81081163573526</v>
      </c>
      <c r="AQ217" s="16">
        <f t="shared" ref="AQ217" si="1367">AVERAGE(AQ214:AQ216)</f>
        <v>255.34858451824644</v>
      </c>
    </row>
    <row r="218" spans="1:43" ht="13.8" x14ac:dyDescent="0.2">
      <c r="A218" s="13" t="s">
        <v>164</v>
      </c>
      <c r="B218" s="13" t="s">
        <v>171</v>
      </c>
      <c r="C218" s="13" t="s">
        <v>180</v>
      </c>
      <c r="D218" s="13" t="s">
        <v>189</v>
      </c>
      <c r="E218" s="13" t="s">
        <v>207</v>
      </c>
      <c r="F218" s="13" t="s">
        <v>27</v>
      </c>
      <c r="G218" s="14">
        <v>4.4000000000000004</v>
      </c>
      <c r="H218" s="33">
        <v>19799.717872311772</v>
      </c>
      <c r="I218" s="33">
        <v>18924.485582726626</v>
      </c>
      <c r="J218" s="33">
        <v>18911.253834540679</v>
      </c>
      <c r="K218" s="33">
        <v>17338.388777750122</v>
      </c>
      <c r="L218" s="33">
        <v>14597.887319090294</v>
      </c>
      <c r="M218" s="33">
        <v>11543.469163246622</v>
      </c>
      <c r="N218" s="33">
        <v>17736.747535814015</v>
      </c>
      <c r="O218" s="33">
        <v>16776.609241406193</v>
      </c>
      <c r="P218" s="33">
        <v>15542.393020125719</v>
      </c>
      <c r="Q218" s="33">
        <v>14486.366971243902</v>
      </c>
      <c r="R218" s="33">
        <v>11268.164547513748</v>
      </c>
      <c r="S218" s="33">
        <v>7809.1580546949799</v>
      </c>
      <c r="T218" s="33">
        <v>13313.736192796126</v>
      </c>
      <c r="U218" s="33">
        <v>12687.998310611058</v>
      </c>
      <c r="V218" s="33">
        <v>11974.779584305394</v>
      </c>
      <c r="W218" s="33">
        <v>10066.967826270762</v>
      </c>
      <c r="X218" s="33">
        <v>6678.1264838089501</v>
      </c>
      <c r="Y218" s="33">
        <v>3893.8684760000001</v>
      </c>
      <c r="Z218" s="33">
        <v>8992.064114977471</v>
      </c>
      <c r="AA218" s="33">
        <v>8113.308161877113</v>
      </c>
      <c r="AB218" s="33">
        <v>6939.9948761007327</v>
      </c>
      <c r="AC218" s="33">
        <v>4899.8021374749851</v>
      </c>
      <c r="AD218" s="33">
        <v>2787.4313413367581</v>
      </c>
      <c r="AE218" s="33">
        <v>1592.8242809999999</v>
      </c>
      <c r="AF218" s="33">
        <v>3679.9817463794348</v>
      </c>
      <c r="AG218" s="33">
        <v>2932.0351082212046</v>
      </c>
      <c r="AH218" s="33">
        <v>2326.6543431856912</v>
      </c>
      <c r="AI218" s="33">
        <v>1593.5187365647678</v>
      </c>
      <c r="AJ218" s="33">
        <v>821.38524386974973</v>
      </c>
      <c r="AK218" s="33">
        <v>506.7448488080089</v>
      </c>
      <c r="AL218" s="33">
        <v>1775.2246767378276</v>
      </c>
      <c r="AM218" s="33">
        <v>1271.57063749954</v>
      </c>
      <c r="AN218" s="33">
        <v>921.85194187785783</v>
      </c>
      <c r="AO218" s="33">
        <v>562.72637103475199</v>
      </c>
      <c r="AP218" s="33">
        <v>252.45784619820594</v>
      </c>
      <c r="AQ218" s="33">
        <v>136.79288402869958</v>
      </c>
    </row>
    <row r="219" spans="1:43" ht="13.8" x14ac:dyDescent="0.2">
      <c r="A219" s="13" t="s">
        <v>164</v>
      </c>
      <c r="B219" s="13" t="s">
        <v>171</v>
      </c>
      <c r="C219" s="13" t="s">
        <v>180</v>
      </c>
      <c r="D219" s="13" t="s">
        <v>189</v>
      </c>
      <c r="E219" s="13" t="s">
        <v>207</v>
      </c>
      <c r="F219" s="13" t="s">
        <v>106</v>
      </c>
      <c r="G219" s="26">
        <v>2.9</v>
      </c>
      <c r="H219" s="33">
        <v>20274.054280959816</v>
      </c>
      <c r="I219" s="33">
        <v>19649.853575124012</v>
      </c>
      <c r="J219" s="33">
        <v>20123.913515714798</v>
      </c>
      <c r="K219" s="33">
        <v>18855.712909587593</v>
      </c>
      <c r="L219" s="33">
        <v>16311.657774809673</v>
      </c>
      <c r="M219" s="33">
        <v>12674.224531968865</v>
      </c>
      <c r="N219" s="33">
        <v>17649.725655390335</v>
      </c>
      <c r="O219" s="33">
        <v>16549.295407370151</v>
      </c>
      <c r="P219" s="33">
        <v>16373.475576873516</v>
      </c>
      <c r="Q219" s="33">
        <v>14377.970916642935</v>
      </c>
      <c r="R219" s="33">
        <v>11655.582946719123</v>
      </c>
      <c r="S219" s="33">
        <v>8171.1280071958472</v>
      </c>
      <c r="T219" s="33">
        <v>13871.23001612482</v>
      </c>
      <c r="U219" s="33">
        <v>12701.739075315645</v>
      </c>
      <c r="V219" s="33">
        <v>12277.207999415321</v>
      </c>
      <c r="W219" s="33">
        <v>10429.90071963475</v>
      </c>
      <c r="X219" s="33">
        <v>7328.5874167577749</v>
      </c>
      <c r="Y219" s="33">
        <v>4356.0359467320277</v>
      </c>
      <c r="Z219" s="33">
        <v>9700.991770713541</v>
      </c>
      <c r="AA219" s="33">
        <v>8281.9281119279167</v>
      </c>
      <c r="AB219" s="33">
        <v>7763.2751656110249</v>
      </c>
      <c r="AC219" s="33">
        <v>5765.2530335056281</v>
      </c>
      <c r="AD219" s="33">
        <v>3514.4473753325096</v>
      </c>
      <c r="AE219" s="33">
        <v>1857.7613159899729</v>
      </c>
      <c r="AF219" s="33">
        <v>6183.3326712620819</v>
      </c>
      <c r="AG219" s="33">
        <v>5003.8977991211168</v>
      </c>
      <c r="AH219" s="33">
        <v>4098.0677171732805</v>
      </c>
      <c r="AI219" s="33">
        <v>2886.0674370310912</v>
      </c>
      <c r="AJ219" s="33">
        <v>1441.0900083393444</v>
      </c>
      <c r="AK219" s="33">
        <v>571.22249494876542</v>
      </c>
      <c r="AL219" s="33">
        <v>1869.077468294752</v>
      </c>
      <c r="AM219" s="33">
        <v>1387.3527506970509</v>
      </c>
      <c r="AN219" s="33">
        <v>1090.9490107544973</v>
      </c>
      <c r="AO219" s="33">
        <v>675.49267832318219</v>
      </c>
      <c r="AP219" s="33">
        <v>398.53009692250401</v>
      </c>
      <c r="AQ219" s="33">
        <v>278.56782137652306</v>
      </c>
    </row>
    <row r="220" spans="1:43" ht="13.8" x14ac:dyDescent="0.2">
      <c r="A220" s="13" t="s">
        <v>164</v>
      </c>
      <c r="B220" s="13" t="s">
        <v>171</v>
      </c>
      <c r="C220" s="13" t="s">
        <v>180</v>
      </c>
      <c r="D220" s="13" t="s">
        <v>189</v>
      </c>
      <c r="E220" s="13" t="s">
        <v>207</v>
      </c>
      <c r="F220" s="13" t="s">
        <v>51</v>
      </c>
      <c r="G220" s="26">
        <v>2.8</v>
      </c>
      <c r="H220" s="33">
        <v>18536.987189790634</v>
      </c>
      <c r="I220" s="33">
        <v>17826.185677737158</v>
      </c>
      <c r="J220" s="33">
        <v>17625.807819419784</v>
      </c>
      <c r="K220" s="33">
        <v>16493.050723692413</v>
      </c>
      <c r="L220" s="33">
        <v>14440.667455143017</v>
      </c>
      <c r="M220" s="33">
        <v>11483.01848040247</v>
      </c>
      <c r="N220" s="33">
        <v>16484.834790371842</v>
      </c>
      <c r="O220" s="33">
        <v>15301.939700945193</v>
      </c>
      <c r="P220" s="33">
        <v>14420.743871482793</v>
      </c>
      <c r="Q220" s="33">
        <v>13104.448056588351</v>
      </c>
      <c r="R220" s="33">
        <v>10828.887259751749</v>
      </c>
      <c r="S220" s="33">
        <v>7887.9091680237343</v>
      </c>
      <c r="T220" s="33">
        <v>14003.365411021396</v>
      </c>
      <c r="U220" s="33">
        <v>13321.69190687636</v>
      </c>
      <c r="V220" s="33">
        <v>12322.884370014832</v>
      </c>
      <c r="W220" s="33">
        <v>9958.40252271176</v>
      </c>
      <c r="X220" s="33">
        <v>7133.5000713424943</v>
      </c>
      <c r="Y220" s="33">
        <v>4120.9043258890379</v>
      </c>
      <c r="Z220" s="33">
        <v>10120.347915528197</v>
      </c>
      <c r="AA220" s="33">
        <v>8500.193765792299</v>
      </c>
      <c r="AB220" s="33">
        <v>7355.9244835979534</v>
      </c>
      <c r="AC220" s="33">
        <v>2849.3337375567753</v>
      </c>
      <c r="AD220" s="33">
        <v>3427.9361242066925</v>
      </c>
      <c r="AE220" s="33">
        <v>1737.655089773913</v>
      </c>
      <c r="AF220" s="33">
        <v>5815.7070655555108</v>
      </c>
      <c r="AG220" s="33">
        <v>4839.5469508422502</v>
      </c>
      <c r="AH220" s="33">
        <v>4140.8400704799114</v>
      </c>
      <c r="AI220" s="33">
        <v>2849.3337375567753</v>
      </c>
      <c r="AJ220" s="33">
        <v>1554.2316572847917</v>
      </c>
      <c r="AK220" s="33">
        <v>789.2512519819827</v>
      </c>
      <c r="AL220" s="33">
        <v>1793.4181628542131</v>
      </c>
      <c r="AM220" s="33">
        <v>1503.2200107624726</v>
      </c>
      <c r="AN220" s="33">
        <v>1162.3679922912766</v>
      </c>
      <c r="AO220" s="33">
        <v>700.32307299517799</v>
      </c>
      <c r="AP220" s="33">
        <v>360.17406547308798</v>
      </c>
      <c r="AQ220" s="33">
        <v>210.92634176889541</v>
      </c>
    </row>
    <row r="221" spans="1:43" ht="13.8" x14ac:dyDescent="0.3">
      <c r="A221" s="13" t="s">
        <v>164</v>
      </c>
      <c r="B221" s="13" t="s">
        <v>171</v>
      </c>
      <c r="C221" s="13" t="s">
        <v>180</v>
      </c>
      <c r="D221" s="13" t="s">
        <v>189</v>
      </c>
      <c r="E221" s="13" t="s">
        <v>207</v>
      </c>
      <c r="F221" s="27" t="s">
        <v>11</v>
      </c>
      <c r="G221" s="14">
        <f>AVERAGE(G218:G220)</f>
        <v>3.3666666666666671</v>
      </c>
      <c r="H221" s="16">
        <f>AVERAGE(H218:H220)</f>
        <v>19536.919781020741</v>
      </c>
      <c r="I221" s="16">
        <f t="shared" ref="I221" si="1368">AVERAGE(I218:I220)</f>
        <v>18800.174945195933</v>
      </c>
      <c r="J221" s="16">
        <f t="shared" ref="J221" si="1369">AVERAGE(J218:J220)</f>
        <v>18886.991723225088</v>
      </c>
      <c r="K221" s="16">
        <f t="shared" ref="K221" si="1370">AVERAGE(K218:K220)</f>
        <v>17562.384137010042</v>
      </c>
      <c r="L221" s="16">
        <f>AVERAGE(L218:L220)</f>
        <v>15116.737516347661</v>
      </c>
      <c r="M221" s="16">
        <f t="shared" ref="M221" si="1371">AVERAGE(M218:M220)</f>
        <v>11900.237391872652</v>
      </c>
      <c r="N221" s="16">
        <f t="shared" ref="N221" si="1372">AVERAGE(N218:N220)</f>
        <v>17290.435993858729</v>
      </c>
      <c r="O221" s="16">
        <f t="shared" ref="O221" si="1373">AVERAGE(O218:O220)</f>
        <v>16209.281449907177</v>
      </c>
      <c r="P221" s="16">
        <f>AVERAGE(P218:P220)</f>
        <v>15445.537489494011</v>
      </c>
      <c r="Q221" s="16">
        <f t="shared" ref="Q221" si="1374">AVERAGE(Q218:Q220)</f>
        <v>13989.595314825063</v>
      </c>
      <c r="R221" s="16">
        <f t="shared" ref="R221" si="1375">AVERAGE(R218:R220)</f>
        <v>11250.878251328206</v>
      </c>
      <c r="S221" s="16">
        <f t="shared" ref="S221" si="1376">AVERAGE(S218:S220)</f>
        <v>7956.0650766381877</v>
      </c>
      <c r="T221" s="16">
        <f>AVERAGE(T218:T220)</f>
        <v>13729.443873314114</v>
      </c>
      <c r="U221" s="16">
        <f t="shared" ref="U221" si="1377">AVERAGE(U218:U220)</f>
        <v>12903.809764267688</v>
      </c>
      <c r="V221" s="16">
        <f t="shared" ref="V221" si="1378">AVERAGE(V218:V220)</f>
        <v>12191.623984578517</v>
      </c>
      <c r="W221" s="16">
        <f t="shared" ref="W221" si="1379">AVERAGE(W218:W220)</f>
        <v>10151.757022872423</v>
      </c>
      <c r="X221" s="16">
        <f>AVERAGE(X218:X220)</f>
        <v>7046.7379906364067</v>
      </c>
      <c r="Y221" s="16">
        <f t="shared" ref="Y221" si="1380">AVERAGE(Y218:Y220)</f>
        <v>4123.6029162070217</v>
      </c>
      <c r="Z221" s="16">
        <f t="shared" ref="Z221" si="1381">AVERAGE(Z218:Z220)</f>
        <v>9604.4679337397374</v>
      </c>
      <c r="AA221" s="16">
        <f t="shared" ref="AA221" si="1382">AVERAGE(AA218:AA220)</f>
        <v>8298.4766798657747</v>
      </c>
      <c r="AB221" s="16">
        <f>AVERAGE(AB218:AB220)</f>
        <v>7353.064841769904</v>
      </c>
      <c r="AC221" s="16">
        <f t="shared" ref="AC221" si="1383">AVERAGE(AC218:AC220)</f>
        <v>4504.7963028457962</v>
      </c>
      <c r="AD221" s="16">
        <f t="shared" ref="AD221" si="1384">AVERAGE(AD218:AD220)</f>
        <v>3243.2716136253198</v>
      </c>
      <c r="AE221" s="16">
        <f t="shared" ref="AE221" si="1385">AVERAGE(AE218:AE220)</f>
        <v>1729.4135622546285</v>
      </c>
      <c r="AF221" s="16">
        <f>AVERAGE(AF218:AF220)</f>
        <v>5226.340494399009</v>
      </c>
      <c r="AG221" s="16">
        <f t="shared" ref="AG221" si="1386">AVERAGE(AG218:AG220)</f>
        <v>4258.4932860615236</v>
      </c>
      <c r="AH221" s="16">
        <f t="shared" ref="AH221" si="1387">AVERAGE(AH218:AH220)</f>
        <v>3521.854043612961</v>
      </c>
      <c r="AI221" s="16">
        <f t="shared" ref="AI221" si="1388">AVERAGE(AI218:AI220)</f>
        <v>2442.9733037175447</v>
      </c>
      <c r="AJ221" s="16">
        <f>AVERAGE(AJ218:AJ220)</f>
        <v>1272.2356364979619</v>
      </c>
      <c r="AK221" s="16">
        <f t="shared" ref="AK221" si="1389">AVERAGE(AK218:AK220)</f>
        <v>622.40619857958575</v>
      </c>
      <c r="AL221" s="16">
        <f t="shared" ref="AL221" si="1390">AVERAGE(AL218:AL220)</f>
        <v>1812.5734359622641</v>
      </c>
      <c r="AM221" s="16">
        <f t="shared" ref="AM221" si="1391">AVERAGE(AM218:AM220)</f>
        <v>1387.3811329863547</v>
      </c>
      <c r="AN221" s="16">
        <f>AVERAGE(AN218:AN220)</f>
        <v>1058.3896483078772</v>
      </c>
      <c r="AO221" s="16">
        <f t="shared" ref="AO221" si="1392">AVERAGE(AO218:AO220)</f>
        <v>646.18070745103739</v>
      </c>
      <c r="AP221" s="16">
        <f t="shared" ref="AP221" si="1393">AVERAGE(AP218:AP220)</f>
        <v>337.05400286459934</v>
      </c>
      <c r="AQ221" s="16">
        <f t="shared" ref="AQ221" si="1394">AVERAGE(AQ218:AQ220)</f>
        <v>208.76234905803935</v>
      </c>
    </row>
    <row r="222" spans="1:43" ht="13.8" x14ac:dyDescent="0.3">
      <c r="A222" s="13" t="s">
        <v>152</v>
      </c>
      <c r="B222" s="13" t="s">
        <v>169</v>
      </c>
      <c r="C222" s="13" t="s">
        <v>180</v>
      </c>
      <c r="D222" s="13" t="s">
        <v>173</v>
      </c>
      <c r="E222" s="13" t="s">
        <v>173</v>
      </c>
      <c r="F222" s="13" t="s">
        <v>107</v>
      </c>
      <c r="G222" s="27">
        <v>7.5</v>
      </c>
      <c r="H222" s="34">
        <v>29440.838040948754</v>
      </c>
      <c r="I222" s="34">
        <v>29413.696231710768</v>
      </c>
      <c r="J222" s="34">
        <v>27790.821082693739</v>
      </c>
      <c r="K222" s="34">
        <v>27658.095625786402</v>
      </c>
      <c r="L222" s="34">
        <v>25891.011345967843</v>
      </c>
      <c r="M222" s="34">
        <v>20658.621052638515</v>
      </c>
      <c r="N222" s="34">
        <v>28204.442090017154</v>
      </c>
      <c r="O222" s="34">
        <v>26913.21951021194</v>
      </c>
      <c r="P222" s="34">
        <v>27029.672628981498</v>
      </c>
      <c r="Q222" s="34">
        <v>23134.019139124219</v>
      </c>
      <c r="R222" s="34">
        <v>21475.34979894209</v>
      </c>
      <c r="S222" s="34">
        <v>17178.6728301004</v>
      </c>
      <c r="T222" s="34">
        <v>25923.963789368088</v>
      </c>
      <c r="U222" s="34">
        <v>22150.479233783102</v>
      </c>
      <c r="V222" s="34">
        <v>22182.324091934079</v>
      </c>
      <c r="W222" s="34">
        <v>18286.461714501158</v>
      </c>
      <c r="X222" s="34">
        <v>15633.545257587546</v>
      </c>
      <c r="Y222" s="34">
        <v>10986.819681208939</v>
      </c>
      <c r="Z222" s="34">
        <v>15671.594938609453</v>
      </c>
      <c r="AA222" s="34">
        <v>13402.382245261964</v>
      </c>
      <c r="AB222" s="34">
        <v>12722.454766791401</v>
      </c>
      <c r="AC222" s="34">
        <v>11602.035496576447</v>
      </c>
      <c r="AD222" s="34">
        <v>7849.0197726909128</v>
      </c>
      <c r="AE222" s="34">
        <v>4394.4562111190553</v>
      </c>
      <c r="AF222" s="34">
        <v>6479.6658273266321</v>
      </c>
      <c r="AG222" s="34">
        <v>5601.5141347425852</v>
      </c>
      <c r="AH222" s="34">
        <v>4729.4070806516529</v>
      </c>
      <c r="AI222" s="34">
        <v>3717.1227274084986</v>
      </c>
      <c r="AJ222" s="34">
        <v>2057.0036133842636</v>
      </c>
      <c r="AK222" s="34">
        <v>935.47449065249532</v>
      </c>
      <c r="AL222" s="34">
        <v>2338.7668731203894</v>
      </c>
      <c r="AM222" s="34">
        <v>1850.7741839504492</v>
      </c>
      <c r="AN222" s="34">
        <v>1608.6526248656276</v>
      </c>
      <c r="AO222" s="34">
        <v>882.07046074939501</v>
      </c>
      <c r="AP222" s="34">
        <v>288.37639120974279</v>
      </c>
      <c r="AQ222" s="34">
        <v>103.53984167611553</v>
      </c>
    </row>
    <row r="223" spans="1:43" ht="13.8" x14ac:dyDescent="0.3">
      <c r="A223" s="13" t="s">
        <v>152</v>
      </c>
      <c r="B223" s="13" t="s">
        <v>169</v>
      </c>
      <c r="C223" s="13" t="s">
        <v>180</v>
      </c>
      <c r="D223" s="13" t="s">
        <v>173</v>
      </c>
      <c r="E223" s="13" t="s">
        <v>173</v>
      </c>
      <c r="F223" s="13" t="s">
        <v>108</v>
      </c>
      <c r="G223" s="27">
        <v>5.7</v>
      </c>
      <c r="H223" s="34">
        <v>30152.997736355937</v>
      </c>
      <c r="I223" s="34">
        <v>29425.146343301087</v>
      </c>
      <c r="J223" s="34">
        <v>28738.564430887694</v>
      </c>
      <c r="K223" s="34">
        <v>26983.445953971815</v>
      </c>
      <c r="L223" s="34">
        <v>25158.139144993944</v>
      </c>
      <c r="M223" s="34">
        <v>21624.462824044997</v>
      </c>
      <c r="N223" s="34">
        <v>28910.360571514699</v>
      </c>
      <c r="O223" s="34">
        <v>25840.141676872903</v>
      </c>
      <c r="P223" s="34">
        <v>23850.621123562869</v>
      </c>
      <c r="Q223" s="34">
        <v>23123.704731518748</v>
      </c>
      <c r="R223" s="34">
        <v>20938.846543902673</v>
      </c>
      <c r="S223" s="34">
        <v>17266.026298349643</v>
      </c>
      <c r="T223" s="34">
        <v>23458.165246019507</v>
      </c>
      <c r="U223" s="34">
        <v>22874.275011179387</v>
      </c>
      <c r="V223" s="34">
        <v>21054.686321548237</v>
      </c>
      <c r="W223" s="34">
        <v>18564.24663199986</v>
      </c>
      <c r="X223" s="34">
        <v>15740.666021360159</v>
      </c>
      <c r="Y223" s="34">
        <v>10298.935498821138</v>
      </c>
      <c r="Z223" s="34">
        <v>20694.103962975136</v>
      </c>
      <c r="AA223" s="34">
        <v>18262.478424959238</v>
      </c>
      <c r="AB223" s="34">
        <v>16744.091269490404</v>
      </c>
      <c r="AC223" s="34">
        <v>13596.247418196052</v>
      </c>
      <c r="AD223" s="34">
        <v>10731.499615899975</v>
      </c>
      <c r="AE223" s="34">
        <v>5290.7530383666162</v>
      </c>
      <c r="AF223" s="34">
        <v>9047.2336388995427</v>
      </c>
      <c r="AG223" s="34">
        <v>8565.2533026231595</v>
      </c>
      <c r="AH223" s="34">
        <v>6854.6217107541543</v>
      </c>
      <c r="AI223" s="34">
        <v>5356.0145063004366</v>
      </c>
      <c r="AJ223" s="34">
        <v>3087.8937596433439</v>
      </c>
      <c r="AK223" s="34">
        <v>978.92516480612767</v>
      </c>
      <c r="AL223" s="34">
        <v>2780.8115593550178</v>
      </c>
      <c r="AM223" s="34">
        <v>2363.6833051166045</v>
      </c>
      <c r="AN223" s="34">
        <v>1938.5424767134111</v>
      </c>
      <c r="AO223" s="34">
        <v>1054.8133268817587</v>
      </c>
      <c r="AP223" s="34">
        <v>333.17276444458741</v>
      </c>
      <c r="AQ223" s="34">
        <v>105.89418104976561</v>
      </c>
    </row>
    <row r="224" spans="1:43" ht="13.8" x14ac:dyDescent="0.3">
      <c r="A224" s="13" t="s">
        <v>152</v>
      </c>
      <c r="B224" s="13" t="s">
        <v>169</v>
      </c>
      <c r="C224" s="13" t="s">
        <v>180</v>
      </c>
      <c r="D224" s="13" t="s">
        <v>173</v>
      </c>
      <c r="E224" s="13" t="s">
        <v>173</v>
      </c>
      <c r="F224" s="13" t="s">
        <v>109</v>
      </c>
      <c r="G224" s="27">
        <v>6.7</v>
      </c>
      <c r="H224" s="34">
        <v>30283.371695581402</v>
      </c>
      <c r="I224" s="34">
        <v>28976.441823850837</v>
      </c>
      <c r="J224" s="34">
        <v>28523.839929171379</v>
      </c>
      <c r="K224" s="34">
        <v>27433.826679143429</v>
      </c>
      <c r="L224" s="34">
        <v>27063.985187289349</v>
      </c>
      <c r="M224" s="34">
        <v>22699.011183951909</v>
      </c>
      <c r="N224" s="34">
        <v>25681.251621500382</v>
      </c>
      <c r="O224" s="34">
        <v>24464.907016132918</v>
      </c>
      <c r="P224" s="34">
        <v>23741.552314404726</v>
      </c>
      <c r="Q224" s="34">
        <v>23865.13404909887</v>
      </c>
      <c r="R224" s="34">
        <v>21889.398813643573</v>
      </c>
      <c r="S224" s="34">
        <v>16610.87689383997</v>
      </c>
      <c r="T224" s="34">
        <v>23719.993032813705</v>
      </c>
      <c r="U224" s="34">
        <v>24061.390602397376</v>
      </c>
      <c r="V224" s="34">
        <v>22407.207511804507</v>
      </c>
      <c r="W224" s="34">
        <v>22605.283961980189</v>
      </c>
      <c r="X224" s="34">
        <v>17796.655433939264</v>
      </c>
      <c r="Y224" s="34">
        <v>12034.426387612717</v>
      </c>
      <c r="Z224" s="34">
        <v>21016.31155617442</v>
      </c>
      <c r="AA224" s="34">
        <v>18017.856308187314</v>
      </c>
      <c r="AB224" s="34">
        <v>16579.728494414056</v>
      </c>
      <c r="AC224" s="34">
        <v>15371.628792298961</v>
      </c>
      <c r="AD224" s="34">
        <v>10964.383827667769</v>
      </c>
      <c r="AE224" s="34">
        <v>5534.7589382666829</v>
      </c>
      <c r="AF224" s="34">
        <v>10049.854971709719</v>
      </c>
      <c r="AG224" s="34">
        <v>7958.1169096222311</v>
      </c>
      <c r="AH224" s="34">
        <v>6781.5485181563627</v>
      </c>
      <c r="AI224" s="34">
        <v>5003.2720255434724</v>
      </c>
      <c r="AJ224" s="34">
        <v>2819.0548472292203</v>
      </c>
      <c r="AK224" s="34">
        <v>1326.5645660310472</v>
      </c>
      <c r="AL224" s="34">
        <v>2671.6202259781908</v>
      </c>
      <c r="AM224" s="34">
        <v>2372.531404816571</v>
      </c>
      <c r="AN224" s="34">
        <v>1716.6552276674834</v>
      </c>
      <c r="AO224" s="34">
        <v>1073.4141248403701</v>
      </c>
      <c r="AP224" s="34">
        <v>555.04102637154153</v>
      </c>
      <c r="AQ224" s="34">
        <v>155.30203575932129</v>
      </c>
    </row>
    <row r="225" spans="1:43" ht="13.8" x14ac:dyDescent="0.3">
      <c r="A225" s="13" t="s">
        <v>152</v>
      </c>
      <c r="B225" s="13" t="s">
        <v>169</v>
      </c>
      <c r="C225" s="13" t="s">
        <v>180</v>
      </c>
      <c r="D225" s="13" t="s">
        <v>173</v>
      </c>
      <c r="E225" s="13" t="s">
        <v>173</v>
      </c>
      <c r="F225" s="27" t="s">
        <v>110</v>
      </c>
      <c r="G225" s="14">
        <f>AVERAGE(G222:G224)</f>
        <v>6.6333333333333329</v>
      </c>
      <c r="H225" s="16">
        <f>AVERAGE(H222:H224)</f>
        <v>29959.069157628695</v>
      </c>
      <c r="I225" s="16">
        <f t="shared" ref="I225" si="1395">AVERAGE(I222:I224)</f>
        <v>29271.76146628756</v>
      </c>
      <c r="J225" s="16">
        <f t="shared" ref="J225" si="1396">AVERAGE(J222:J224)</f>
        <v>28351.075147584274</v>
      </c>
      <c r="K225" s="16">
        <f t="shared" ref="K225" si="1397">AVERAGE(K222:K224)</f>
        <v>27358.456086300546</v>
      </c>
      <c r="L225" s="16">
        <f>AVERAGE(L222:L224)</f>
        <v>26037.711892750376</v>
      </c>
      <c r="M225" s="16">
        <f t="shared" ref="M225" si="1398">AVERAGE(M222:M224)</f>
        <v>21660.69835354514</v>
      </c>
      <c r="N225" s="16">
        <f t="shared" ref="N225" si="1399">AVERAGE(N222:N224)</f>
        <v>27598.684761010747</v>
      </c>
      <c r="O225" s="16">
        <f t="shared" ref="O225" si="1400">AVERAGE(O222:O224)</f>
        <v>25739.422734405918</v>
      </c>
      <c r="P225" s="16">
        <f>AVERAGE(P222:P224)</f>
        <v>24873.948688983033</v>
      </c>
      <c r="Q225" s="16">
        <f t="shared" ref="Q225" si="1401">AVERAGE(Q222:Q224)</f>
        <v>23374.285973247275</v>
      </c>
      <c r="R225" s="16">
        <f t="shared" ref="R225" si="1402">AVERAGE(R222:R224)</f>
        <v>21434.531718829447</v>
      </c>
      <c r="S225" s="16">
        <f t="shared" ref="S225" si="1403">AVERAGE(S222:S224)</f>
        <v>17018.525340763339</v>
      </c>
      <c r="T225" s="16">
        <f>AVERAGE(T222:T224)</f>
        <v>24367.374022733769</v>
      </c>
      <c r="U225" s="16">
        <f t="shared" ref="U225" si="1404">AVERAGE(U222:U224)</f>
        <v>23028.714949119953</v>
      </c>
      <c r="V225" s="16">
        <f t="shared" ref="V225" si="1405">AVERAGE(V222:V224)</f>
        <v>21881.405975095608</v>
      </c>
      <c r="W225" s="16">
        <f t="shared" ref="W225" si="1406">AVERAGE(W222:W224)</f>
        <v>19818.664102827071</v>
      </c>
      <c r="X225" s="16">
        <f>AVERAGE(X222:X224)</f>
        <v>16390.288904295656</v>
      </c>
      <c r="Y225" s="16">
        <f t="shared" ref="Y225" si="1407">AVERAGE(Y222:Y224)</f>
        <v>11106.727189214265</v>
      </c>
      <c r="Z225" s="16">
        <f t="shared" ref="Z225" si="1408">AVERAGE(Z222:Z224)</f>
        <v>19127.336819253003</v>
      </c>
      <c r="AA225" s="16">
        <f t="shared" ref="AA225" si="1409">AVERAGE(AA222:AA224)</f>
        <v>16560.905659469503</v>
      </c>
      <c r="AB225" s="16">
        <f>AVERAGE(AB222:AB224)</f>
        <v>15348.75817689862</v>
      </c>
      <c r="AC225" s="16">
        <f t="shared" ref="AC225" si="1410">AVERAGE(AC222:AC224)</f>
        <v>13523.303902357153</v>
      </c>
      <c r="AD225" s="16">
        <f t="shared" ref="AD225" si="1411">AVERAGE(AD222:AD224)</f>
        <v>9848.3010720862203</v>
      </c>
      <c r="AE225" s="16">
        <f t="shared" ref="AE225" si="1412">AVERAGE(AE222:AE224)</f>
        <v>5073.3227292507845</v>
      </c>
      <c r="AF225" s="16">
        <f>AVERAGE(AF222:AF224)</f>
        <v>8525.5848126452984</v>
      </c>
      <c r="AG225" s="16">
        <f t="shared" ref="AG225" si="1413">AVERAGE(AG222:AG224)</f>
        <v>7374.9614489959922</v>
      </c>
      <c r="AH225" s="16">
        <f t="shared" ref="AH225" si="1414">AVERAGE(AH222:AH224)</f>
        <v>6121.8591031873902</v>
      </c>
      <c r="AI225" s="16">
        <f t="shared" ref="AI225" si="1415">AVERAGE(AI222:AI224)</f>
        <v>4692.1364197508019</v>
      </c>
      <c r="AJ225" s="16">
        <f>AVERAGE(AJ222:AJ224)</f>
        <v>2654.6507400856094</v>
      </c>
      <c r="AK225" s="16">
        <f t="shared" ref="AK225" si="1416">AVERAGE(AK222:AK224)</f>
        <v>1080.3214071632235</v>
      </c>
      <c r="AL225" s="16">
        <f t="shared" ref="AL225" si="1417">AVERAGE(AL222:AL224)</f>
        <v>2597.0662194845331</v>
      </c>
      <c r="AM225" s="16">
        <f t="shared" ref="AM225" si="1418">AVERAGE(AM222:AM224)</f>
        <v>2195.6629646278748</v>
      </c>
      <c r="AN225" s="16">
        <f>AVERAGE(AN222:AN224)</f>
        <v>1754.6167764155073</v>
      </c>
      <c r="AO225" s="16">
        <f t="shared" ref="AO225" si="1419">AVERAGE(AO222:AO224)</f>
        <v>1003.432637490508</v>
      </c>
      <c r="AP225" s="16">
        <f t="shared" ref="AP225" si="1420">AVERAGE(AP222:AP224)</f>
        <v>392.19672734195728</v>
      </c>
      <c r="AQ225" s="16">
        <f t="shared" ref="AQ225" si="1421">AVERAGE(AQ222:AQ224)</f>
        <v>121.57868616173414</v>
      </c>
    </row>
    <row r="226" spans="1:43" ht="13.8" x14ac:dyDescent="0.3">
      <c r="A226" s="13" t="s">
        <v>152</v>
      </c>
      <c r="B226" s="13" t="s">
        <v>169</v>
      </c>
      <c r="C226" s="13" t="s">
        <v>180</v>
      </c>
      <c r="D226" s="13" t="s">
        <v>189</v>
      </c>
      <c r="E226" s="13" t="s">
        <v>191</v>
      </c>
      <c r="F226" s="13" t="s">
        <v>83</v>
      </c>
      <c r="G226" s="27">
        <v>8.6999999999999993</v>
      </c>
      <c r="H226" s="33">
        <v>30425.814655639133</v>
      </c>
      <c r="I226" s="33">
        <v>30410.179034353721</v>
      </c>
      <c r="J226" s="33">
        <v>30335.876047381993</v>
      </c>
      <c r="K226" s="33">
        <v>29097.946377399825</v>
      </c>
      <c r="L226" s="33">
        <v>28771.122109471675</v>
      </c>
      <c r="M226" s="33">
        <v>24069.745175159103</v>
      </c>
      <c r="N226" s="33">
        <v>24406.824797878209</v>
      </c>
      <c r="O226" s="33">
        <v>24548.309358635892</v>
      </c>
      <c r="P226" s="33">
        <v>25004.985471199816</v>
      </c>
      <c r="Q226" s="33">
        <v>26338.570372090966</v>
      </c>
      <c r="R226" s="33">
        <v>21086.748819993183</v>
      </c>
      <c r="S226" s="33">
        <v>15452.943729895645</v>
      </c>
      <c r="T226" s="33">
        <v>22800.778709985356</v>
      </c>
      <c r="U226" s="33">
        <v>21640.563913432383</v>
      </c>
      <c r="V226" s="33">
        <v>20889.405232652269</v>
      </c>
      <c r="W226" s="33">
        <v>19140.186650670694</v>
      </c>
      <c r="X226" s="33">
        <v>14489.406703933195</v>
      </c>
      <c r="Y226" s="33">
        <v>8518.1592587504729</v>
      </c>
      <c r="Z226" s="33">
        <v>17717.654023126699</v>
      </c>
      <c r="AA226" s="33">
        <v>16470.16167834495</v>
      </c>
      <c r="AB226" s="33">
        <v>15678.933876676259</v>
      </c>
      <c r="AC226" s="33">
        <v>13863.337673660995</v>
      </c>
      <c r="AD226" s="33">
        <v>8311.576213277689</v>
      </c>
      <c r="AE226" s="33">
        <v>3915.9020582659045</v>
      </c>
      <c r="AF226" s="33">
        <v>8116.6091939307726</v>
      </c>
      <c r="AG226" s="33">
        <v>6749.405903932392</v>
      </c>
      <c r="AH226" s="33">
        <v>6178.9479878143802</v>
      </c>
      <c r="AI226" s="33">
        <v>4731.9672192621565</v>
      </c>
      <c r="AJ226" s="33">
        <v>2512.0897623736655</v>
      </c>
      <c r="AK226" s="33">
        <v>959.7345494979038</v>
      </c>
      <c r="AL226" s="33">
        <v>2473.2877063707915</v>
      </c>
      <c r="AM226" s="33">
        <v>2233.2682138377309</v>
      </c>
      <c r="AN226" s="33">
        <v>1671.7389926869182</v>
      </c>
      <c r="AO226" s="33">
        <v>941.93452759150898</v>
      </c>
      <c r="AP226" s="33">
        <v>352.29560069480112</v>
      </c>
      <c r="AQ226" s="33">
        <v>105.87377204488894</v>
      </c>
    </row>
    <row r="227" spans="1:43" ht="13.8" x14ac:dyDescent="0.3">
      <c r="A227" s="13" t="s">
        <v>152</v>
      </c>
      <c r="B227" s="13" t="s">
        <v>169</v>
      </c>
      <c r="C227" s="13" t="s">
        <v>180</v>
      </c>
      <c r="D227" s="13" t="s">
        <v>189</v>
      </c>
      <c r="E227" s="13" t="s">
        <v>191</v>
      </c>
      <c r="F227" s="13" t="s">
        <v>66</v>
      </c>
      <c r="G227" s="27">
        <v>7.3</v>
      </c>
      <c r="H227" s="33">
        <v>31194.964634055679</v>
      </c>
      <c r="I227" s="33">
        <v>29785.598225692789</v>
      </c>
      <c r="J227" s="33">
        <v>29710.908689913602</v>
      </c>
      <c r="K227" s="33">
        <v>29519.231460561794</v>
      </c>
      <c r="L227" s="33">
        <v>27539.47388391674</v>
      </c>
      <c r="M227" s="33">
        <v>20413.510923042817</v>
      </c>
      <c r="N227" s="33">
        <v>28594.767759461261</v>
      </c>
      <c r="O227" s="33">
        <v>27397.455606902266</v>
      </c>
      <c r="P227" s="33">
        <v>26763.406048291683</v>
      </c>
      <c r="Q227" s="33">
        <v>26582.792458481563</v>
      </c>
      <c r="R227" s="33">
        <v>22673.867034593575</v>
      </c>
      <c r="S227" s="33">
        <v>17067.787773133517</v>
      </c>
      <c r="T227" s="33">
        <v>25256.619025588101</v>
      </c>
      <c r="U227" s="33">
        <v>24798.033575344441</v>
      </c>
      <c r="V227" s="33">
        <v>24752.569120828997</v>
      </c>
      <c r="W227" s="33">
        <v>23997.703315238432</v>
      </c>
      <c r="X227" s="33">
        <v>16876.490933359917</v>
      </c>
      <c r="Y227" s="33">
        <v>10916.229230967514</v>
      </c>
      <c r="Z227" s="33">
        <v>19388.14348294559</v>
      </c>
      <c r="AA227" s="33">
        <v>17984.330162987721</v>
      </c>
      <c r="AB227" s="33">
        <v>16248.374972141975</v>
      </c>
      <c r="AC227" s="33">
        <v>15182.557312076297</v>
      </c>
      <c r="AD227" s="33">
        <v>9074.0519902103279</v>
      </c>
      <c r="AE227" s="33">
        <v>4768.6752360417295</v>
      </c>
      <c r="AF227" s="33">
        <v>6629.8491170365924</v>
      </c>
      <c r="AG227" s="33">
        <v>5753.0556282699772</v>
      </c>
      <c r="AH227" s="33">
        <v>4939.4788307335848</v>
      </c>
      <c r="AI227" s="33">
        <v>3645.3346695338096</v>
      </c>
      <c r="AJ227" s="33">
        <v>1981.4556709982569</v>
      </c>
      <c r="AK227" s="33">
        <v>811.83088990004035</v>
      </c>
      <c r="AL227" s="33">
        <v>2116.2273265005374</v>
      </c>
      <c r="AM227" s="33">
        <v>1784.5337422869709</v>
      </c>
      <c r="AN227" s="33">
        <v>1331.2184626696312</v>
      </c>
      <c r="AO227" s="33">
        <v>737.42627023089324</v>
      </c>
      <c r="AP227" s="33">
        <v>282.79653240562868</v>
      </c>
      <c r="AQ227" s="33">
        <v>116.55915551256791</v>
      </c>
    </row>
    <row r="228" spans="1:43" ht="13.8" x14ac:dyDescent="0.3">
      <c r="A228" s="13" t="s">
        <v>152</v>
      </c>
      <c r="B228" s="13" t="s">
        <v>169</v>
      </c>
      <c r="C228" s="13" t="s">
        <v>180</v>
      </c>
      <c r="D228" s="13" t="s">
        <v>189</v>
      </c>
      <c r="E228" s="13" t="s">
        <v>191</v>
      </c>
      <c r="F228" s="13" t="s">
        <v>34</v>
      </c>
      <c r="G228" s="27">
        <v>9</v>
      </c>
      <c r="H228" s="33">
        <v>29635.496061928563</v>
      </c>
      <c r="I228" s="33">
        <v>28404.940872624997</v>
      </c>
      <c r="J228" s="33">
        <v>28167.109672039045</v>
      </c>
      <c r="K228" s="33">
        <v>27671.011893120944</v>
      </c>
      <c r="L228" s="33">
        <v>25521.330372783468</v>
      </c>
      <c r="M228" s="33">
        <v>20001.098724348289</v>
      </c>
      <c r="N228" s="33">
        <v>25868.458597309371</v>
      </c>
      <c r="O228" s="33">
        <v>24697.656507376611</v>
      </c>
      <c r="P228" s="33">
        <v>24668.170944321835</v>
      </c>
      <c r="Q228" s="33">
        <v>23557.550708233855</v>
      </c>
      <c r="R228" s="33">
        <v>20617.766660073306</v>
      </c>
      <c r="S228" s="33">
        <v>16088.426451847681</v>
      </c>
      <c r="T228" s="33">
        <v>22692.192607784189</v>
      </c>
      <c r="U228" s="33">
        <v>21448.218100712234</v>
      </c>
      <c r="V228" s="33">
        <v>20111.635891193124</v>
      </c>
      <c r="W228" s="33">
        <v>18832.270999869797</v>
      </c>
      <c r="X228" s="33">
        <v>15151.296310005433</v>
      </c>
      <c r="Y228" s="33">
        <v>9831.8408423134842</v>
      </c>
      <c r="Z228" s="33">
        <v>19834.263548376908</v>
      </c>
      <c r="AA228" s="33">
        <v>17587.895835463703</v>
      </c>
      <c r="AB228" s="33">
        <v>16806.484885418311</v>
      </c>
      <c r="AC228" s="33">
        <v>13326.810999249506</v>
      </c>
      <c r="AD228" s="33">
        <v>8700.0033298181406</v>
      </c>
      <c r="AE228" s="33">
        <v>4575.0993418271491</v>
      </c>
      <c r="AF228" s="33">
        <v>7703.6322833081267</v>
      </c>
      <c r="AG228" s="33">
        <v>6674.4141026613297</v>
      </c>
      <c r="AH228" s="33">
        <v>6045.5644823860857</v>
      </c>
      <c r="AI228" s="33">
        <v>4325.4186904690905</v>
      </c>
      <c r="AJ228" s="33">
        <v>2310.350785785653</v>
      </c>
      <c r="AK228" s="33">
        <v>1043.5263566033134</v>
      </c>
      <c r="AL228" s="33">
        <v>2397.8313095538911</v>
      </c>
      <c r="AM228" s="33">
        <v>2053.2493776999172</v>
      </c>
      <c r="AN228" s="33">
        <v>1606.708338002853</v>
      </c>
      <c r="AO228" s="33">
        <v>829.17339967059399</v>
      </c>
      <c r="AP228" s="33">
        <v>324.50211567921025</v>
      </c>
      <c r="AQ228" s="33">
        <v>99.480333127254127</v>
      </c>
    </row>
    <row r="229" spans="1:43" ht="13.8" x14ac:dyDescent="0.3">
      <c r="A229" s="13" t="s">
        <v>152</v>
      </c>
      <c r="B229" s="13" t="s">
        <v>169</v>
      </c>
      <c r="C229" s="13" t="s">
        <v>180</v>
      </c>
      <c r="D229" s="13" t="s">
        <v>189</v>
      </c>
      <c r="E229" s="13" t="s">
        <v>191</v>
      </c>
      <c r="F229" s="27" t="s">
        <v>110</v>
      </c>
      <c r="G229" s="14">
        <f>AVERAGE(G226:G228)</f>
        <v>8.3333333333333339</v>
      </c>
      <c r="H229" s="16">
        <f>AVERAGE(H226:H228)</f>
        <v>30418.758450541121</v>
      </c>
      <c r="I229" s="16">
        <f t="shared" ref="I229" si="1422">AVERAGE(I226:I228)</f>
        <v>29533.572710890501</v>
      </c>
      <c r="J229" s="16">
        <f t="shared" ref="J229" si="1423">AVERAGE(J226:J228)</f>
        <v>29404.631469778211</v>
      </c>
      <c r="K229" s="16">
        <f t="shared" ref="K229" si="1424">AVERAGE(K226:K228)</f>
        <v>28762.729910360853</v>
      </c>
      <c r="L229" s="16">
        <f>AVERAGE(L226:L228)</f>
        <v>27277.308788723964</v>
      </c>
      <c r="M229" s="16">
        <f t="shared" ref="M229" si="1425">AVERAGE(M226:M228)</f>
        <v>21494.78494085007</v>
      </c>
      <c r="N229" s="16">
        <f t="shared" ref="N229" si="1426">AVERAGE(N226:N228)</f>
        <v>26290.017051549614</v>
      </c>
      <c r="O229" s="16">
        <f t="shared" ref="O229" si="1427">AVERAGE(O226:O228)</f>
        <v>25547.807157638254</v>
      </c>
      <c r="P229" s="16">
        <f>AVERAGE(P226:P228)</f>
        <v>25478.854154604447</v>
      </c>
      <c r="Q229" s="16">
        <f t="shared" ref="Q229" si="1428">AVERAGE(Q226:Q228)</f>
        <v>25492.971179602129</v>
      </c>
      <c r="R229" s="16">
        <f t="shared" ref="R229" si="1429">AVERAGE(R226:R228)</f>
        <v>21459.46083822002</v>
      </c>
      <c r="S229" s="16">
        <f t="shared" ref="S229" si="1430">AVERAGE(S226:S228)</f>
        <v>16203.052651625616</v>
      </c>
      <c r="T229" s="16">
        <f>AVERAGE(T226:T228)</f>
        <v>23583.196781119215</v>
      </c>
      <c r="U229" s="16">
        <f t="shared" ref="U229" si="1431">AVERAGE(U226:U228)</f>
        <v>22628.938529829687</v>
      </c>
      <c r="V229" s="16">
        <f t="shared" ref="V229" si="1432">AVERAGE(V226:V228)</f>
        <v>21917.870081558129</v>
      </c>
      <c r="W229" s="16">
        <f t="shared" ref="W229" si="1433">AVERAGE(W226:W228)</f>
        <v>20656.720321926306</v>
      </c>
      <c r="X229" s="16">
        <f>AVERAGE(X226:X228)</f>
        <v>15505.731315766183</v>
      </c>
      <c r="Y229" s="16">
        <f t="shared" ref="Y229" si="1434">AVERAGE(Y226:Y228)</f>
        <v>9755.4097773438243</v>
      </c>
      <c r="Z229" s="16">
        <f t="shared" ref="Z229" si="1435">AVERAGE(Z226:Z228)</f>
        <v>18980.020351483065</v>
      </c>
      <c r="AA229" s="16">
        <f t="shared" ref="AA229" si="1436">AVERAGE(AA226:AA228)</f>
        <v>17347.462558932122</v>
      </c>
      <c r="AB229" s="16">
        <f>AVERAGE(AB226:AB228)</f>
        <v>16244.597911412182</v>
      </c>
      <c r="AC229" s="16">
        <f t="shared" ref="AC229" si="1437">AVERAGE(AC226:AC228)</f>
        <v>14124.235328328934</v>
      </c>
      <c r="AD229" s="16">
        <f t="shared" ref="AD229" si="1438">AVERAGE(AD226:AD228)</f>
        <v>8695.2105111020519</v>
      </c>
      <c r="AE229" s="16">
        <f t="shared" ref="AE229" si="1439">AVERAGE(AE226:AE228)</f>
        <v>4419.8922120449279</v>
      </c>
      <c r="AF229" s="16">
        <f>AVERAGE(AF226:AF228)</f>
        <v>7483.3635314251633</v>
      </c>
      <c r="AG229" s="16">
        <f t="shared" ref="AG229" si="1440">AVERAGE(AG226:AG228)</f>
        <v>6392.2918782878996</v>
      </c>
      <c r="AH229" s="16">
        <f t="shared" ref="AH229" si="1441">AVERAGE(AH226:AH228)</f>
        <v>5721.3304336446845</v>
      </c>
      <c r="AI229" s="16">
        <f t="shared" ref="AI229" si="1442">AVERAGE(AI226:AI228)</f>
        <v>4234.2401930883525</v>
      </c>
      <c r="AJ229" s="16">
        <f>AVERAGE(AJ226:AJ228)</f>
        <v>2267.9654063858584</v>
      </c>
      <c r="AK229" s="16">
        <f t="shared" ref="AK229" si="1443">AVERAGE(AK226:AK228)</f>
        <v>938.36393200041914</v>
      </c>
      <c r="AL229" s="16">
        <f t="shared" ref="AL229" si="1444">AVERAGE(AL226:AL228)</f>
        <v>2329.1154474750733</v>
      </c>
      <c r="AM229" s="16">
        <f t="shared" ref="AM229" si="1445">AVERAGE(AM226:AM228)</f>
        <v>2023.6837779415398</v>
      </c>
      <c r="AN229" s="16">
        <f>AVERAGE(AN226:AN228)</f>
        <v>1536.5552644531342</v>
      </c>
      <c r="AO229" s="16">
        <f t="shared" ref="AO229" si="1446">AVERAGE(AO226:AO228)</f>
        <v>836.17806583099866</v>
      </c>
      <c r="AP229" s="16">
        <f t="shared" ref="AP229" si="1447">AVERAGE(AP226:AP228)</f>
        <v>319.86474959321339</v>
      </c>
      <c r="AQ229" s="16">
        <f t="shared" ref="AQ229" si="1448">AVERAGE(AQ226:AQ228)</f>
        <v>107.30442022823699</v>
      </c>
    </row>
    <row r="230" spans="1:43" ht="13.8" x14ac:dyDescent="0.3">
      <c r="A230" s="13" t="s">
        <v>153</v>
      </c>
      <c r="B230" s="13" t="s">
        <v>169</v>
      </c>
      <c r="C230" s="13" t="s">
        <v>180</v>
      </c>
      <c r="D230" s="13" t="s">
        <v>173</v>
      </c>
      <c r="E230" s="13" t="s">
        <v>173</v>
      </c>
      <c r="F230" s="13" t="s">
        <v>29</v>
      </c>
      <c r="G230" s="27">
        <v>5.3</v>
      </c>
      <c r="H230" s="33">
        <v>22879.076625179063</v>
      </c>
      <c r="I230" s="33">
        <v>21878.219345285252</v>
      </c>
      <c r="J230" s="33">
        <v>21359.377066621779</v>
      </c>
      <c r="K230" s="33">
        <v>20831.588623203264</v>
      </c>
      <c r="L230" s="33">
        <v>19408.072310468197</v>
      </c>
      <c r="M230" s="33">
        <v>16443.496371705871</v>
      </c>
      <c r="N230" s="33">
        <v>21690.909974323997</v>
      </c>
      <c r="O230" s="33">
        <v>20514.930463042609</v>
      </c>
      <c r="P230" s="33">
        <v>20112.110025413564</v>
      </c>
      <c r="Q230" s="33">
        <v>19541.671080823307</v>
      </c>
      <c r="R230" s="33">
        <v>16534.011533606386</v>
      </c>
      <c r="S230" s="33">
        <v>12329.662538392689</v>
      </c>
      <c r="T230" s="33">
        <v>17551.006593041195</v>
      </c>
      <c r="U230" s="33">
        <v>16787.636476323158</v>
      </c>
      <c r="V230" s="33">
        <v>15985.530230424089</v>
      </c>
      <c r="W230" s="33">
        <v>14537.548352635891</v>
      </c>
      <c r="X230" s="33">
        <v>12131.433634002338</v>
      </c>
      <c r="Y230" s="33">
        <v>8143.6365774232418</v>
      </c>
      <c r="Z230" s="33">
        <v>13796.391977265897</v>
      </c>
      <c r="AA230" s="33">
        <v>12415.16706548306</v>
      </c>
      <c r="AB230" s="33">
        <v>10829.030815361199</v>
      </c>
      <c r="AC230" s="33">
        <v>9613.7037010770728</v>
      </c>
      <c r="AD230" s="33">
        <v>6511.4847132638561</v>
      </c>
      <c r="AE230" s="33">
        <v>3612.5895842948576</v>
      </c>
      <c r="AF230" s="33">
        <v>9023.0137253635603</v>
      </c>
      <c r="AG230" s="33">
        <v>7534.9013200133177</v>
      </c>
      <c r="AH230" s="33">
        <v>6395.2226642434416</v>
      </c>
      <c r="AI230" s="33">
        <v>4629.6126400679441</v>
      </c>
      <c r="AJ230" s="33">
        <v>2501.5542054032826</v>
      </c>
      <c r="AK230" s="33">
        <v>1078.0041071477578</v>
      </c>
      <c r="AL230" s="33">
        <v>2610.7778715425998</v>
      </c>
      <c r="AM230" s="33">
        <v>2329.5935902671545</v>
      </c>
      <c r="AN230" s="33">
        <v>1755.9916811254907</v>
      </c>
      <c r="AO230" s="33">
        <v>1071.3755796999501</v>
      </c>
      <c r="AP230" s="33">
        <v>462.54852900329689</v>
      </c>
      <c r="AQ230" s="33">
        <v>209.67784285462275</v>
      </c>
    </row>
    <row r="231" spans="1:43" ht="13.8" x14ac:dyDescent="0.3">
      <c r="A231" s="13" t="s">
        <v>153</v>
      </c>
      <c r="B231" s="13" t="s">
        <v>169</v>
      </c>
      <c r="C231" s="13" t="s">
        <v>180</v>
      </c>
      <c r="D231" s="13" t="s">
        <v>173</v>
      </c>
      <c r="E231" s="13" t="s">
        <v>173</v>
      </c>
      <c r="F231" s="13" t="s">
        <v>136</v>
      </c>
      <c r="G231" s="27">
        <v>4.8</v>
      </c>
      <c r="H231" s="33">
        <v>20844.15833002454</v>
      </c>
      <c r="I231" s="33">
        <v>20455.243853664098</v>
      </c>
      <c r="J231" s="33">
        <v>20149.038421122921</v>
      </c>
      <c r="K231" s="33">
        <v>19300.881149565896</v>
      </c>
      <c r="L231" s="33">
        <v>17694.183881953144</v>
      </c>
      <c r="M231" s="33">
        <v>14634.010852106176</v>
      </c>
      <c r="N231" s="33">
        <v>18443.497618961916</v>
      </c>
      <c r="O231" s="33">
        <v>18230.984275881663</v>
      </c>
      <c r="P231" s="33">
        <v>17127.572740662305</v>
      </c>
      <c r="Q231" s="33">
        <v>16476.955371646003</v>
      </c>
      <c r="R231" s="33">
        <v>13928.22953088957</v>
      </c>
      <c r="S231" s="33">
        <v>11171.753872924162</v>
      </c>
      <c r="T231" s="33">
        <v>15632.966603359453</v>
      </c>
      <c r="U231" s="33">
        <v>14522.311989559807</v>
      </c>
      <c r="V231" s="33">
        <v>13950.71347179421</v>
      </c>
      <c r="W231" s="33">
        <v>13042.436155711259</v>
      </c>
      <c r="X231" s="33">
        <v>10068.447446214303</v>
      </c>
      <c r="Y231" s="33">
        <v>7042.8974444724554</v>
      </c>
      <c r="Z231" s="33">
        <v>11524.332360514714</v>
      </c>
      <c r="AA231" s="33">
        <v>10630.688655108986</v>
      </c>
      <c r="AB231" s="33">
        <v>9201.3527047570096</v>
      </c>
      <c r="AC231" s="33">
        <v>7955.0264902472336</v>
      </c>
      <c r="AD231" s="33">
        <v>5728.9101783024753</v>
      </c>
      <c r="AE231" s="33">
        <v>3365.5929495759597</v>
      </c>
      <c r="AF231" s="33">
        <v>7446.399147760234</v>
      </c>
      <c r="AG231" s="33">
        <v>6570.718008216234</v>
      </c>
      <c r="AH231" s="33">
        <v>5740.9718715512599</v>
      </c>
      <c r="AI231" s="33">
        <v>4249.7416833279822</v>
      </c>
      <c r="AJ231" s="33">
        <v>2493.8008099913204</v>
      </c>
      <c r="AK231" s="33">
        <v>1235.5208902693855</v>
      </c>
      <c r="AL231" s="33">
        <v>2512.8227677162513</v>
      </c>
      <c r="AM231" s="33">
        <v>2320.2143435631369</v>
      </c>
      <c r="AN231" s="33">
        <v>1899.6800566293768</v>
      </c>
      <c r="AO231" s="33">
        <v>1182.4017099502573</v>
      </c>
      <c r="AP231" s="33">
        <v>647.3837119634718</v>
      </c>
      <c r="AQ231" s="33">
        <v>301.25646798666821</v>
      </c>
    </row>
    <row r="232" spans="1:43" ht="13.8" x14ac:dyDescent="0.3">
      <c r="A232" s="13" t="s">
        <v>153</v>
      </c>
      <c r="B232" s="13" t="s">
        <v>169</v>
      </c>
      <c r="C232" s="13" t="s">
        <v>180</v>
      </c>
      <c r="D232" s="13" t="s">
        <v>173</v>
      </c>
      <c r="E232" s="13" t="s">
        <v>173</v>
      </c>
      <c r="F232" s="13" t="s">
        <v>102</v>
      </c>
      <c r="G232" s="27">
        <v>4.9000000000000004</v>
      </c>
      <c r="H232" s="33">
        <v>25146.497791012076</v>
      </c>
      <c r="I232" s="33">
        <v>25078.845883962578</v>
      </c>
      <c r="J232" s="33">
        <v>24494.222911716224</v>
      </c>
      <c r="K232" s="33">
        <v>24218.428734942008</v>
      </c>
      <c r="L232" s="33">
        <v>22435.850753954412</v>
      </c>
      <c r="M232" s="33">
        <v>18572.560771709981</v>
      </c>
      <c r="N232" s="33">
        <v>21946.430356936722</v>
      </c>
      <c r="O232" s="33">
        <v>21703.692814362319</v>
      </c>
      <c r="P232" s="33">
        <v>20556.024380992138</v>
      </c>
      <c r="Q232" s="33">
        <v>19110.655034823267</v>
      </c>
      <c r="R232" s="33">
        <v>16894.146058511084</v>
      </c>
      <c r="S232" s="33">
        <v>12768.31719691503</v>
      </c>
      <c r="T232" s="33">
        <v>18186.924913107709</v>
      </c>
      <c r="U232" s="33">
        <v>17209.97198587321</v>
      </c>
      <c r="V232" s="33">
        <v>16413.338505195195</v>
      </c>
      <c r="W232" s="33">
        <v>15190.159024568526</v>
      </c>
      <c r="X232" s="33">
        <v>11200.452284577921</v>
      </c>
      <c r="Y232" s="33">
        <v>6833.4918448616154</v>
      </c>
      <c r="Z232" s="33">
        <v>11812.51960840697</v>
      </c>
      <c r="AA232" s="33">
        <v>10157.706727720564</v>
      </c>
      <c r="AB232" s="33">
        <v>9185.9972748818673</v>
      </c>
      <c r="AC232" s="33">
        <v>7819.0604801988829</v>
      </c>
      <c r="AD232" s="33">
        <v>4395.819446422548</v>
      </c>
      <c r="AE232" s="33">
        <v>1920.1447682193971</v>
      </c>
      <c r="AF232" s="33">
        <v>7909.0895991306033</v>
      </c>
      <c r="AG232" s="33">
        <v>6668.79733582466</v>
      </c>
      <c r="AH232" s="33">
        <v>5480.9719585350549</v>
      </c>
      <c r="AI232" s="33">
        <v>3792.6649900317652</v>
      </c>
      <c r="AJ232" s="33">
        <v>1858.2404610085223</v>
      </c>
      <c r="AK232" s="33">
        <v>728.59813330289546</v>
      </c>
      <c r="AL232" s="33">
        <v>2616.8060237451755</v>
      </c>
      <c r="AM232" s="33">
        <v>2019.3614877678617</v>
      </c>
      <c r="AN232" s="33">
        <v>1558.0461749820893</v>
      </c>
      <c r="AO232" s="33">
        <v>776.23115943133689</v>
      </c>
      <c r="AP232" s="33">
        <v>374.09891856363953</v>
      </c>
      <c r="AQ232" s="33">
        <v>229.78849905251809</v>
      </c>
    </row>
    <row r="233" spans="1:43" ht="13.8" x14ac:dyDescent="0.3">
      <c r="A233" s="13" t="s">
        <v>153</v>
      </c>
      <c r="B233" s="13" t="s">
        <v>169</v>
      </c>
      <c r="C233" s="13" t="s">
        <v>180</v>
      </c>
      <c r="D233" s="13" t="s">
        <v>173</v>
      </c>
      <c r="E233" s="13" t="s">
        <v>173</v>
      </c>
      <c r="F233" s="27" t="s">
        <v>103</v>
      </c>
      <c r="G233" s="14">
        <f>AVERAGE(G230:G232)</f>
        <v>5</v>
      </c>
      <c r="H233" s="16">
        <f>AVERAGE(H230:H232)</f>
        <v>22956.577582071895</v>
      </c>
      <c r="I233" s="16">
        <f t="shared" ref="I233" si="1449">AVERAGE(I230:I232)</f>
        <v>22470.769694303977</v>
      </c>
      <c r="J233" s="16">
        <f t="shared" ref="J233" si="1450">AVERAGE(J230:J232)</f>
        <v>22000.879466486975</v>
      </c>
      <c r="K233" s="16">
        <f t="shared" ref="K233" si="1451">AVERAGE(K230:K232)</f>
        <v>21450.299502570389</v>
      </c>
      <c r="L233" s="16">
        <f>AVERAGE(L230:L232)</f>
        <v>19846.035648791916</v>
      </c>
      <c r="M233" s="16">
        <f t="shared" ref="M233" si="1452">AVERAGE(M230:M232)</f>
        <v>16550.022665174009</v>
      </c>
      <c r="N233" s="16">
        <f t="shared" ref="N233" si="1453">AVERAGE(N230:N232)</f>
        <v>20693.61265007421</v>
      </c>
      <c r="O233" s="16">
        <f t="shared" ref="O233" si="1454">AVERAGE(O230:O232)</f>
        <v>20149.869184428866</v>
      </c>
      <c r="P233" s="16">
        <f>AVERAGE(P230:P232)</f>
        <v>19265.235715689338</v>
      </c>
      <c r="Q233" s="16">
        <f t="shared" ref="Q233" si="1455">AVERAGE(Q230:Q232)</f>
        <v>18376.42716243086</v>
      </c>
      <c r="R233" s="16">
        <f t="shared" ref="R233" si="1456">AVERAGE(R230:R232)</f>
        <v>15785.462374335679</v>
      </c>
      <c r="S233" s="16">
        <f t="shared" ref="S233" si="1457">AVERAGE(S230:S232)</f>
        <v>12089.911202743961</v>
      </c>
      <c r="T233" s="16">
        <f>AVERAGE(T230:T232)</f>
        <v>17123.632703169453</v>
      </c>
      <c r="U233" s="16">
        <f t="shared" ref="U233" si="1458">AVERAGE(U230:U232)</f>
        <v>16173.306817252058</v>
      </c>
      <c r="V233" s="16">
        <f t="shared" ref="V233" si="1459">AVERAGE(V230:V232)</f>
        <v>15449.860735804497</v>
      </c>
      <c r="W233" s="16">
        <f t="shared" ref="W233" si="1460">AVERAGE(W230:W232)</f>
        <v>14256.714510971893</v>
      </c>
      <c r="X233" s="16">
        <f>AVERAGE(X230:X232)</f>
        <v>11133.444454931521</v>
      </c>
      <c r="Y233" s="16">
        <f t="shared" ref="Y233" si="1461">AVERAGE(Y230:Y232)</f>
        <v>7340.0086222524378</v>
      </c>
      <c r="Z233" s="16">
        <f t="shared" ref="Z233" si="1462">AVERAGE(Z230:Z232)</f>
        <v>12377.747982062529</v>
      </c>
      <c r="AA233" s="16">
        <f t="shared" ref="AA233" si="1463">AVERAGE(AA230:AA232)</f>
        <v>11067.854149437537</v>
      </c>
      <c r="AB233" s="16">
        <f>AVERAGE(AB230:AB232)</f>
        <v>9738.7935983333591</v>
      </c>
      <c r="AC233" s="16">
        <f t="shared" ref="AC233" si="1464">AVERAGE(AC230:AC232)</f>
        <v>8462.5968905077298</v>
      </c>
      <c r="AD233" s="16">
        <f t="shared" ref="AD233" si="1465">AVERAGE(AD230:AD232)</f>
        <v>5545.4047793296268</v>
      </c>
      <c r="AE233" s="16">
        <f t="shared" ref="AE233" si="1466">AVERAGE(AE230:AE232)</f>
        <v>2966.1091006967381</v>
      </c>
      <c r="AF233" s="16">
        <f>AVERAGE(AF230:AF232)</f>
        <v>8126.1674907514653</v>
      </c>
      <c r="AG233" s="16">
        <f t="shared" ref="AG233" si="1467">AVERAGE(AG230:AG232)</f>
        <v>6924.8055546847363</v>
      </c>
      <c r="AH233" s="16">
        <f t="shared" ref="AH233" si="1468">AVERAGE(AH230:AH232)</f>
        <v>5872.3888314432515</v>
      </c>
      <c r="AI233" s="16">
        <f t="shared" ref="AI233" si="1469">AVERAGE(AI230:AI232)</f>
        <v>4224.0064378092311</v>
      </c>
      <c r="AJ233" s="16">
        <f>AVERAGE(AJ230:AJ232)</f>
        <v>2284.5318254677086</v>
      </c>
      <c r="AK233" s="16">
        <f t="shared" ref="AK233" si="1470">AVERAGE(AK230:AK232)</f>
        <v>1014.0410435733462</v>
      </c>
      <c r="AL233" s="16">
        <f t="shared" ref="AL233" si="1471">AVERAGE(AL230:AL232)</f>
        <v>2580.1355543346758</v>
      </c>
      <c r="AM233" s="16">
        <f t="shared" ref="AM233" si="1472">AVERAGE(AM230:AM232)</f>
        <v>2223.056473866051</v>
      </c>
      <c r="AN233" s="16">
        <f>AVERAGE(AN230:AN232)</f>
        <v>1737.9059709123187</v>
      </c>
      <c r="AO233" s="16">
        <f t="shared" ref="AO233" si="1473">AVERAGE(AO230:AO232)</f>
        <v>1010.0028163605148</v>
      </c>
      <c r="AP233" s="16">
        <f t="shared" ref="AP233" si="1474">AVERAGE(AP230:AP232)</f>
        <v>494.6770531768027</v>
      </c>
      <c r="AQ233" s="16">
        <f t="shared" ref="AQ233" si="1475">AVERAGE(AQ230:AQ232)</f>
        <v>246.90760329793636</v>
      </c>
    </row>
    <row r="234" spans="1:43" ht="13.8" x14ac:dyDescent="0.3">
      <c r="A234" s="13" t="s">
        <v>153</v>
      </c>
      <c r="B234" s="13" t="s">
        <v>169</v>
      </c>
      <c r="C234" s="13" t="s">
        <v>180</v>
      </c>
      <c r="D234" s="13" t="s">
        <v>181</v>
      </c>
      <c r="E234" s="13" t="s">
        <v>182</v>
      </c>
      <c r="F234" s="13" t="s">
        <v>29</v>
      </c>
      <c r="G234" s="27">
        <v>4.3</v>
      </c>
      <c r="H234" s="33">
        <v>21591.982298659259</v>
      </c>
      <c r="I234" s="33">
        <v>20173.345938067061</v>
      </c>
      <c r="J234" s="33">
        <v>19465.89069934408</v>
      </c>
      <c r="K234" s="33">
        <v>18910.787357808727</v>
      </c>
      <c r="L234" s="33">
        <v>17165.765997004743</v>
      </c>
      <c r="M234" s="33">
        <v>14438.633940819103</v>
      </c>
      <c r="N234" s="33">
        <v>19445.293203351026</v>
      </c>
      <c r="O234" s="33">
        <v>17908.389869842747</v>
      </c>
      <c r="P234" s="33">
        <v>18227.327845981537</v>
      </c>
      <c r="Q234" s="33">
        <v>16520.96261528994</v>
      </c>
      <c r="R234" s="33">
        <v>14353.919583346125</v>
      </c>
      <c r="S234" s="33">
        <v>10747.076463450476</v>
      </c>
      <c r="T234" s="33">
        <v>15718.899493313085</v>
      </c>
      <c r="U234" s="33">
        <v>14180.400205774116</v>
      </c>
      <c r="V234" s="33">
        <v>14270.932635103249</v>
      </c>
      <c r="W234" s="33">
        <v>11866.973481074592</v>
      </c>
      <c r="X234" s="33">
        <v>9330.0689311125861</v>
      </c>
      <c r="Y234" s="33">
        <v>6065.7621597850821</v>
      </c>
      <c r="Z234" s="33">
        <v>10932.984138979893</v>
      </c>
      <c r="AA234" s="33">
        <v>9463.9014649998371</v>
      </c>
      <c r="AB234" s="33">
        <v>8461.0583196760144</v>
      </c>
      <c r="AC234" s="33">
        <v>7197.9327248761765</v>
      </c>
      <c r="AD234" s="33">
        <v>5250.1758635306469</v>
      </c>
      <c r="AE234" s="33">
        <v>2807.8265007886671</v>
      </c>
      <c r="AF234" s="33">
        <v>7137.3149095084309</v>
      </c>
      <c r="AG234" s="33">
        <v>6136.0521969386473</v>
      </c>
      <c r="AH234" s="33">
        <v>5724.9745636846155</v>
      </c>
      <c r="AI234" s="33">
        <v>4026.057171098334</v>
      </c>
      <c r="AJ234" s="33">
        <v>2644.4906062007403</v>
      </c>
      <c r="AK234" s="33">
        <v>1416.1792280523543</v>
      </c>
      <c r="AL234" s="33">
        <v>2959.2933934656899</v>
      </c>
      <c r="AM234" s="33">
        <v>2436.746574389414</v>
      </c>
      <c r="AN234" s="33">
        <v>1928.9064239851014</v>
      </c>
      <c r="AO234" s="33">
        <v>1432.4390491576469</v>
      </c>
      <c r="AP234" s="33">
        <v>603.28474746257154</v>
      </c>
      <c r="AQ234" s="33">
        <v>246.00386499917602</v>
      </c>
    </row>
    <row r="235" spans="1:43" ht="13.8" x14ac:dyDescent="0.3">
      <c r="A235" s="13" t="s">
        <v>153</v>
      </c>
      <c r="B235" s="13" t="s">
        <v>169</v>
      </c>
      <c r="C235" s="13" t="s">
        <v>180</v>
      </c>
      <c r="D235" s="13" t="s">
        <v>181</v>
      </c>
      <c r="E235" s="13" t="s">
        <v>182</v>
      </c>
      <c r="F235" s="13" t="s">
        <v>104</v>
      </c>
      <c r="G235" s="27">
        <v>5.9</v>
      </c>
      <c r="H235" s="33">
        <v>21802.61380425933</v>
      </c>
      <c r="I235" s="33">
        <v>21281.880384356977</v>
      </c>
      <c r="J235" s="33">
        <v>21610.637693493132</v>
      </c>
      <c r="K235" s="33">
        <v>21500.008440626454</v>
      </c>
      <c r="L235" s="33">
        <v>18732.033322368032</v>
      </c>
      <c r="M235" s="33">
        <v>15338.54055871435</v>
      </c>
      <c r="N235" s="33">
        <v>19678.118614691459</v>
      </c>
      <c r="O235" s="33">
        <v>19003.174305895493</v>
      </c>
      <c r="P235" s="33">
        <v>18839.282556737355</v>
      </c>
      <c r="Q235" s="33">
        <v>18833.948959694062</v>
      </c>
      <c r="R235" s="33">
        <v>15770.069487092434</v>
      </c>
      <c r="S235" s="33">
        <v>11049.332546644098</v>
      </c>
      <c r="T235" s="33">
        <v>17847.238787447171</v>
      </c>
      <c r="U235" s="33">
        <v>16935.412315444853</v>
      </c>
      <c r="V235" s="33">
        <v>15568.017684622395</v>
      </c>
      <c r="W235" s="33">
        <v>14361.014534439768</v>
      </c>
      <c r="X235" s="33">
        <v>10678.501000496091</v>
      </c>
      <c r="Y235" s="33">
        <v>7510.2124766920433</v>
      </c>
      <c r="Z235" s="33">
        <v>12333.912862012539</v>
      </c>
      <c r="AA235" s="33">
        <v>11559.966285006707</v>
      </c>
      <c r="AB235" s="33">
        <v>10749.532956825986</v>
      </c>
      <c r="AC235" s="33">
        <v>9146.9259291914677</v>
      </c>
      <c r="AD235" s="33">
        <v>6050.5453974312286</v>
      </c>
      <c r="AE235" s="33">
        <v>3609.5679831268153</v>
      </c>
      <c r="AF235" s="33">
        <v>7876.2001237041359</v>
      </c>
      <c r="AG235" s="33">
        <v>6396.094190892929</v>
      </c>
      <c r="AH235" s="33">
        <v>5805.9114944737839</v>
      </c>
      <c r="AI235" s="33">
        <v>4841.0316034773705</v>
      </c>
      <c r="AJ235" s="33">
        <v>1867.1452405252151</v>
      </c>
      <c r="AK235" s="33">
        <v>1023.5739971413066</v>
      </c>
      <c r="AL235" s="33">
        <v>3476.7091081810431</v>
      </c>
      <c r="AM235" s="33">
        <v>3106.6051584106954</v>
      </c>
      <c r="AN235" s="33">
        <v>2411.6413646222786</v>
      </c>
      <c r="AO235" s="33">
        <v>1606.3754044657858</v>
      </c>
      <c r="AP235" s="33">
        <v>766.93360323606146</v>
      </c>
      <c r="AQ235" s="33">
        <v>399.1988023167338</v>
      </c>
    </row>
    <row r="236" spans="1:43" ht="13.8" x14ac:dyDescent="0.3">
      <c r="A236" s="13" t="s">
        <v>153</v>
      </c>
      <c r="B236" s="13" t="s">
        <v>169</v>
      </c>
      <c r="C236" s="13" t="s">
        <v>180</v>
      </c>
      <c r="D236" s="13" t="s">
        <v>181</v>
      </c>
      <c r="E236" s="13" t="s">
        <v>182</v>
      </c>
      <c r="F236" s="13" t="s">
        <v>105</v>
      </c>
      <c r="G236" s="27">
        <v>7.8</v>
      </c>
      <c r="H236" s="33">
        <v>22812.136836744437</v>
      </c>
      <c r="I236" s="33">
        <v>22985.760439635844</v>
      </c>
      <c r="J236" s="33">
        <v>22614.298214376107</v>
      </c>
      <c r="K236" s="33">
        <v>22275.589620492327</v>
      </c>
      <c r="L236" s="33">
        <v>20476.701952112584</v>
      </c>
      <c r="M236" s="33">
        <v>14058.52092681381</v>
      </c>
      <c r="N236" s="33">
        <v>19114.353973242403</v>
      </c>
      <c r="O236" s="33">
        <v>18971.119584689983</v>
      </c>
      <c r="P236" s="33">
        <v>18466.688243149802</v>
      </c>
      <c r="Q236" s="33">
        <v>17546.335426919239</v>
      </c>
      <c r="R236" s="33">
        <v>14965.495526381668</v>
      </c>
      <c r="S236" s="33">
        <v>11534.714860681554</v>
      </c>
      <c r="T236" s="33">
        <v>16369.068520421388</v>
      </c>
      <c r="U236" s="33">
        <v>15845.058538092873</v>
      </c>
      <c r="V236" s="33">
        <v>15720.61185033991</v>
      </c>
      <c r="W236" s="33">
        <v>14462.6793844567</v>
      </c>
      <c r="X236" s="33">
        <v>11192.240559420055</v>
      </c>
      <c r="Y236" s="33">
        <v>7747.4987873266682</v>
      </c>
      <c r="Z236" s="33">
        <v>13670.13128979164</v>
      </c>
      <c r="AA236" s="33">
        <v>12183.811603052252</v>
      </c>
      <c r="AB236" s="33">
        <v>11665.656219510347</v>
      </c>
      <c r="AC236" s="33">
        <v>10534.066524183161</v>
      </c>
      <c r="AD236" s="33">
        <v>6725.9019961843387</v>
      </c>
      <c r="AE236" s="33">
        <v>3401.7251885883188</v>
      </c>
      <c r="AF236" s="33">
        <v>6673.2576853014862</v>
      </c>
      <c r="AG236" s="33">
        <v>5581.9867107032069</v>
      </c>
      <c r="AH236" s="33">
        <v>5038.9997336353708</v>
      </c>
      <c r="AI236" s="33">
        <v>3721.8086963034179</v>
      </c>
      <c r="AJ236" s="33">
        <v>2005.5310561735548</v>
      </c>
      <c r="AK236" s="33">
        <v>1155.1941379602877</v>
      </c>
      <c r="AL236" s="33">
        <v>2270.5762721962242</v>
      </c>
      <c r="AM236" s="33">
        <v>1972.5157689053094</v>
      </c>
      <c r="AN236" s="33">
        <v>1621.256728032816</v>
      </c>
      <c r="AO236" s="33">
        <v>1061.5187818733398</v>
      </c>
      <c r="AP236" s="33">
        <v>417.97244953801641</v>
      </c>
      <c r="AQ236" s="33">
        <v>144.11835897790243</v>
      </c>
    </row>
    <row r="237" spans="1:43" ht="13.8" x14ac:dyDescent="0.3">
      <c r="A237" s="13" t="s">
        <v>153</v>
      </c>
      <c r="B237" s="13" t="s">
        <v>169</v>
      </c>
      <c r="C237" s="13" t="s">
        <v>180</v>
      </c>
      <c r="D237" s="13" t="s">
        <v>181</v>
      </c>
      <c r="E237" s="13" t="s">
        <v>182</v>
      </c>
      <c r="F237" s="27" t="s">
        <v>103</v>
      </c>
      <c r="G237" s="14">
        <f>AVERAGE(G234:G236)</f>
        <v>6</v>
      </c>
      <c r="H237" s="16">
        <f>AVERAGE(H234:H236)</f>
        <v>22068.910979887674</v>
      </c>
      <c r="I237" s="16">
        <f t="shared" ref="I237" si="1476">AVERAGE(I234:I236)</f>
        <v>21480.328920686628</v>
      </c>
      <c r="J237" s="16">
        <f t="shared" ref="J237" si="1477">AVERAGE(J234:J236)</f>
        <v>21230.275535737772</v>
      </c>
      <c r="K237" s="16">
        <f t="shared" ref="K237" si="1478">AVERAGE(K234:K236)</f>
        <v>20895.461806309169</v>
      </c>
      <c r="L237" s="16">
        <f>AVERAGE(L234:L236)</f>
        <v>18791.500423828453</v>
      </c>
      <c r="M237" s="16">
        <f t="shared" ref="M237" si="1479">AVERAGE(M234:M236)</f>
        <v>14611.898475449087</v>
      </c>
      <c r="N237" s="16">
        <f t="shared" ref="N237" si="1480">AVERAGE(N234:N236)</f>
        <v>19412.588597094964</v>
      </c>
      <c r="O237" s="16">
        <f t="shared" ref="O237" si="1481">AVERAGE(O234:O236)</f>
        <v>18627.561253476073</v>
      </c>
      <c r="P237" s="16">
        <f>AVERAGE(P234:P236)</f>
        <v>18511.099548622897</v>
      </c>
      <c r="Q237" s="16">
        <f t="shared" ref="Q237" si="1482">AVERAGE(Q234:Q236)</f>
        <v>17633.749000634412</v>
      </c>
      <c r="R237" s="16">
        <f t="shared" ref="R237" si="1483">AVERAGE(R234:R236)</f>
        <v>15029.828198940077</v>
      </c>
      <c r="S237" s="16">
        <f t="shared" ref="S237" si="1484">AVERAGE(S234:S236)</f>
        <v>11110.374623592043</v>
      </c>
      <c r="T237" s="16">
        <f>AVERAGE(T234:T236)</f>
        <v>16645.068933727216</v>
      </c>
      <c r="U237" s="16">
        <f t="shared" ref="U237" si="1485">AVERAGE(U234:U236)</f>
        <v>15653.623686437282</v>
      </c>
      <c r="V237" s="16">
        <f t="shared" ref="V237" si="1486">AVERAGE(V234:V236)</f>
        <v>15186.520723355185</v>
      </c>
      <c r="W237" s="16">
        <f t="shared" ref="W237" si="1487">AVERAGE(W234:W236)</f>
        <v>13563.555799990354</v>
      </c>
      <c r="X237" s="16">
        <f>AVERAGE(X234:X236)</f>
        <v>10400.270163676243</v>
      </c>
      <c r="Y237" s="16">
        <f t="shared" ref="Y237" si="1488">AVERAGE(Y234:Y236)</f>
        <v>7107.8244746012642</v>
      </c>
      <c r="Z237" s="16">
        <f t="shared" ref="Z237" si="1489">AVERAGE(Z234:Z236)</f>
        <v>12312.342763594692</v>
      </c>
      <c r="AA237" s="16">
        <f t="shared" ref="AA237" si="1490">AVERAGE(AA234:AA236)</f>
        <v>11069.226451019598</v>
      </c>
      <c r="AB237" s="16">
        <f>AVERAGE(AB234:AB236)</f>
        <v>10292.082498670783</v>
      </c>
      <c r="AC237" s="16">
        <f t="shared" ref="AC237" si="1491">AVERAGE(AC234:AC236)</f>
        <v>8959.6417260836024</v>
      </c>
      <c r="AD237" s="16">
        <f t="shared" ref="AD237" si="1492">AVERAGE(AD234:AD236)</f>
        <v>6008.8744190487387</v>
      </c>
      <c r="AE237" s="16">
        <f t="shared" ref="AE237" si="1493">AVERAGE(AE234:AE236)</f>
        <v>3273.039890834601</v>
      </c>
      <c r="AF237" s="16">
        <f>AVERAGE(AF234:AF236)</f>
        <v>7228.9242395046849</v>
      </c>
      <c r="AG237" s="16">
        <f t="shared" ref="AG237" si="1494">AVERAGE(AG234:AG236)</f>
        <v>6038.044366178262</v>
      </c>
      <c r="AH237" s="16">
        <f t="shared" ref="AH237" si="1495">AVERAGE(AH234:AH236)</f>
        <v>5523.2952639312571</v>
      </c>
      <c r="AI237" s="16">
        <f t="shared" ref="AI237" si="1496">AVERAGE(AI234:AI236)</f>
        <v>4196.2991569597079</v>
      </c>
      <c r="AJ237" s="16">
        <f>AVERAGE(AJ234:AJ236)</f>
        <v>2172.3889676331701</v>
      </c>
      <c r="AK237" s="16">
        <f t="shared" ref="AK237" si="1497">AVERAGE(AK234:AK236)</f>
        <v>1198.3157877179829</v>
      </c>
      <c r="AL237" s="16">
        <f t="shared" ref="AL237" si="1498">AVERAGE(AL234:AL236)</f>
        <v>2902.1929246143191</v>
      </c>
      <c r="AM237" s="16">
        <f t="shared" ref="AM237" si="1499">AVERAGE(AM234:AM236)</f>
        <v>2505.2891672351393</v>
      </c>
      <c r="AN237" s="16">
        <f>AVERAGE(AN234:AN236)</f>
        <v>1987.2681722133987</v>
      </c>
      <c r="AO237" s="16">
        <f t="shared" ref="AO237" si="1500">AVERAGE(AO234:AO236)</f>
        <v>1366.7777451655909</v>
      </c>
      <c r="AP237" s="16">
        <f t="shared" ref="AP237" si="1501">AVERAGE(AP234:AP236)</f>
        <v>596.06360007888316</v>
      </c>
      <c r="AQ237" s="16">
        <f t="shared" ref="AQ237" si="1502">AVERAGE(AQ234:AQ236)</f>
        <v>263.10700876460407</v>
      </c>
    </row>
    <row r="238" spans="1:43" ht="13.8" x14ac:dyDescent="0.2">
      <c r="A238" s="13" t="s">
        <v>153</v>
      </c>
      <c r="B238" s="13" t="s">
        <v>169</v>
      </c>
      <c r="C238" s="13" t="s">
        <v>180</v>
      </c>
      <c r="D238" s="13" t="s">
        <v>186</v>
      </c>
      <c r="E238" s="13" t="s">
        <v>197</v>
      </c>
      <c r="F238" s="13" t="s">
        <v>31</v>
      </c>
      <c r="G238" s="26">
        <v>6.9</v>
      </c>
      <c r="H238" s="33">
        <v>26930.726922025598</v>
      </c>
      <c r="I238" s="33">
        <v>26134.393102671445</v>
      </c>
      <c r="J238" s="33">
        <v>25021.559935807632</v>
      </c>
      <c r="K238" s="33">
        <v>25122.46899873955</v>
      </c>
      <c r="L238" s="33">
        <v>22556.299480770631</v>
      </c>
      <c r="M238" s="33">
        <v>18933.020291582721</v>
      </c>
      <c r="N238" s="33">
        <v>24769.404852775184</v>
      </c>
      <c r="O238" s="33">
        <v>24453.573707325588</v>
      </c>
      <c r="P238" s="33">
        <v>23794.300801381974</v>
      </c>
      <c r="Q238" s="33">
        <v>22088.6067934067</v>
      </c>
      <c r="R238" s="33">
        <v>18291.731667088119</v>
      </c>
      <c r="S238" s="33">
        <v>14388.373573069744</v>
      </c>
      <c r="T238" s="33">
        <v>20935.119906577205</v>
      </c>
      <c r="U238" s="33">
        <v>20780.726923140657</v>
      </c>
      <c r="V238" s="33">
        <v>19966.807596604052</v>
      </c>
      <c r="W238" s="33">
        <v>18120.8077371523</v>
      </c>
      <c r="X238" s="33">
        <v>13521.89996071606</v>
      </c>
      <c r="Y238" s="33">
        <v>8457.9120445222234</v>
      </c>
      <c r="Z238" s="33">
        <v>16952.497723213124</v>
      </c>
      <c r="AA238" s="33">
        <v>14095.786210601957</v>
      </c>
      <c r="AB238" s="33">
        <v>14107.814790025124</v>
      </c>
      <c r="AC238" s="33">
        <v>10829.727808543656</v>
      </c>
      <c r="AD238" s="33">
        <v>7428.50341833727</v>
      </c>
      <c r="AE238" s="33">
        <v>2552.3275216250922</v>
      </c>
      <c r="AF238" s="33">
        <v>11973.40883317539</v>
      </c>
      <c r="AG238" s="33">
        <v>9766.6908459961905</v>
      </c>
      <c r="AH238" s="33">
        <v>9042.5498707162478</v>
      </c>
      <c r="AI238" s="33">
        <v>6169.3880560060443</v>
      </c>
      <c r="AJ238" s="33">
        <v>3214.1196240033864</v>
      </c>
      <c r="AK238" s="33">
        <v>1053.1093416312699</v>
      </c>
      <c r="AL238" s="33">
        <v>4727.2265727050381</v>
      </c>
      <c r="AM238" s="33">
        <v>3224.782535374216</v>
      </c>
      <c r="AN238" s="33">
        <v>2469.1146758217383</v>
      </c>
      <c r="AO238" s="33">
        <v>1731.1371709765315</v>
      </c>
      <c r="AP238" s="33">
        <v>872.24287213470996</v>
      </c>
      <c r="AQ238" s="33">
        <v>480.331862664315</v>
      </c>
    </row>
    <row r="239" spans="1:43" ht="13.8" x14ac:dyDescent="0.2">
      <c r="A239" s="13" t="s">
        <v>153</v>
      </c>
      <c r="B239" s="13" t="s">
        <v>169</v>
      </c>
      <c r="C239" s="13" t="s">
        <v>180</v>
      </c>
      <c r="D239" s="13" t="s">
        <v>186</v>
      </c>
      <c r="E239" s="13" t="s">
        <v>197</v>
      </c>
      <c r="F239" s="13" t="s">
        <v>32</v>
      </c>
      <c r="G239" s="26">
        <v>7.1</v>
      </c>
      <c r="H239" s="33">
        <v>22923.809419913254</v>
      </c>
      <c r="I239" s="33">
        <v>22693.506880782887</v>
      </c>
      <c r="J239" s="33">
        <v>22583.922247158123</v>
      </c>
      <c r="K239" s="33">
        <v>23124.717909613304</v>
      </c>
      <c r="L239" s="33">
        <v>20386.918511804888</v>
      </c>
      <c r="M239" s="33">
        <v>16860.435513392044</v>
      </c>
      <c r="N239" s="33">
        <v>20687.264552450488</v>
      </c>
      <c r="O239" s="33">
        <v>20629.850163236813</v>
      </c>
      <c r="P239" s="33">
        <v>20267.778801975302</v>
      </c>
      <c r="Q239" s="33">
        <v>18928.059641390086</v>
      </c>
      <c r="R239" s="33">
        <v>17935.088983069651</v>
      </c>
      <c r="S239" s="33">
        <v>13200.087930288062</v>
      </c>
      <c r="T239" s="33">
        <v>18726.638966202339</v>
      </c>
      <c r="U239" s="33">
        <v>18805.223895384057</v>
      </c>
      <c r="V239" s="33">
        <v>17500.137067321761</v>
      </c>
      <c r="W239" s="33">
        <v>14643.966787793566</v>
      </c>
      <c r="X239" s="33">
        <v>12730.114276609633</v>
      </c>
      <c r="Y239" s="33">
        <v>9361.9333886623153</v>
      </c>
      <c r="Z239" s="33">
        <v>14041.720293208276</v>
      </c>
      <c r="AA239" s="33">
        <v>12756.961498592374</v>
      </c>
      <c r="AB239" s="33">
        <v>11137.05429311783</v>
      </c>
      <c r="AC239" s="33">
        <v>9988.9866134674685</v>
      </c>
      <c r="AD239" s="33">
        <v>6978.9751158780682</v>
      </c>
      <c r="AE239" s="33">
        <v>3732.3784271488498</v>
      </c>
      <c r="AF239" s="33">
        <v>7578.9055903625085</v>
      </c>
      <c r="AG239" s="33">
        <v>7172.2220635372905</v>
      </c>
      <c r="AH239" s="33">
        <v>5916.0319306449819</v>
      </c>
      <c r="AI239" s="33">
        <v>4060.6998834687038</v>
      </c>
      <c r="AJ239" s="33">
        <v>2386.4603739455542</v>
      </c>
      <c r="AK239" s="33">
        <v>1047.1429196165905</v>
      </c>
      <c r="AL239" s="33">
        <v>2490.775311712001</v>
      </c>
      <c r="AM239" s="33">
        <v>1977.0959723539906</v>
      </c>
      <c r="AN239" s="33">
        <v>1558.2175210735002</v>
      </c>
      <c r="AO239" s="33">
        <v>993.8293455665264</v>
      </c>
      <c r="AP239" s="33">
        <v>400.21502356003253</v>
      </c>
      <c r="AQ239" s="33">
        <v>147.03283485865484</v>
      </c>
    </row>
    <row r="240" spans="1:43" ht="13.8" x14ac:dyDescent="0.2">
      <c r="A240" s="13" t="s">
        <v>153</v>
      </c>
      <c r="B240" s="13" t="s">
        <v>169</v>
      </c>
      <c r="C240" s="13" t="s">
        <v>180</v>
      </c>
      <c r="D240" s="13" t="s">
        <v>186</v>
      </c>
      <c r="E240" s="13" t="s">
        <v>197</v>
      </c>
      <c r="F240" s="13" t="s">
        <v>33</v>
      </c>
      <c r="G240" s="26">
        <v>10.7</v>
      </c>
      <c r="H240" s="33">
        <v>20128.720792143013</v>
      </c>
      <c r="I240" s="33">
        <v>20003.468683574676</v>
      </c>
      <c r="J240" s="33">
        <v>19719.897133390506</v>
      </c>
      <c r="K240" s="33">
        <v>19624.920203898993</v>
      </c>
      <c r="L240" s="33">
        <v>18222.077013577233</v>
      </c>
      <c r="M240" s="33">
        <v>15900.769084679585</v>
      </c>
      <c r="N240" s="33">
        <v>17427.503416566386</v>
      </c>
      <c r="O240" s="33">
        <v>17210.19200417</v>
      </c>
      <c r="P240" s="33">
        <v>16952.986104830659</v>
      </c>
      <c r="Q240" s="33">
        <v>16104.106168920176</v>
      </c>
      <c r="R240" s="33">
        <v>14031.458426874753</v>
      </c>
      <c r="S240" s="33">
        <v>10814.060540718041</v>
      </c>
      <c r="T240" s="33">
        <v>15190.936807830805</v>
      </c>
      <c r="U240" s="33">
        <v>15014.23561644043</v>
      </c>
      <c r="V240" s="33">
        <v>14339.402975660587</v>
      </c>
      <c r="W240" s="33">
        <v>13341.392064623133</v>
      </c>
      <c r="X240" s="33">
        <v>10805.034927723689</v>
      </c>
      <c r="Y240" s="33">
        <v>7470.9467512385127</v>
      </c>
      <c r="Z240" s="33">
        <v>11066.486161155688</v>
      </c>
      <c r="AA240" s="33">
        <v>10728.49748447694</v>
      </c>
      <c r="AB240" s="33">
        <v>9756.3639860196017</v>
      </c>
      <c r="AC240" s="33">
        <v>8362.3614730845147</v>
      </c>
      <c r="AD240" s="33">
        <v>5428.0093163553156</v>
      </c>
      <c r="AE240" s="33">
        <v>2889.9700531090143</v>
      </c>
      <c r="AF240" s="33">
        <v>10960.425790057574</v>
      </c>
      <c r="AG240" s="33">
        <v>10073.836499964884</v>
      </c>
      <c r="AH240" s="33">
        <v>8590.549899255584</v>
      </c>
      <c r="AI240" s="33">
        <v>6054.2716044977624</v>
      </c>
      <c r="AJ240" s="33">
        <v>2521.9357611618416</v>
      </c>
      <c r="AK240" s="33">
        <v>1046.18003000359</v>
      </c>
      <c r="AL240" s="33">
        <v>2798.8306623710087</v>
      </c>
      <c r="AM240" s="33">
        <v>2384.967793492433</v>
      </c>
      <c r="AN240" s="33">
        <v>1743.5520160374317</v>
      </c>
      <c r="AO240" s="33">
        <v>1041.2019405020328</v>
      </c>
      <c r="AP240" s="33">
        <v>362.14284846566727</v>
      </c>
      <c r="AQ240" s="33">
        <v>109.42770203834699</v>
      </c>
    </row>
    <row r="241" spans="1:43" ht="13.8" x14ac:dyDescent="0.3">
      <c r="A241" s="13" t="s">
        <v>153</v>
      </c>
      <c r="B241" s="13" t="s">
        <v>169</v>
      </c>
      <c r="C241" s="13" t="s">
        <v>180</v>
      </c>
      <c r="D241" s="13" t="s">
        <v>186</v>
      </c>
      <c r="E241" s="13" t="s">
        <v>197</v>
      </c>
      <c r="F241" s="27" t="s">
        <v>103</v>
      </c>
      <c r="G241" s="14">
        <f>AVERAGE(G238:G240)</f>
        <v>8.2333333333333325</v>
      </c>
      <c r="H241" s="16">
        <f>AVERAGE(H238:H240)</f>
        <v>23327.75237802729</v>
      </c>
      <c r="I241" s="16">
        <f t="shared" ref="I241" si="1503">AVERAGE(I238:I240)</f>
        <v>22943.78955567634</v>
      </c>
      <c r="J241" s="16">
        <f t="shared" ref="J241" si="1504">AVERAGE(J238:J240)</f>
        <v>22441.793105452089</v>
      </c>
      <c r="K241" s="16">
        <f t="shared" ref="K241" si="1505">AVERAGE(K238:K240)</f>
        <v>22624.035704083948</v>
      </c>
      <c r="L241" s="16">
        <f>AVERAGE(L238:L240)</f>
        <v>20388.431668717585</v>
      </c>
      <c r="M241" s="16">
        <f t="shared" ref="M241" si="1506">AVERAGE(M238:M240)</f>
        <v>17231.40829655145</v>
      </c>
      <c r="N241" s="16">
        <f t="shared" ref="N241" si="1507">AVERAGE(N238:N240)</f>
        <v>20961.390940597354</v>
      </c>
      <c r="O241" s="16">
        <f t="shared" ref="O241" si="1508">AVERAGE(O238:O240)</f>
        <v>20764.538624910801</v>
      </c>
      <c r="P241" s="16">
        <f>AVERAGE(P238:P240)</f>
        <v>20338.355236062645</v>
      </c>
      <c r="Q241" s="16">
        <f t="shared" ref="Q241" si="1509">AVERAGE(Q238:Q240)</f>
        <v>19040.25753457232</v>
      </c>
      <c r="R241" s="16">
        <f t="shared" ref="R241" si="1510">AVERAGE(R238:R240)</f>
        <v>16752.759692344174</v>
      </c>
      <c r="S241" s="16">
        <f t="shared" ref="S241" si="1511">AVERAGE(S238:S240)</f>
        <v>12800.840681358617</v>
      </c>
      <c r="T241" s="16">
        <f>AVERAGE(T238:T240)</f>
        <v>18284.231893536784</v>
      </c>
      <c r="U241" s="16">
        <f t="shared" ref="U241" si="1512">AVERAGE(U238:U240)</f>
        <v>18200.06214498838</v>
      </c>
      <c r="V241" s="16">
        <f t="shared" ref="V241" si="1513">AVERAGE(V238:V240)</f>
        <v>17268.782546528801</v>
      </c>
      <c r="W241" s="16">
        <f t="shared" ref="W241" si="1514">AVERAGE(W238:W240)</f>
        <v>15368.722196523</v>
      </c>
      <c r="X241" s="16">
        <f>AVERAGE(X238:X240)</f>
        <v>12352.349721683126</v>
      </c>
      <c r="Y241" s="16">
        <f t="shared" ref="Y241" si="1515">AVERAGE(Y238:Y240)</f>
        <v>8430.2640614743505</v>
      </c>
      <c r="Z241" s="16">
        <f t="shared" ref="Z241" si="1516">AVERAGE(Z238:Z240)</f>
        <v>14020.234725859031</v>
      </c>
      <c r="AA241" s="16">
        <f t="shared" ref="AA241" si="1517">AVERAGE(AA238:AA240)</f>
        <v>12527.081731223756</v>
      </c>
      <c r="AB241" s="16">
        <f>AVERAGE(AB238:AB240)</f>
        <v>11667.077689720851</v>
      </c>
      <c r="AC241" s="16">
        <f t="shared" ref="AC241" si="1518">AVERAGE(AC238:AC240)</f>
        <v>9727.0252983652117</v>
      </c>
      <c r="AD241" s="16">
        <f t="shared" ref="AD241" si="1519">AVERAGE(AD238:AD240)</f>
        <v>6611.8292835235507</v>
      </c>
      <c r="AE241" s="16">
        <f t="shared" ref="AE241" si="1520">AVERAGE(AE238:AE240)</f>
        <v>3058.2253339609856</v>
      </c>
      <c r="AF241" s="16">
        <f>AVERAGE(AF238:AF240)</f>
        <v>10170.913404531826</v>
      </c>
      <c r="AG241" s="16">
        <f t="shared" ref="AG241" si="1521">AVERAGE(AG238:AG240)</f>
        <v>9004.2498031661216</v>
      </c>
      <c r="AH241" s="16">
        <f t="shared" ref="AH241" si="1522">AVERAGE(AH238:AH240)</f>
        <v>7849.7105668722716</v>
      </c>
      <c r="AI241" s="16">
        <f t="shared" ref="AI241" si="1523">AVERAGE(AI238:AI240)</f>
        <v>5428.1198479908371</v>
      </c>
      <c r="AJ241" s="16">
        <f>AVERAGE(AJ238:AJ240)</f>
        <v>2707.5052530369271</v>
      </c>
      <c r="AK241" s="16">
        <f t="shared" ref="AK241" si="1524">AVERAGE(AK238:AK240)</f>
        <v>1048.8107637504836</v>
      </c>
      <c r="AL241" s="16">
        <f t="shared" ref="AL241" si="1525">AVERAGE(AL238:AL240)</f>
        <v>3338.9441822626827</v>
      </c>
      <c r="AM241" s="16">
        <f t="shared" ref="AM241" si="1526">AVERAGE(AM238:AM240)</f>
        <v>2528.9487670735466</v>
      </c>
      <c r="AN241" s="16">
        <f>AVERAGE(AN238:AN240)</f>
        <v>1923.6280709775567</v>
      </c>
      <c r="AO241" s="16">
        <f t="shared" ref="AO241" si="1527">AVERAGE(AO238:AO240)</f>
        <v>1255.3894856816969</v>
      </c>
      <c r="AP241" s="16">
        <f t="shared" ref="AP241" si="1528">AVERAGE(AP238:AP240)</f>
        <v>544.86691472013661</v>
      </c>
      <c r="AQ241" s="16">
        <f t="shared" ref="AQ241" si="1529">AVERAGE(AQ238:AQ240)</f>
        <v>245.59746652043896</v>
      </c>
    </row>
    <row r="242" spans="1:43" ht="13.8" x14ac:dyDescent="0.3">
      <c r="A242" s="13" t="s">
        <v>168</v>
      </c>
      <c r="B242" s="13" t="s">
        <v>172</v>
      </c>
      <c r="C242" s="13" t="s">
        <v>208</v>
      </c>
      <c r="D242" s="13" t="s">
        <v>173</v>
      </c>
      <c r="E242" s="13" t="s">
        <v>173</v>
      </c>
      <c r="F242" s="13">
        <v>4</v>
      </c>
      <c r="G242" s="31">
        <v>7.8</v>
      </c>
      <c r="H242" s="33">
        <v>23983.191195070252</v>
      </c>
      <c r="I242" s="33">
        <v>22402.691280770439</v>
      </c>
      <c r="J242" s="33">
        <v>23389.800865374917</v>
      </c>
      <c r="K242" s="33">
        <v>21674.243216730396</v>
      </c>
      <c r="L242" s="33">
        <v>19191.822169979638</v>
      </c>
      <c r="M242" s="33">
        <v>16492.064436968863</v>
      </c>
      <c r="N242" s="33">
        <v>22287.382686974594</v>
      </c>
      <c r="O242" s="33">
        <v>22491.274159437955</v>
      </c>
      <c r="P242" s="33">
        <v>20756.74913025388</v>
      </c>
      <c r="Q242" s="33">
        <v>20423.42139728085</v>
      </c>
      <c r="R242" s="33">
        <v>17284.25443411891</v>
      </c>
      <c r="S242" s="33">
        <v>12880.161188948628</v>
      </c>
      <c r="T242" s="33">
        <v>17273.460647647786</v>
      </c>
      <c r="U242" s="33">
        <v>16187.355216331633</v>
      </c>
      <c r="V242" s="33">
        <v>15675.270629223831</v>
      </c>
      <c r="W242" s="33">
        <v>13971.955048733642</v>
      </c>
      <c r="X242" s="33">
        <v>11600.013423243045</v>
      </c>
      <c r="Y242" s="33">
        <v>7938.4841904648401</v>
      </c>
      <c r="Z242" s="33">
        <v>14853.877263472581</v>
      </c>
      <c r="AA242" s="33">
        <v>14214.439112238193</v>
      </c>
      <c r="AB242" s="33">
        <v>14142.747153858547</v>
      </c>
      <c r="AC242" s="33">
        <v>11760.49847409114</v>
      </c>
      <c r="AD242" s="33">
        <v>9434.0517714136349</v>
      </c>
      <c r="AE242" s="33">
        <v>5887.5340834350172</v>
      </c>
      <c r="AF242" s="33">
        <v>9180.5845075700436</v>
      </c>
      <c r="AG242" s="33">
        <v>7074.1419057650637</v>
      </c>
      <c r="AH242" s="33">
        <v>5629.1984487023092</v>
      </c>
      <c r="AI242" s="33">
        <v>4794.6208063944441</v>
      </c>
      <c r="AJ242" s="33">
        <v>3197.099413352465</v>
      </c>
      <c r="AK242" s="33">
        <v>1608.4887994169374</v>
      </c>
      <c r="AL242" s="33">
        <v>4676.4382502742319</v>
      </c>
      <c r="AM242" s="33">
        <v>4397.2413936383819</v>
      </c>
      <c r="AN242" s="33">
        <v>3922.887649130495</v>
      </c>
      <c r="AO242" s="33">
        <v>2837.6628342044542</v>
      </c>
      <c r="AP242" s="33">
        <v>1464.1656542444878</v>
      </c>
      <c r="AQ242" s="33">
        <v>805.58800533576175</v>
      </c>
    </row>
    <row r="243" spans="1:43" ht="13.8" x14ac:dyDescent="0.3">
      <c r="A243" s="13" t="s">
        <v>168</v>
      </c>
      <c r="B243" s="13" t="s">
        <v>172</v>
      </c>
      <c r="C243" s="13" t="s">
        <v>208</v>
      </c>
      <c r="D243" s="13" t="s">
        <v>173</v>
      </c>
      <c r="E243" s="13" t="s">
        <v>173</v>
      </c>
      <c r="F243" s="13">
        <v>5</v>
      </c>
      <c r="G243" s="31">
        <v>8.4</v>
      </c>
      <c r="H243" s="33">
        <v>22870.011965432543</v>
      </c>
      <c r="I243" s="33">
        <v>21759.780183909144</v>
      </c>
      <c r="J243" s="33">
        <v>21981.60513140231</v>
      </c>
      <c r="K243" s="33">
        <v>20408.023282401093</v>
      </c>
      <c r="L243" s="33">
        <v>18618.431846230873</v>
      </c>
      <c r="M243" s="33">
        <v>15915.443331022123</v>
      </c>
      <c r="N243" s="33">
        <v>19703.828529135459</v>
      </c>
      <c r="O243" s="33">
        <v>19057.1748159362</v>
      </c>
      <c r="P243" s="33">
        <v>18474.574595353646</v>
      </c>
      <c r="Q243" s="33">
        <v>17334.56029211645</v>
      </c>
      <c r="R243" s="33">
        <v>14877.416014186016</v>
      </c>
      <c r="S243" s="33">
        <v>11350.419713325289</v>
      </c>
      <c r="T243" s="33">
        <v>16019.023075540823</v>
      </c>
      <c r="U243" s="33">
        <v>15893.586605398437</v>
      </c>
      <c r="V243" s="33">
        <v>14590.777260423574</v>
      </c>
      <c r="W243" s="33">
        <v>13099.959361102692</v>
      </c>
      <c r="X243" s="33">
        <v>10470.977930776786</v>
      </c>
      <c r="Y243" s="33">
        <v>7513.7367990106613</v>
      </c>
      <c r="Z243" s="33">
        <v>11330.679300157706</v>
      </c>
      <c r="AA243" s="33">
        <v>10728.314581891769</v>
      </c>
      <c r="AB243" s="33">
        <v>9901.3720710090256</v>
      </c>
      <c r="AC243" s="33">
        <v>8839.595323221145</v>
      </c>
      <c r="AD243" s="33">
        <v>6393.7103634457217</v>
      </c>
      <c r="AE243" s="33">
        <v>4369.1054079409914</v>
      </c>
      <c r="AF243" s="33">
        <v>8189.6662048429944</v>
      </c>
      <c r="AG243" s="33">
        <v>7555.9121022543477</v>
      </c>
      <c r="AH243" s="33">
        <v>6875.7856520304404</v>
      </c>
      <c r="AI243" s="33">
        <v>5671.3609768976394</v>
      </c>
      <c r="AJ243" s="33">
        <v>4283.7475971893073</v>
      </c>
      <c r="AK243" s="33">
        <v>2605.4268164755808</v>
      </c>
      <c r="AL243" s="33">
        <v>4513.0884591562444</v>
      </c>
      <c r="AM243" s="33">
        <v>3995.5645740547193</v>
      </c>
      <c r="AN243" s="33">
        <v>3655.3803247906339</v>
      </c>
      <c r="AO243" s="33">
        <v>2779.8039577711593</v>
      </c>
      <c r="AP243" s="33">
        <v>1753.5619461666324</v>
      </c>
      <c r="AQ243" s="33">
        <v>846.91095304627652</v>
      </c>
    </row>
    <row r="244" spans="1:43" ht="13.8" x14ac:dyDescent="0.3">
      <c r="A244" s="13" t="s">
        <v>168</v>
      </c>
      <c r="B244" s="13" t="s">
        <v>172</v>
      </c>
      <c r="C244" s="13" t="s">
        <v>208</v>
      </c>
      <c r="D244" s="13" t="s">
        <v>173</v>
      </c>
      <c r="E244" s="13" t="s">
        <v>173</v>
      </c>
      <c r="F244" s="13">
        <v>7</v>
      </c>
      <c r="G244" s="31">
        <v>8.9</v>
      </c>
      <c r="H244" s="33">
        <v>22046.209993191591</v>
      </c>
      <c r="I244" s="33">
        <v>21885.610270750432</v>
      </c>
      <c r="J244" s="33">
        <v>20617.136151739425</v>
      </c>
      <c r="K244" s="33">
        <v>19666.84285644436</v>
      </c>
      <c r="L244" s="33">
        <v>17679.265399476346</v>
      </c>
      <c r="M244" s="33">
        <v>14295.69815770382</v>
      </c>
      <c r="N244" s="33">
        <v>18964.480698321451</v>
      </c>
      <c r="O244" s="33">
        <v>17575.04191156894</v>
      </c>
      <c r="P244" s="33">
        <v>17098.749005372792</v>
      </c>
      <c r="Q244" s="33">
        <v>15507.546279784907</v>
      </c>
      <c r="R244" s="33">
        <v>13256.438834085269</v>
      </c>
      <c r="S244" s="33">
        <v>10282.550993153127</v>
      </c>
      <c r="T244" s="33">
        <v>15997.994084282191</v>
      </c>
      <c r="U244" s="33">
        <v>14511.321944326592</v>
      </c>
      <c r="V244" s="33">
        <v>14071.099303990504</v>
      </c>
      <c r="W244" s="33">
        <v>12751.101288420126</v>
      </c>
      <c r="X244" s="33">
        <v>10004.81918584559</v>
      </c>
      <c r="Y244" s="33">
        <v>7266.4101644937618</v>
      </c>
      <c r="Z244" s="33">
        <v>12965.201896144583</v>
      </c>
      <c r="AA244" s="33">
        <v>11645.701315617196</v>
      </c>
      <c r="AB244" s="33">
        <v>10466.827718549182</v>
      </c>
      <c r="AC244" s="33">
        <v>9133.6137172185172</v>
      </c>
      <c r="AD244" s="33">
        <v>6752.5920096768459</v>
      </c>
      <c r="AE244" s="33">
        <v>4525.3904930525423</v>
      </c>
      <c r="AF244" s="33">
        <v>10465.206153936651</v>
      </c>
      <c r="AG244" s="33">
        <v>8470.0354095784169</v>
      </c>
      <c r="AH244" s="33">
        <v>6712.4432124830373</v>
      </c>
      <c r="AI244" s="33">
        <v>5889.5917713385643</v>
      </c>
      <c r="AJ244" s="33">
        <v>3905.1254939760956</v>
      </c>
      <c r="AK244" s="33">
        <v>2051.3543046939531</v>
      </c>
      <c r="AL244" s="33">
        <v>4438.7699574208582</v>
      </c>
      <c r="AM244" s="33">
        <v>3539.2772409547124</v>
      </c>
      <c r="AN244" s="33">
        <v>3153.7514958273032</v>
      </c>
      <c r="AO244" s="33">
        <v>2308.6309409824821</v>
      </c>
      <c r="AP244" s="33">
        <v>1336.3781339956674</v>
      </c>
      <c r="AQ244" s="33">
        <v>640.35813058812732</v>
      </c>
    </row>
    <row r="245" spans="1:43" ht="13.8" x14ac:dyDescent="0.3">
      <c r="A245" s="13" t="s">
        <v>168</v>
      </c>
      <c r="B245" s="13" t="s">
        <v>172</v>
      </c>
      <c r="C245" s="13" t="s">
        <v>208</v>
      </c>
      <c r="D245" s="13" t="s">
        <v>173</v>
      </c>
      <c r="E245" s="13" t="s">
        <v>173</v>
      </c>
      <c r="F245" s="27" t="s">
        <v>25</v>
      </c>
      <c r="G245" s="14">
        <f>AVERAGE(G242:G244)</f>
        <v>8.3666666666666671</v>
      </c>
      <c r="H245" s="16">
        <f>AVERAGE(H242:H244)</f>
        <v>22966.471051231463</v>
      </c>
      <c r="I245" s="16">
        <f t="shared" ref="I245" si="1530">AVERAGE(I242:I244)</f>
        <v>22016.027245143341</v>
      </c>
      <c r="J245" s="16">
        <f t="shared" ref="J245" si="1531">AVERAGE(J242:J244)</f>
        <v>21996.180716172221</v>
      </c>
      <c r="K245" s="16">
        <f t="shared" ref="K245" si="1532">AVERAGE(K242:K244)</f>
        <v>20583.036451858618</v>
      </c>
      <c r="L245" s="16">
        <f>AVERAGE(L242:L244)</f>
        <v>18496.50647189562</v>
      </c>
      <c r="M245" s="16">
        <f t="shared" ref="M245" si="1533">AVERAGE(M242:M244)</f>
        <v>15567.735308564937</v>
      </c>
      <c r="N245" s="16">
        <f t="shared" ref="N245" si="1534">AVERAGE(N242:N244)</f>
        <v>20318.563971477168</v>
      </c>
      <c r="O245" s="16">
        <f t="shared" ref="O245" si="1535">AVERAGE(O242:O244)</f>
        <v>19707.830295647698</v>
      </c>
      <c r="P245" s="16">
        <f>AVERAGE(P242:P244)</f>
        <v>18776.690910326772</v>
      </c>
      <c r="Q245" s="16">
        <f t="shared" ref="Q245" si="1536">AVERAGE(Q242:Q244)</f>
        <v>17755.175989727402</v>
      </c>
      <c r="R245" s="16">
        <f t="shared" ref="R245" si="1537">AVERAGE(R242:R244)</f>
        <v>15139.369760796731</v>
      </c>
      <c r="S245" s="16">
        <f t="shared" ref="S245" si="1538">AVERAGE(S242:S244)</f>
        <v>11504.377298475682</v>
      </c>
      <c r="T245" s="16">
        <f>AVERAGE(T242:T244)</f>
        <v>16430.159269156931</v>
      </c>
      <c r="U245" s="16">
        <f t="shared" ref="U245" si="1539">AVERAGE(U242:U244)</f>
        <v>15530.754588685553</v>
      </c>
      <c r="V245" s="16">
        <f t="shared" ref="V245" si="1540">AVERAGE(V242:V244)</f>
        <v>14779.04906454597</v>
      </c>
      <c r="W245" s="16">
        <f t="shared" ref="W245" si="1541">AVERAGE(W242:W244)</f>
        <v>13274.338566085486</v>
      </c>
      <c r="X245" s="16">
        <f>AVERAGE(X242:X244)</f>
        <v>10691.936846621807</v>
      </c>
      <c r="Y245" s="16">
        <f t="shared" ref="Y245" si="1542">AVERAGE(Y242:Y244)</f>
        <v>7572.8770513230875</v>
      </c>
      <c r="Z245" s="16">
        <f t="shared" ref="Z245" si="1543">AVERAGE(Z242:Z244)</f>
        <v>13049.919486591622</v>
      </c>
      <c r="AA245" s="16">
        <f t="shared" ref="AA245" si="1544">AVERAGE(AA242:AA244)</f>
        <v>12196.15166991572</v>
      </c>
      <c r="AB245" s="16">
        <f>AVERAGE(AB242:AB244)</f>
        <v>11503.648981138918</v>
      </c>
      <c r="AC245" s="16">
        <f t="shared" ref="AC245" si="1545">AVERAGE(AC242:AC244)</f>
        <v>9911.2358381769354</v>
      </c>
      <c r="AD245" s="16">
        <f t="shared" ref="AD245" si="1546">AVERAGE(AD242:AD244)</f>
        <v>7526.7847148454011</v>
      </c>
      <c r="AE245" s="16">
        <f t="shared" ref="AE245" si="1547">AVERAGE(AE242:AE244)</f>
        <v>4927.3433281428506</v>
      </c>
      <c r="AF245" s="16">
        <f>AVERAGE(AF242:AF244)</f>
        <v>9278.4856221165628</v>
      </c>
      <c r="AG245" s="16">
        <f t="shared" ref="AG245" si="1548">AVERAGE(AG242:AG244)</f>
        <v>7700.0298058659428</v>
      </c>
      <c r="AH245" s="16">
        <f t="shared" ref="AH245" si="1549">AVERAGE(AH242:AH244)</f>
        <v>6405.8091044052626</v>
      </c>
      <c r="AI245" s="16">
        <f t="shared" ref="AI245" si="1550">AVERAGE(AI242:AI244)</f>
        <v>5451.8578515435493</v>
      </c>
      <c r="AJ245" s="16">
        <f>AVERAGE(AJ242:AJ244)</f>
        <v>3795.3241681726226</v>
      </c>
      <c r="AK245" s="16">
        <f t="shared" ref="AK245" si="1551">AVERAGE(AK242:AK244)</f>
        <v>2088.423306862157</v>
      </c>
      <c r="AL245" s="16">
        <f t="shared" ref="AL245" si="1552">AVERAGE(AL242:AL244)</f>
        <v>4542.7655556171112</v>
      </c>
      <c r="AM245" s="16">
        <f t="shared" ref="AM245" si="1553">AVERAGE(AM242:AM244)</f>
        <v>3977.3610695492712</v>
      </c>
      <c r="AN245" s="16">
        <f>AVERAGE(AN242:AN244)</f>
        <v>3577.3398232494778</v>
      </c>
      <c r="AO245" s="16">
        <f t="shared" ref="AO245" si="1554">AVERAGE(AO242:AO244)</f>
        <v>2642.0325776526988</v>
      </c>
      <c r="AP245" s="16">
        <f t="shared" ref="AP245" si="1555">AVERAGE(AP242:AP244)</f>
        <v>1518.0352448022625</v>
      </c>
      <c r="AQ245" s="16">
        <f t="shared" ref="AQ245" si="1556">AVERAGE(AQ242:AQ244)</f>
        <v>764.28569632338861</v>
      </c>
    </row>
    <row r="246" spans="1:43" ht="13.8" x14ac:dyDescent="0.3">
      <c r="A246" s="13" t="s">
        <v>168</v>
      </c>
      <c r="B246" s="13" t="s">
        <v>172</v>
      </c>
      <c r="C246" s="13" t="s">
        <v>208</v>
      </c>
      <c r="D246" s="13" t="s">
        <v>186</v>
      </c>
      <c r="E246" s="13" t="s">
        <v>197</v>
      </c>
      <c r="F246" s="13">
        <v>4</v>
      </c>
      <c r="G246" s="31">
        <v>8.6</v>
      </c>
      <c r="H246" s="34">
        <v>20787.840408622098</v>
      </c>
      <c r="I246" s="34">
        <v>19472.915534449447</v>
      </c>
      <c r="J246" s="34">
        <v>19052.601847101792</v>
      </c>
      <c r="K246" s="34">
        <v>18557.331217050807</v>
      </c>
      <c r="L246" s="34">
        <v>15476.557927623007</v>
      </c>
      <c r="M246" s="34">
        <v>13474.291090232044</v>
      </c>
      <c r="N246" s="34">
        <v>16878.64107555127</v>
      </c>
      <c r="O246" s="34">
        <v>16127.118475838026</v>
      </c>
      <c r="P246" s="34">
        <v>16050.618525513917</v>
      </c>
      <c r="Q246" s="34">
        <v>15086.550409756392</v>
      </c>
      <c r="R246" s="34">
        <v>12776.894545441863</v>
      </c>
      <c r="S246" s="34">
        <v>9864.3411397596738</v>
      </c>
      <c r="T246" s="34">
        <v>14376.040287102423</v>
      </c>
      <c r="U246" s="34">
        <v>13355.678053873668</v>
      </c>
      <c r="V246" s="34">
        <v>12982.095138656519</v>
      </c>
      <c r="W246" s="34">
        <v>11782.746437139451</v>
      </c>
      <c r="X246" s="34">
        <v>9586.7074584027159</v>
      </c>
      <c r="Y246" s="34">
        <v>6816.6166852648867</v>
      </c>
      <c r="Z246" s="34">
        <v>10267.443298190166</v>
      </c>
      <c r="AA246" s="34">
        <v>9914.3756763005113</v>
      </c>
      <c r="AB246" s="34">
        <v>9333.8660961805381</v>
      </c>
      <c r="AC246" s="34">
        <v>8196.0608328922899</v>
      </c>
      <c r="AD246" s="34">
        <v>5980.9890014923267</v>
      </c>
      <c r="AE246" s="34">
        <v>4094.8203397026055</v>
      </c>
      <c r="AF246" s="34">
        <v>7742.0727622884706</v>
      </c>
      <c r="AG246" s="34">
        <v>6867.7728435141071</v>
      </c>
      <c r="AH246" s="34">
        <v>6604.0188065430575</v>
      </c>
      <c r="AI246" s="34">
        <v>5526.0868781978043</v>
      </c>
      <c r="AJ246" s="34">
        <v>3756.4836688313012</v>
      </c>
      <c r="AK246" s="34">
        <v>2116.261247844915</v>
      </c>
      <c r="AL246" s="34">
        <v>3908.6338965577311</v>
      </c>
      <c r="AM246" s="34">
        <v>3015.9727315876776</v>
      </c>
      <c r="AN246" s="34">
        <v>2794.6329436773199</v>
      </c>
      <c r="AO246" s="34">
        <v>2187.1290307401628</v>
      </c>
      <c r="AP246" s="34">
        <v>1262.8704221489863</v>
      </c>
      <c r="AQ246" s="34">
        <v>748.05869759730331</v>
      </c>
    </row>
    <row r="247" spans="1:43" ht="13.8" x14ac:dyDescent="0.3">
      <c r="A247" s="13" t="s">
        <v>168</v>
      </c>
      <c r="B247" s="13" t="s">
        <v>172</v>
      </c>
      <c r="C247" s="13" t="s">
        <v>208</v>
      </c>
      <c r="D247" s="13" t="s">
        <v>186</v>
      </c>
      <c r="E247" s="13" t="s">
        <v>197</v>
      </c>
      <c r="F247" s="13">
        <v>5</v>
      </c>
      <c r="G247" s="31">
        <v>8.4</v>
      </c>
      <c r="H247" s="34">
        <v>22025.934553933814</v>
      </c>
      <c r="I247" s="34">
        <v>21091.266166740199</v>
      </c>
      <c r="J247" s="34">
        <v>21138.472807317161</v>
      </c>
      <c r="K247" s="34">
        <v>19917.882550313261</v>
      </c>
      <c r="L247" s="34">
        <v>17523.516356986704</v>
      </c>
      <c r="M247" s="34">
        <v>14808.07378753559</v>
      </c>
      <c r="N247" s="34">
        <v>19018.841006784405</v>
      </c>
      <c r="O247" s="34">
        <v>18483.343685307467</v>
      </c>
      <c r="P247" s="34">
        <v>17751.612939303541</v>
      </c>
      <c r="Q247" s="34">
        <v>16984.700846540178</v>
      </c>
      <c r="R247" s="34">
        <v>14791.629021519388</v>
      </c>
      <c r="S247" s="34">
        <v>11927.08979445351</v>
      </c>
      <c r="T247" s="34">
        <v>16285.50726749754</v>
      </c>
      <c r="U247" s="34">
        <v>15559.764795499095</v>
      </c>
      <c r="V247" s="34">
        <v>15207.01905068345</v>
      </c>
      <c r="W247" s="34">
        <v>13971.58608302432</v>
      </c>
      <c r="X247" s="34">
        <v>11600.619157419611</v>
      </c>
      <c r="Y247" s="34">
        <v>8936.2003218023365</v>
      </c>
      <c r="Z247" s="34">
        <v>12249.254687969089</v>
      </c>
      <c r="AA247" s="34">
        <v>11255.62895255185</v>
      </c>
      <c r="AB247" s="34">
        <v>10513.215523893497</v>
      </c>
      <c r="AC247" s="34">
        <v>9978.5946715948103</v>
      </c>
      <c r="AD247" s="34">
        <v>7332.9726473222181</v>
      </c>
      <c r="AE247" s="34">
        <v>5011.7375782981835</v>
      </c>
      <c r="AF247" s="34">
        <v>6717.4795658747398</v>
      </c>
      <c r="AG247" s="34">
        <v>6431.0932233577296</v>
      </c>
      <c r="AH247" s="34">
        <v>5759.1107709670487</v>
      </c>
      <c r="AI247" s="34">
        <v>5099.7422217122294</v>
      </c>
      <c r="AJ247" s="34">
        <v>3745.884369836001</v>
      </c>
      <c r="AK247" s="34">
        <v>2458.1881289602497</v>
      </c>
      <c r="AL247" s="34">
        <v>4625.8528078158533</v>
      </c>
      <c r="AM247" s="34">
        <v>3810.0027571144642</v>
      </c>
      <c r="AN247" s="34">
        <v>3486.3315015027192</v>
      </c>
      <c r="AO247" s="34">
        <v>2713.4433593843405</v>
      </c>
      <c r="AP247" s="34">
        <v>1550.723557431435</v>
      </c>
      <c r="AQ247" s="34">
        <v>738.9157600204253</v>
      </c>
    </row>
    <row r="248" spans="1:43" ht="13.8" x14ac:dyDescent="0.3">
      <c r="A248" s="13" t="s">
        <v>168</v>
      </c>
      <c r="B248" s="13" t="s">
        <v>172</v>
      </c>
      <c r="C248" s="13" t="s">
        <v>208</v>
      </c>
      <c r="D248" s="13" t="s">
        <v>186</v>
      </c>
      <c r="E248" s="13" t="s">
        <v>197</v>
      </c>
      <c r="F248" s="13">
        <v>9</v>
      </c>
      <c r="G248" s="31">
        <v>8</v>
      </c>
      <c r="H248" s="34">
        <v>20576.515673769998</v>
      </c>
      <c r="I248" s="34">
        <v>18624.746137918111</v>
      </c>
      <c r="J248" s="34">
        <v>18592.101511738449</v>
      </c>
      <c r="K248" s="34">
        <v>17750.48820763997</v>
      </c>
      <c r="L248" s="34">
        <v>15112.446741588101</v>
      </c>
      <c r="M248" s="34">
        <v>12409.310963802604</v>
      </c>
      <c r="N248" s="34">
        <v>17570.02320659778</v>
      </c>
      <c r="O248" s="34">
        <v>16180.354295212594</v>
      </c>
      <c r="P248" s="34">
        <v>15866.862292979764</v>
      </c>
      <c r="Q248" s="34">
        <v>14409.243276310232</v>
      </c>
      <c r="R248" s="34">
        <v>12308.178121496996</v>
      </c>
      <c r="S248" s="34">
        <v>9560.9295158454024</v>
      </c>
      <c r="T248" s="34">
        <v>13664.774099655033</v>
      </c>
      <c r="U248" s="34">
        <v>12930.958367190615</v>
      </c>
      <c r="V248" s="34">
        <v>12084.245863760187</v>
      </c>
      <c r="W248" s="34">
        <v>10594.813111813046</v>
      </c>
      <c r="X248" s="34">
        <v>9030.8793311833251</v>
      </c>
      <c r="Y248" s="34">
        <v>6677.3746853665543</v>
      </c>
      <c r="Z248" s="34">
        <v>10079.62132051952</v>
      </c>
      <c r="AA248" s="34">
        <v>9090.2668629655564</v>
      </c>
      <c r="AB248" s="34">
        <v>8105.960321654954</v>
      </c>
      <c r="AC248" s="34">
        <v>7273.3799079461651</v>
      </c>
      <c r="AD248" s="34">
        <v>5629.4286582443747</v>
      </c>
      <c r="AE248" s="34">
        <v>3585.5585886962058</v>
      </c>
      <c r="AF248" s="34">
        <v>6716.6600587385747</v>
      </c>
      <c r="AG248" s="34">
        <v>5886.4305046146501</v>
      </c>
      <c r="AH248" s="34">
        <v>4976.4826858818842</v>
      </c>
      <c r="AI248" s="34">
        <v>4097.0800701762246</v>
      </c>
      <c r="AJ248" s="34">
        <v>2926.2388982211114</v>
      </c>
      <c r="AK248" s="34">
        <v>1797.9776278459076</v>
      </c>
      <c r="AL248" s="34">
        <v>3380.0893254310622</v>
      </c>
      <c r="AM248" s="34">
        <v>2998.584980303744</v>
      </c>
      <c r="AN248" s="34">
        <v>2556.3827354170699</v>
      </c>
      <c r="AO248" s="34">
        <v>2012.4407319828904</v>
      </c>
      <c r="AP248" s="34">
        <v>1274.9157913980582</v>
      </c>
      <c r="AQ248" s="34">
        <v>704.21059121683459</v>
      </c>
    </row>
    <row r="249" spans="1:43" ht="13.8" x14ac:dyDescent="0.3">
      <c r="A249" s="13" t="s">
        <v>168</v>
      </c>
      <c r="B249" s="13" t="s">
        <v>172</v>
      </c>
      <c r="C249" s="13" t="s">
        <v>208</v>
      </c>
      <c r="D249" s="13" t="s">
        <v>186</v>
      </c>
      <c r="E249" s="13" t="s">
        <v>197</v>
      </c>
      <c r="F249" s="27" t="s">
        <v>25</v>
      </c>
      <c r="G249" s="14">
        <f>AVERAGE(G246:G248)</f>
        <v>8.3333333333333339</v>
      </c>
      <c r="H249" s="16">
        <f>AVERAGE(H246:H248)</f>
        <v>21130.096878775305</v>
      </c>
      <c r="I249" s="16">
        <f t="shared" ref="I249" si="1557">AVERAGE(I246:I248)</f>
        <v>19729.642613035921</v>
      </c>
      <c r="J249" s="16">
        <f t="shared" ref="J249" si="1558">AVERAGE(J246:J248)</f>
        <v>19594.392055385801</v>
      </c>
      <c r="K249" s="16">
        <f t="shared" ref="K249" si="1559">AVERAGE(K246:K248)</f>
        <v>18741.900658334678</v>
      </c>
      <c r="L249" s="16">
        <f>AVERAGE(L246:L248)</f>
        <v>16037.507008732604</v>
      </c>
      <c r="M249" s="16">
        <f t="shared" ref="M249" si="1560">AVERAGE(M246:M248)</f>
        <v>13563.891947190079</v>
      </c>
      <c r="N249" s="16">
        <f t="shared" ref="N249" si="1561">AVERAGE(N246:N248)</f>
        <v>17822.501762977816</v>
      </c>
      <c r="O249" s="16">
        <f t="shared" ref="O249" si="1562">AVERAGE(O246:O248)</f>
        <v>16930.272152119363</v>
      </c>
      <c r="P249" s="16">
        <f>AVERAGE(P246:P248)</f>
        <v>16556.364585932406</v>
      </c>
      <c r="Q249" s="16">
        <f t="shared" ref="Q249" si="1563">AVERAGE(Q246:Q248)</f>
        <v>15493.498177535601</v>
      </c>
      <c r="R249" s="16">
        <f t="shared" ref="R249" si="1564">AVERAGE(R246:R248)</f>
        <v>13292.233896152749</v>
      </c>
      <c r="S249" s="16">
        <f t="shared" ref="S249" si="1565">AVERAGE(S246:S248)</f>
        <v>10450.786816686195</v>
      </c>
      <c r="T249" s="16">
        <f>AVERAGE(T246:T248)</f>
        <v>14775.440551418333</v>
      </c>
      <c r="U249" s="16">
        <f t="shared" ref="U249" si="1566">AVERAGE(U246:U248)</f>
        <v>13948.800405521126</v>
      </c>
      <c r="V249" s="16">
        <f t="shared" ref="V249" si="1567">AVERAGE(V246:V248)</f>
        <v>13424.453351033386</v>
      </c>
      <c r="W249" s="16">
        <f t="shared" ref="W249" si="1568">AVERAGE(W246:W248)</f>
        <v>12116.381877325606</v>
      </c>
      <c r="X249" s="16">
        <f>AVERAGE(X246:X248)</f>
        <v>10072.735315668551</v>
      </c>
      <c r="Y249" s="16">
        <f t="shared" ref="Y249" si="1569">AVERAGE(Y246:Y248)</f>
        <v>7476.7305641445928</v>
      </c>
      <c r="Z249" s="16">
        <f t="shared" ref="Z249" si="1570">AVERAGE(Z246:Z248)</f>
        <v>10865.439768892926</v>
      </c>
      <c r="AA249" s="16">
        <f t="shared" ref="AA249" si="1571">AVERAGE(AA246:AA248)</f>
        <v>10086.757163939305</v>
      </c>
      <c r="AB249" s="16">
        <f>AVERAGE(AB246:AB248)</f>
        <v>9317.680647242998</v>
      </c>
      <c r="AC249" s="16">
        <f t="shared" ref="AC249" si="1572">AVERAGE(AC246:AC248)</f>
        <v>8482.6784708110881</v>
      </c>
      <c r="AD249" s="16">
        <f t="shared" ref="AD249" si="1573">AVERAGE(AD246:AD248)</f>
        <v>6314.4634356863062</v>
      </c>
      <c r="AE249" s="16">
        <f t="shared" ref="AE249" si="1574">AVERAGE(AE246:AE248)</f>
        <v>4230.7055022323311</v>
      </c>
      <c r="AF249" s="16">
        <f>AVERAGE(AF246:AF248)</f>
        <v>7058.7374623005953</v>
      </c>
      <c r="AG249" s="16">
        <f t="shared" ref="AG249" si="1575">AVERAGE(AG246:AG248)</f>
        <v>6395.0988571621629</v>
      </c>
      <c r="AH249" s="16">
        <f t="shared" ref="AH249" si="1576">AVERAGE(AH246:AH248)</f>
        <v>5779.8707544639974</v>
      </c>
      <c r="AI249" s="16">
        <f t="shared" ref="AI249" si="1577">AVERAGE(AI246:AI248)</f>
        <v>4907.6363900287533</v>
      </c>
      <c r="AJ249" s="16">
        <f>AVERAGE(AJ246:AJ248)</f>
        <v>3476.2023122961377</v>
      </c>
      <c r="AK249" s="16">
        <f t="shared" ref="AK249" si="1578">AVERAGE(AK246:AK248)</f>
        <v>2124.1423348836911</v>
      </c>
      <c r="AL249" s="16">
        <f t="shared" ref="AL249" si="1579">AVERAGE(AL246:AL248)</f>
        <v>3971.5253432682161</v>
      </c>
      <c r="AM249" s="16">
        <f t="shared" ref="AM249" si="1580">AVERAGE(AM246:AM248)</f>
        <v>3274.8534896686288</v>
      </c>
      <c r="AN249" s="16">
        <f>AVERAGE(AN246:AN248)</f>
        <v>2945.78239353237</v>
      </c>
      <c r="AO249" s="16">
        <f t="shared" ref="AO249" si="1581">AVERAGE(AO246:AO248)</f>
        <v>2304.3377073691313</v>
      </c>
      <c r="AP249" s="16">
        <f t="shared" ref="AP249" si="1582">AVERAGE(AP246:AP248)</f>
        <v>1362.8365903261599</v>
      </c>
      <c r="AQ249" s="16">
        <f t="shared" ref="AQ249" si="1583">AVERAGE(AQ246:AQ248)</f>
        <v>730.39501627818765</v>
      </c>
    </row>
    <row r="250" spans="1:43" ht="13.8" x14ac:dyDescent="0.3">
      <c r="A250" s="13" t="s">
        <v>168</v>
      </c>
      <c r="B250" s="13" t="s">
        <v>172</v>
      </c>
      <c r="C250" s="13" t="s">
        <v>208</v>
      </c>
      <c r="D250" s="13" t="s">
        <v>189</v>
      </c>
      <c r="E250" s="13" t="s">
        <v>191</v>
      </c>
      <c r="F250" s="13">
        <v>4</v>
      </c>
      <c r="G250" s="31">
        <v>7.8</v>
      </c>
      <c r="H250" s="33">
        <v>22752.910291781591</v>
      </c>
      <c r="I250" s="33">
        <v>22406.917753142094</v>
      </c>
      <c r="J250" s="33">
        <v>21790.692981509346</v>
      </c>
      <c r="K250" s="33">
        <v>20737.50576068199</v>
      </c>
      <c r="L250" s="33">
        <v>19398.416205618712</v>
      </c>
      <c r="M250" s="33">
        <v>16571.657421753869</v>
      </c>
      <c r="N250" s="33">
        <v>19415.431012566172</v>
      </c>
      <c r="O250" s="33">
        <v>19177.20506258863</v>
      </c>
      <c r="P250" s="33">
        <v>17106.173678621359</v>
      </c>
      <c r="Q250" s="33">
        <v>17394.545977352645</v>
      </c>
      <c r="R250" s="33">
        <v>15131.887901154496</v>
      </c>
      <c r="S250" s="33">
        <v>11533.487662211795</v>
      </c>
      <c r="T250" s="33">
        <v>16164.446601688558</v>
      </c>
      <c r="U250" s="33">
        <v>14917.083697093898</v>
      </c>
      <c r="V250" s="33">
        <v>14136.495154331675</v>
      </c>
      <c r="W250" s="33">
        <v>12482.454225854262</v>
      </c>
      <c r="X250" s="33">
        <v>10139.281107391525</v>
      </c>
      <c r="Y250" s="33">
        <v>7431.4709733278096</v>
      </c>
      <c r="Z250" s="33">
        <v>12207.565132304513</v>
      </c>
      <c r="AA250" s="33">
        <v>10540.272326140777</v>
      </c>
      <c r="AB250" s="33">
        <v>9420.725937025567</v>
      </c>
      <c r="AC250" s="33">
        <v>8635.596490476677</v>
      </c>
      <c r="AD250" s="33">
        <v>5945.2207594475422</v>
      </c>
      <c r="AE250" s="33">
        <v>3800.2785053842936</v>
      </c>
      <c r="AF250" s="33">
        <v>9794.8706459281493</v>
      </c>
      <c r="AG250" s="33">
        <v>8411.9861111893679</v>
      </c>
      <c r="AH250" s="33">
        <v>7359.2406226276808</v>
      </c>
      <c r="AI250" s="33">
        <v>5976.2710233592006</v>
      </c>
      <c r="AJ250" s="33">
        <v>3926.3352841727296</v>
      </c>
      <c r="AK250" s="33">
        <v>2354.9777969451129</v>
      </c>
      <c r="AL250" s="33">
        <v>3561.6272816647097</v>
      </c>
      <c r="AM250" s="33">
        <v>3139.1520890971301</v>
      </c>
      <c r="AN250" s="33">
        <v>2769.904245558364</v>
      </c>
      <c r="AO250" s="33">
        <v>2144.3870576858262</v>
      </c>
      <c r="AP250" s="33">
        <v>1318.8326165536187</v>
      </c>
      <c r="AQ250" s="33">
        <v>547.31016503475223</v>
      </c>
    </row>
    <row r="251" spans="1:43" ht="13.8" x14ac:dyDescent="0.3">
      <c r="A251" s="13" t="s">
        <v>168</v>
      </c>
      <c r="B251" s="13" t="s">
        <v>172</v>
      </c>
      <c r="C251" s="13" t="s">
        <v>208</v>
      </c>
      <c r="D251" s="13" t="s">
        <v>189</v>
      </c>
      <c r="E251" s="13" t="s">
        <v>191</v>
      </c>
      <c r="F251" s="13">
        <v>5</v>
      </c>
      <c r="G251" s="31">
        <v>7.6</v>
      </c>
      <c r="H251" s="33">
        <v>24977.417788474671</v>
      </c>
      <c r="I251" s="33">
        <v>21438.982447084541</v>
      </c>
      <c r="J251" s="33">
        <v>19843.727569961782</v>
      </c>
      <c r="K251" s="33">
        <v>19509.448892290435</v>
      </c>
      <c r="L251" s="33">
        <v>18166.343003599359</v>
      </c>
      <c r="M251" s="33">
        <v>13863.584613632293</v>
      </c>
      <c r="N251" s="33">
        <v>19551.624900614421</v>
      </c>
      <c r="O251" s="33">
        <v>18051.965912219639</v>
      </c>
      <c r="P251" s="33">
        <v>16687.094556683955</v>
      </c>
      <c r="Q251" s="33">
        <v>15829.439248515753</v>
      </c>
      <c r="R251" s="33">
        <v>13951.108555718582</v>
      </c>
      <c r="S251" s="33">
        <v>9964.1006739488839</v>
      </c>
      <c r="T251" s="33">
        <v>15628.496881839103</v>
      </c>
      <c r="U251" s="33">
        <v>13930.385536161577</v>
      </c>
      <c r="V251" s="33">
        <v>13442.236455467522</v>
      </c>
      <c r="W251" s="33">
        <v>12414.777758735256</v>
      </c>
      <c r="X251" s="33">
        <v>9801.3111824183761</v>
      </c>
      <c r="Y251" s="33">
        <v>6583.7269785719445</v>
      </c>
      <c r="Z251" s="33">
        <v>9951.6014412178829</v>
      </c>
      <c r="AA251" s="33">
        <v>8734.3163483849257</v>
      </c>
      <c r="AB251" s="33">
        <v>8184.8169471697947</v>
      </c>
      <c r="AC251" s="33">
        <v>6605.1416147102136</v>
      </c>
      <c r="AD251" s="33">
        <v>5166.3131120313565</v>
      </c>
      <c r="AE251" s="33">
        <v>3574.1849115629407</v>
      </c>
      <c r="AF251" s="33">
        <v>7211.0752527967534</v>
      </c>
      <c r="AG251" s="33">
        <v>6281.563860601932</v>
      </c>
      <c r="AH251" s="33">
        <v>5215.7640853415205</v>
      </c>
      <c r="AI251" s="33">
        <v>4395.4889433839035</v>
      </c>
      <c r="AJ251" s="33">
        <v>3148.7981610326838</v>
      </c>
      <c r="AK251" s="33">
        <v>1748.6232165819792</v>
      </c>
      <c r="AL251" s="33">
        <v>3231.4337675204042</v>
      </c>
      <c r="AM251" s="33">
        <v>2894.5182727214551</v>
      </c>
      <c r="AN251" s="33">
        <v>2432.5151955564525</v>
      </c>
      <c r="AO251" s="33">
        <v>1808.0716664472325</v>
      </c>
      <c r="AP251" s="33">
        <v>1126.9010103632331</v>
      </c>
      <c r="AQ251" s="33">
        <v>506.38541577183986</v>
      </c>
    </row>
    <row r="252" spans="1:43" ht="13.8" x14ac:dyDescent="0.3">
      <c r="A252" s="13" t="s">
        <v>168</v>
      </c>
      <c r="B252" s="13" t="s">
        <v>172</v>
      </c>
      <c r="C252" s="13" t="s">
        <v>208</v>
      </c>
      <c r="D252" s="13" t="s">
        <v>189</v>
      </c>
      <c r="E252" s="13" t="s">
        <v>191</v>
      </c>
      <c r="F252" s="13">
        <v>8</v>
      </c>
      <c r="G252" s="31">
        <v>8.1999999999999993</v>
      </c>
      <c r="H252" s="33">
        <v>25658.381317505915</v>
      </c>
      <c r="I252" s="33">
        <v>21644.330450166286</v>
      </c>
      <c r="J252" s="33">
        <v>21746.906449199108</v>
      </c>
      <c r="K252" s="33">
        <v>19392.44541650196</v>
      </c>
      <c r="L252" s="33">
        <v>17785.283874253226</v>
      </c>
      <c r="M252" s="33">
        <v>13885.119484691875</v>
      </c>
      <c r="N252" s="33">
        <v>18640.684113243435</v>
      </c>
      <c r="O252" s="33">
        <v>17183.919139259462</v>
      </c>
      <c r="P252" s="33">
        <v>17361.291065897691</v>
      </c>
      <c r="Q252" s="33">
        <v>16402.475159052054</v>
      </c>
      <c r="R252" s="33">
        <v>13257.538439841768</v>
      </c>
      <c r="S252" s="33">
        <v>9937.2318470278369</v>
      </c>
      <c r="T252" s="33">
        <v>14640.980388117674</v>
      </c>
      <c r="U252" s="33">
        <v>13513.033353278839</v>
      </c>
      <c r="V252" s="33">
        <v>12523.373455901637</v>
      </c>
      <c r="W252" s="33">
        <v>11018.359125553387</v>
      </c>
      <c r="X252" s="33">
        <v>8760.3320749618379</v>
      </c>
      <c r="Y252" s="33">
        <v>6122.3306997545733</v>
      </c>
      <c r="Z252" s="33">
        <v>9734.3152017911252</v>
      </c>
      <c r="AA252" s="33">
        <v>7742.0382213617813</v>
      </c>
      <c r="AB252" s="33">
        <v>7384.9116438452966</v>
      </c>
      <c r="AC252" s="33">
        <v>6606.9245440865334</v>
      </c>
      <c r="AD252" s="33">
        <v>4732.6511520206232</v>
      </c>
      <c r="AE252" s="33">
        <v>2772.400024796907</v>
      </c>
      <c r="AF252" s="33">
        <v>7187.9884864247524</v>
      </c>
      <c r="AG252" s="33">
        <v>6228.683062284581</v>
      </c>
      <c r="AH252" s="33">
        <v>5703.987169875827</v>
      </c>
      <c r="AI252" s="33">
        <v>4599.1843198573506</v>
      </c>
      <c r="AJ252" s="33">
        <v>3032.1860085594712</v>
      </c>
      <c r="AK252" s="33">
        <v>1640.249110125241</v>
      </c>
      <c r="AL252" s="33">
        <v>2763.3554476270083</v>
      </c>
      <c r="AM252" s="33">
        <v>2560.5265526513863</v>
      </c>
      <c r="AN252" s="33">
        <v>2063.1605460130336</v>
      </c>
      <c r="AO252" s="33">
        <v>1477.4344682430055</v>
      </c>
      <c r="AP252" s="33">
        <v>819.41075012377405</v>
      </c>
      <c r="AQ252" s="33">
        <v>471.13879236277307</v>
      </c>
    </row>
    <row r="253" spans="1:43" ht="13.8" x14ac:dyDescent="0.3">
      <c r="A253" s="13" t="s">
        <v>168</v>
      </c>
      <c r="B253" s="13" t="s">
        <v>172</v>
      </c>
      <c r="C253" s="13" t="s">
        <v>208</v>
      </c>
      <c r="D253" s="13" t="s">
        <v>189</v>
      </c>
      <c r="E253" s="13" t="s">
        <v>191</v>
      </c>
      <c r="F253" s="27" t="s">
        <v>25</v>
      </c>
      <c r="G253" s="14">
        <f>AVERAGE(G250:G252)</f>
        <v>7.8666666666666663</v>
      </c>
      <c r="H253" s="16">
        <f>AVERAGE(H250:H252)</f>
        <v>24462.903132587395</v>
      </c>
      <c r="I253" s="16">
        <f t="shared" ref="I253" si="1584">AVERAGE(I250:I252)</f>
        <v>21830.076883464306</v>
      </c>
      <c r="J253" s="16">
        <f t="shared" ref="J253" si="1585">AVERAGE(J250:J252)</f>
        <v>21127.109000223412</v>
      </c>
      <c r="K253" s="16">
        <f t="shared" ref="K253" si="1586">AVERAGE(K250:K252)</f>
        <v>19879.800023158128</v>
      </c>
      <c r="L253" s="16">
        <f>AVERAGE(L250:L252)</f>
        <v>18450.0143611571</v>
      </c>
      <c r="M253" s="16">
        <f t="shared" ref="M253" si="1587">AVERAGE(M250:M252)</f>
        <v>14773.453840026012</v>
      </c>
      <c r="N253" s="16">
        <f t="shared" ref="N253" si="1588">AVERAGE(N250:N252)</f>
        <v>19202.58000880801</v>
      </c>
      <c r="O253" s="16">
        <f t="shared" ref="O253" si="1589">AVERAGE(O250:O252)</f>
        <v>18137.696704689242</v>
      </c>
      <c r="P253" s="16">
        <f>AVERAGE(P250:P252)</f>
        <v>17051.519767067668</v>
      </c>
      <c r="Q253" s="16">
        <f t="shared" ref="Q253" si="1590">AVERAGE(Q250:Q252)</f>
        <v>16542.153461640151</v>
      </c>
      <c r="R253" s="16">
        <f t="shared" ref="R253" si="1591">AVERAGE(R250:R252)</f>
        <v>14113.511632238282</v>
      </c>
      <c r="S253" s="16">
        <f t="shared" ref="S253" si="1592">AVERAGE(S250:S252)</f>
        <v>10478.273394396172</v>
      </c>
      <c r="T253" s="16">
        <f>AVERAGE(T250:T252)</f>
        <v>15477.974623881781</v>
      </c>
      <c r="U253" s="16">
        <f t="shared" ref="U253" si="1593">AVERAGE(U250:U252)</f>
        <v>14120.167528844773</v>
      </c>
      <c r="V253" s="16">
        <f t="shared" ref="V253" si="1594">AVERAGE(V250:V252)</f>
        <v>13367.36835523361</v>
      </c>
      <c r="W253" s="16">
        <f t="shared" ref="W253" si="1595">AVERAGE(W250:W252)</f>
        <v>11971.86370338097</v>
      </c>
      <c r="X253" s="16">
        <f>AVERAGE(X250:X252)</f>
        <v>9566.9747882572465</v>
      </c>
      <c r="Y253" s="16">
        <f t="shared" ref="Y253" si="1596">AVERAGE(Y250:Y252)</f>
        <v>6712.5095505514428</v>
      </c>
      <c r="Z253" s="16">
        <f t="shared" ref="Z253" si="1597">AVERAGE(Z250:Z252)</f>
        <v>10631.160591771173</v>
      </c>
      <c r="AA253" s="16">
        <f t="shared" ref="AA253" si="1598">AVERAGE(AA250:AA252)</f>
        <v>9005.5422986291615</v>
      </c>
      <c r="AB253" s="16">
        <f>AVERAGE(AB250:AB252)</f>
        <v>8330.1515093468861</v>
      </c>
      <c r="AC253" s="16">
        <f t="shared" ref="AC253" si="1599">AVERAGE(AC250:AC252)</f>
        <v>7282.5542164244753</v>
      </c>
      <c r="AD253" s="16">
        <f t="shared" ref="AD253" si="1600">AVERAGE(AD250:AD252)</f>
        <v>5281.3950078331736</v>
      </c>
      <c r="AE253" s="16">
        <f t="shared" ref="AE253" si="1601">AVERAGE(AE250:AE252)</f>
        <v>3382.2878139147138</v>
      </c>
      <c r="AF253" s="16">
        <f>AVERAGE(AF250:AF252)</f>
        <v>8064.6447950498841</v>
      </c>
      <c r="AG253" s="16">
        <f t="shared" ref="AG253" si="1602">AVERAGE(AG250:AG252)</f>
        <v>6974.0776780252936</v>
      </c>
      <c r="AH253" s="16">
        <f t="shared" ref="AH253" si="1603">AVERAGE(AH250:AH252)</f>
        <v>6092.9972926150103</v>
      </c>
      <c r="AI253" s="16">
        <f t="shared" ref="AI253" si="1604">AVERAGE(AI250:AI252)</f>
        <v>4990.3147622001516</v>
      </c>
      <c r="AJ253" s="16">
        <f>AVERAGE(AJ250:AJ252)</f>
        <v>3369.1064845882952</v>
      </c>
      <c r="AK253" s="16">
        <f t="shared" ref="AK253" si="1605">AVERAGE(AK250:AK252)</f>
        <v>1914.6167078841108</v>
      </c>
      <c r="AL253" s="16">
        <f t="shared" ref="AL253" si="1606">AVERAGE(AL250:AL252)</f>
        <v>3185.4721656040406</v>
      </c>
      <c r="AM253" s="16">
        <f t="shared" ref="AM253" si="1607">AVERAGE(AM250:AM252)</f>
        <v>2864.7323048233243</v>
      </c>
      <c r="AN253" s="16">
        <f>AVERAGE(AN250:AN252)</f>
        <v>2421.8599957092833</v>
      </c>
      <c r="AO253" s="16">
        <f t="shared" ref="AO253" si="1608">AVERAGE(AO250:AO252)</f>
        <v>1809.9643974586882</v>
      </c>
      <c r="AP253" s="16">
        <f t="shared" ref="AP253" si="1609">AVERAGE(AP250:AP252)</f>
        <v>1088.3814590135419</v>
      </c>
      <c r="AQ253" s="16">
        <f t="shared" ref="AQ253" si="1610">AVERAGE(AQ250:AQ252)</f>
        <v>508.27812438978839</v>
      </c>
    </row>
    <row r="254" spans="1:43" ht="13.8" x14ac:dyDescent="0.3">
      <c r="A254" s="13" t="s">
        <v>168</v>
      </c>
      <c r="B254" s="13" t="s">
        <v>172</v>
      </c>
      <c r="C254" s="13" t="s">
        <v>208</v>
      </c>
      <c r="D254" s="13" t="s">
        <v>183</v>
      </c>
      <c r="E254" s="13" t="s">
        <v>204</v>
      </c>
      <c r="F254" s="13">
        <v>4</v>
      </c>
      <c r="G254" s="31">
        <v>7.5</v>
      </c>
      <c r="H254" s="33">
        <v>24007.443796023254</v>
      </c>
      <c r="I254" s="33">
        <v>23480.812744660594</v>
      </c>
      <c r="J254" s="33">
        <v>22910.54680226748</v>
      </c>
      <c r="K254" s="33">
        <v>21893.575369946338</v>
      </c>
      <c r="L254" s="33">
        <v>19256.564494398575</v>
      </c>
      <c r="M254" s="33">
        <v>16146.477450415061</v>
      </c>
      <c r="N254" s="33">
        <v>20769.700805860466</v>
      </c>
      <c r="O254" s="33">
        <v>19638.393671420341</v>
      </c>
      <c r="P254" s="33">
        <v>19399.552171988438</v>
      </c>
      <c r="Q254" s="33">
        <v>18026.09294211365</v>
      </c>
      <c r="R254" s="33">
        <v>15179.54703736032</v>
      </c>
      <c r="S254" s="33">
        <v>11566.572570096647</v>
      </c>
      <c r="T254" s="33">
        <v>18177.35529756713</v>
      </c>
      <c r="U254" s="33">
        <v>17873.96280085354</v>
      </c>
      <c r="V254" s="33">
        <v>18416.938673826993</v>
      </c>
      <c r="W254" s="33">
        <v>16191.577708641935</v>
      </c>
      <c r="X254" s="33">
        <v>12727.569644094896</v>
      </c>
      <c r="Y254" s="33">
        <v>8907.3058441115791</v>
      </c>
      <c r="Z254" s="33">
        <v>16825.536314012745</v>
      </c>
      <c r="AA254" s="33">
        <v>14841.108003568193</v>
      </c>
      <c r="AB254" s="33">
        <v>14026.518794304593</v>
      </c>
      <c r="AC254" s="33">
        <v>12703.04940548591</v>
      </c>
      <c r="AD254" s="33">
        <v>9154.0883893908158</v>
      </c>
      <c r="AE254" s="33">
        <v>6105.878802224237</v>
      </c>
      <c r="AF254" s="33">
        <v>9768.7368121884738</v>
      </c>
      <c r="AG254" s="33">
        <v>9102.0627145317285</v>
      </c>
      <c r="AH254" s="33">
        <v>9187.5494910268953</v>
      </c>
      <c r="AI254" s="33">
        <v>8680.6127977082215</v>
      </c>
      <c r="AJ254" s="33">
        <v>5943.1361327618915</v>
      </c>
      <c r="AK254" s="33">
        <v>2861.8450379999999</v>
      </c>
      <c r="AL254" s="33">
        <v>5686.9496186859942</v>
      </c>
      <c r="AM254" s="33">
        <v>4162.0579206390867</v>
      </c>
      <c r="AN254" s="33">
        <v>3698.7295275670072</v>
      </c>
      <c r="AO254" s="33">
        <v>2503.0617359891335</v>
      </c>
      <c r="AP254" s="33">
        <v>1224.6524438873166</v>
      </c>
      <c r="AQ254" s="33">
        <v>763.97653995542987</v>
      </c>
    </row>
    <row r="255" spans="1:43" ht="13.8" x14ac:dyDescent="0.3">
      <c r="A255" s="13" t="s">
        <v>168</v>
      </c>
      <c r="B255" s="13" t="s">
        <v>172</v>
      </c>
      <c r="C255" s="13" t="s">
        <v>208</v>
      </c>
      <c r="D255" s="13" t="s">
        <v>183</v>
      </c>
      <c r="E255" s="13" t="s">
        <v>204</v>
      </c>
      <c r="F255" s="13">
        <v>6</v>
      </c>
      <c r="G255" s="31">
        <v>8</v>
      </c>
      <c r="H255" s="33">
        <v>23111.038909612653</v>
      </c>
      <c r="I255" s="33">
        <v>22729.993544779602</v>
      </c>
      <c r="J255" s="33">
        <v>22276.103802480589</v>
      </c>
      <c r="K255" s="33">
        <v>21529.286676137479</v>
      </c>
      <c r="L255" s="33">
        <v>19028.477330355461</v>
      </c>
      <c r="M255" s="33">
        <v>15425.873815837598</v>
      </c>
      <c r="N255" s="33">
        <v>19282.764308198071</v>
      </c>
      <c r="O255" s="33">
        <v>19670.515617467023</v>
      </c>
      <c r="P255" s="33">
        <v>18253.932661198363</v>
      </c>
      <c r="Q255" s="33">
        <v>18014.837807015723</v>
      </c>
      <c r="R255" s="33">
        <v>15970.535839829008</v>
      </c>
      <c r="S255" s="33">
        <v>11164.835332551484</v>
      </c>
      <c r="T255" s="33">
        <v>17602.516024728648</v>
      </c>
      <c r="U255" s="33">
        <v>17390.915914267905</v>
      </c>
      <c r="V255" s="33">
        <v>17197.883177261465</v>
      </c>
      <c r="W255" s="33">
        <v>16067.602877861231</v>
      </c>
      <c r="X255" s="33">
        <v>12930.079336739844</v>
      </c>
      <c r="Y255" s="33">
        <v>8676.5205140623293</v>
      </c>
      <c r="Z255" s="33">
        <v>14433.778480302622</v>
      </c>
      <c r="AA255" s="33">
        <v>13986.134969956114</v>
      </c>
      <c r="AB255" s="33">
        <v>12820.35720564338</v>
      </c>
      <c r="AC255" s="33">
        <v>12817.839534951847</v>
      </c>
      <c r="AD255" s="33">
        <v>10088.420472530877</v>
      </c>
      <c r="AE255" s="33">
        <v>5539.2207879273828</v>
      </c>
      <c r="AF255" s="33">
        <v>9498.9471546216228</v>
      </c>
      <c r="AG255" s="33">
        <v>8479.4008659172578</v>
      </c>
      <c r="AH255" s="33">
        <v>8240.0821327119866</v>
      </c>
      <c r="AI255" s="33">
        <v>8068.3784831491221</v>
      </c>
      <c r="AJ255" s="33">
        <v>5288.4167470372631</v>
      </c>
      <c r="AK255" s="33">
        <v>2956.8627012948245</v>
      </c>
      <c r="AL255" s="33">
        <v>5577.5407580410147</v>
      </c>
      <c r="AM255" s="33">
        <v>3948.6763117600544</v>
      </c>
      <c r="AN255" s="33">
        <v>3414.9696297559217</v>
      </c>
      <c r="AO255" s="33">
        <v>2463.4620247364364</v>
      </c>
      <c r="AP255" s="33">
        <v>1102.6662448770417</v>
      </c>
      <c r="AQ255" s="33">
        <v>729.88727584473554</v>
      </c>
    </row>
    <row r="256" spans="1:43" ht="13.8" x14ac:dyDescent="0.3">
      <c r="A256" s="13" t="s">
        <v>168</v>
      </c>
      <c r="B256" s="13" t="s">
        <v>172</v>
      </c>
      <c r="C256" s="13" t="s">
        <v>208</v>
      </c>
      <c r="D256" s="13" t="s">
        <v>183</v>
      </c>
      <c r="E256" s="13" t="s">
        <v>204</v>
      </c>
      <c r="F256" s="13">
        <v>7</v>
      </c>
      <c r="G256" s="31">
        <v>8.1</v>
      </c>
      <c r="H256" s="33">
        <v>24579.525003364288</v>
      </c>
      <c r="I256" s="33">
        <v>23761.435711931153</v>
      </c>
      <c r="J256" s="33">
        <v>23747.637043642688</v>
      </c>
      <c r="K256" s="33">
        <v>23406.037820944279</v>
      </c>
      <c r="L256" s="33">
        <v>20996.407257898827</v>
      </c>
      <c r="M256" s="33">
        <v>17681.43520446488</v>
      </c>
      <c r="N256" s="33">
        <v>21708.201005446073</v>
      </c>
      <c r="O256" s="33">
        <v>21542.728658810036</v>
      </c>
      <c r="P256" s="33">
        <v>21315.666938144459</v>
      </c>
      <c r="Q256" s="33">
        <v>20799.118464168132</v>
      </c>
      <c r="R256" s="33">
        <v>18593.055792145962</v>
      </c>
      <c r="S256" s="33">
        <v>13006.926782313509</v>
      </c>
      <c r="T256" s="33">
        <v>16187.578481723707</v>
      </c>
      <c r="U256" s="33">
        <v>15398.656823094225</v>
      </c>
      <c r="V256" s="33">
        <v>14961.829407422872</v>
      </c>
      <c r="W256" s="33">
        <v>14035.768185036195</v>
      </c>
      <c r="X256" s="33">
        <v>11008.743960499225</v>
      </c>
      <c r="Y256" s="33">
        <v>7297.0592504614815</v>
      </c>
      <c r="Z256" s="33">
        <v>13987.747817503263</v>
      </c>
      <c r="AA256" s="33">
        <v>13157.929001809756</v>
      </c>
      <c r="AB256" s="33">
        <v>11991.917231492076</v>
      </c>
      <c r="AC256" s="33">
        <v>10635.946464878805</v>
      </c>
      <c r="AD256" s="33">
        <v>7225.1160650077745</v>
      </c>
      <c r="AE256" s="33">
        <v>4794.2600718475715</v>
      </c>
      <c r="AF256" s="33">
        <v>9937.7223372087792</v>
      </c>
      <c r="AG256" s="33">
        <v>8588.6813786513267</v>
      </c>
      <c r="AH256" s="33">
        <v>7638.504911501901</v>
      </c>
      <c r="AI256" s="33">
        <v>5892.2676779963231</v>
      </c>
      <c r="AJ256" s="33">
        <v>4250.7942034139851</v>
      </c>
      <c r="AK256" s="33">
        <v>2604.232289298704</v>
      </c>
      <c r="AL256" s="33">
        <v>3509.032631400803</v>
      </c>
      <c r="AM256" s="33">
        <v>2861.3129717012766</v>
      </c>
      <c r="AN256" s="33">
        <v>2450.7288016952002</v>
      </c>
      <c r="AO256" s="33">
        <v>1891.4615557564764</v>
      </c>
      <c r="AP256" s="33">
        <v>1065.9900124557585</v>
      </c>
      <c r="AQ256" s="33">
        <v>546.51996299060977</v>
      </c>
    </row>
    <row r="257" spans="1:43" ht="13.8" x14ac:dyDescent="0.3">
      <c r="A257" s="13" t="s">
        <v>168</v>
      </c>
      <c r="B257" s="13" t="s">
        <v>172</v>
      </c>
      <c r="C257" s="13" t="s">
        <v>208</v>
      </c>
      <c r="D257" s="13" t="s">
        <v>183</v>
      </c>
      <c r="E257" s="13" t="s">
        <v>204</v>
      </c>
      <c r="F257" s="27" t="s">
        <v>50</v>
      </c>
      <c r="G257" s="14">
        <f>AVERAGE(G254:G256)</f>
        <v>7.8666666666666671</v>
      </c>
      <c r="H257" s="16">
        <f>AVERAGE(H254:H256)</f>
        <v>23899.335903000068</v>
      </c>
      <c r="I257" s="16">
        <f t="shared" ref="I257" si="1611">AVERAGE(I254:I256)</f>
        <v>23324.080667123781</v>
      </c>
      <c r="J257" s="16">
        <f t="shared" ref="J257" si="1612">AVERAGE(J254:J256)</f>
        <v>22978.095882796915</v>
      </c>
      <c r="K257" s="16">
        <f t="shared" ref="K257" si="1613">AVERAGE(K254:K256)</f>
        <v>22276.29995567603</v>
      </c>
      <c r="L257" s="16">
        <f>AVERAGE(L254:L256)</f>
        <v>19760.483027550956</v>
      </c>
      <c r="M257" s="16">
        <f t="shared" ref="M257" si="1614">AVERAGE(M254:M256)</f>
        <v>16417.928823572514</v>
      </c>
      <c r="N257" s="16">
        <f t="shared" ref="N257" si="1615">AVERAGE(N254:N256)</f>
        <v>20586.888706501533</v>
      </c>
      <c r="O257" s="16">
        <f t="shared" ref="O257" si="1616">AVERAGE(O254:O256)</f>
        <v>20283.879315899132</v>
      </c>
      <c r="P257" s="16">
        <f>AVERAGE(P254:P256)</f>
        <v>19656.383923777084</v>
      </c>
      <c r="Q257" s="16">
        <f t="shared" ref="Q257" si="1617">AVERAGE(Q254:Q256)</f>
        <v>18946.683071099167</v>
      </c>
      <c r="R257" s="16">
        <f t="shared" ref="R257" si="1618">AVERAGE(R254:R256)</f>
        <v>16581.046223111764</v>
      </c>
      <c r="S257" s="16">
        <f t="shared" ref="S257" si="1619">AVERAGE(S254:S256)</f>
        <v>11912.778228320545</v>
      </c>
      <c r="T257" s="16">
        <f>AVERAGE(T254:T256)</f>
        <v>17322.483268006494</v>
      </c>
      <c r="U257" s="16">
        <f t="shared" ref="U257" si="1620">AVERAGE(U254:U256)</f>
        <v>16887.845179405223</v>
      </c>
      <c r="V257" s="16">
        <f t="shared" ref="V257" si="1621">AVERAGE(V254:V256)</f>
        <v>16858.883752837111</v>
      </c>
      <c r="W257" s="16">
        <f t="shared" ref="W257" si="1622">AVERAGE(W254:W256)</f>
        <v>15431.649590513121</v>
      </c>
      <c r="X257" s="16">
        <f>AVERAGE(X254:X256)</f>
        <v>12222.130980444656</v>
      </c>
      <c r="Y257" s="16">
        <f t="shared" ref="Y257" si="1623">AVERAGE(Y254:Y256)</f>
        <v>8293.6285362117978</v>
      </c>
      <c r="Z257" s="16">
        <f t="shared" ref="Z257" si="1624">AVERAGE(Z254:Z256)</f>
        <v>15082.354203939545</v>
      </c>
      <c r="AA257" s="16">
        <f t="shared" ref="AA257" si="1625">AVERAGE(AA254:AA256)</f>
        <v>13995.057325111353</v>
      </c>
      <c r="AB257" s="16">
        <f>AVERAGE(AB254:AB256)</f>
        <v>12946.264410480018</v>
      </c>
      <c r="AC257" s="16">
        <f t="shared" ref="AC257" si="1626">AVERAGE(AC254:AC256)</f>
        <v>12052.278468438853</v>
      </c>
      <c r="AD257" s="16">
        <f t="shared" ref="AD257" si="1627">AVERAGE(AD254:AD256)</f>
        <v>8822.5416423098213</v>
      </c>
      <c r="AE257" s="16">
        <f t="shared" ref="AE257" si="1628">AVERAGE(AE254:AE256)</f>
        <v>5479.7865539997301</v>
      </c>
      <c r="AF257" s="16">
        <f>AVERAGE(AF254:AF256)</f>
        <v>9735.1354346729586</v>
      </c>
      <c r="AG257" s="16">
        <f t="shared" ref="AG257" si="1629">AVERAGE(AG254:AG256)</f>
        <v>8723.3816530334389</v>
      </c>
      <c r="AH257" s="16">
        <f t="shared" ref="AH257" si="1630">AVERAGE(AH254:AH256)</f>
        <v>8355.3788450802604</v>
      </c>
      <c r="AI257" s="16">
        <f t="shared" ref="AI257" si="1631">AVERAGE(AI254:AI256)</f>
        <v>7547.086319617888</v>
      </c>
      <c r="AJ257" s="16">
        <f>AVERAGE(AJ254:AJ256)</f>
        <v>5160.7823610710466</v>
      </c>
      <c r="AK257" s="16">
        <f t="shared" ref="AK257" si="1632">AVERAGE(AK254:AK256)</f>
        <v>2807.6466761978431</v>
      </c>
      <c r="AL257" s="16">
        <f t="shared" ref="AL257" si="1633">AVERAGE(AL254:AL256)</f>
        <v>4924.5076693759374</v>
      </c>
      <c r="AM257" s="16">
        <f t="shared" ref="AM257" si="1634">AVERAGE(AM254:AM256)</f>
        <v>3657.3490680334726</v>
      </c>
      <c r="AN257" s="16">
        <f>AVERAGE(AN254:AN256)</f>
        <v>3188.142653006043</v>
      </c>
      <c r="AO257" s="16">
        <f t="shared" ref="AO257" si="1635">AVERAGE(AO254:AO256)</f>
        <v>2285.9951054940152</v>
      </c>
      <c r="AP257" s="16">
        <f t="shared" ref="AP257" si="1636">AVERAGE(AP254:AP256)</f>
        <v>1131.1029004067057</v>
      </c>
      <c r="AQ257" s="16">
        <f t="shared" ref="AQ257" si="1637">AVERAGE(AQ254:AQ256)</f>
        <v>680.12792626359169</v>
      </c>
    </row>
    <row r="258" spans="1:43" ht="13.8" x14ac:dyDescent="0.3">
      <c r="A258" s="13" t="s">
        <v>168</v>
      </c>
      <c r="B258" s="13" t="s">
        <v>172</v>
      </c>
      <c r="C258" s="13" t="s">
        <v>208</v>
      </c>
      <c r="D258" s="13" t="s">
        <v>181</v>
      </c>
      <c r="E258" s="13" t="s">
        <v>182</v>
      </c>
      <c r="F258" s="13">
        <v>4</v>
      </c>
      <c r="G258" s="31">
        <v>8</v>
      </c>
      <c r="H258" s="33">
        <v>22645.681377222994</v>
      </c>
      <c r="I258" s="33">
        <v>21610.712487053901</v>
      </c>
      <c r="J258" s="33">
        <v>20453.289491121101</v>
      </c>
      <c r="K258" s="33">
        <v>19612.607210046765</v>
      </c>
      <c r="L258" s="33">
        <v>16359.281860795689</v>
      </c>
      <c r="M258" s="33">
        <v>11718.651203613352</v>
      </c>
      <c r="N258" s="33">
        <v>19315.892179297949</v>
      </c>
      <c r="O258" s="33">
        <v>19524.951977725512</v>
      </c>
      <c r="P258" s="33">
        <v>18369.440143074829</v>
      </c>
      <c r="Q258" s="33">
        <v>16887.073547950149</v>
      </c>
      <c r="R258" s="33">
        <v>13691.334327432885</v>
      </c>
      <c r="S258" s="33">
        <v>9314.7313598431756</v>
      </c>
      <c r="T258" s="33">
        <v>15799.360370853465</v>
      </c>
      <c r="U258" s="33">
        <v>14245.626860011753</v>
      </c>
      <c r="V258" s="33">
        <v>14096.350162529927</v>
      </c>
      <c r="W258" s="33">
        <v>11819.182168684685</v>
      </c>
      <c r="X258" s="33">
        <v>10085.797652387619</v>
      </c>
      <c r="Y258" s="33">
        <v>6864.5298548992359</v>
      </c>
      <c r="Z258" s="33">
        <v>12237.652292129966</v>
      </c>
      <c r="AA258" s="33">
        <v>10815.95869292208</v>
      </c>
      <c r="AB258" s="33">
        <v>9299.052315161116</v>
      </c>
      <c r="AC258" s="33">
        <v>7471.4567918463827</v>
      </c>
      <c r="AD258" s="33">
        <v>5573.5483625414563</v>
      </c>
      <c r="AE258" s="33">
        <v>3855.1394833301379</v>
      </c>
      <c r="AF258" s="33">
        <v>9192.4820916207063</v>
      </c>
      <c r="AG258" s="33">
        <v>7717.833637122304</v>
      </c>
      <c r="AH258" s="33">
        <v>6820.4693033785197</v>
      </c>
      <c r="AI258" s="33">
        <v>5256.566510153285</v>
      </c>
      <c r="AJ258" s="33">
        <v>3699.0154659610362</v>
      </c>
      <c r="AK258" s="33">
        <v>2298.783171849178</v>
      </c>
      <c r="AL258" s="33">
        <v>3539.1501323501689</v>
      </c>
      <c r="AM258" s="33">
        <v>3301.5696538418692</v>
      </c>
      <c r="AN258" s="33">
        <v>2543.2596485479216</v>
      </c>
      <c r="AO258" s="33">
        <v>1877.0472963674683</v>
      </c>
      <c r="AP258" s="33">
        <v>1049.9052047524865</v>
      </c>
      <c r="AQ258" s="33">
        <v>502.91390282435543</v>
      </c>
    </row>
    <row r="259" spans="1:43" ht="13.8" x14ac:dyDescent="0.3">
      <c r="A259" s="13" t="s">
        <v>168</v>
      </c>
      <c r="B259" s="13" t="s">
        <v>172</v>
      </c>
      <c r="C259" s="13" t="s">
        <v>208</v>
      </c>
      <c r="D259" s="13" t="s">
        <v>181</v>
      </c>
      <c r="E259" s="13" t="s">
        <v>182</v>
      </c>
      <c r="F259" s="13">
        <v>8</v>
      </c>
      <c r="G259" s="31">
        <v>8.1</v>
      </c>
      <c r="H259" s="33">
        <v>20323.206029872708</v>
      </c>
      <c r="I259" s="33">
        <v>19447.413382702591</v>
      </c>
      <c r="J259" s="33">
        <v>18295.246168001362</v>
      </c>
      <c r="K259" s="33">
        <v>17503.319927343615</v>
      </c>
      <c r="L259" s="33">
        <v>16362.720658824706</v>
      </c>
      <c r="M259" s="33">
        <v>13266.900736263349</v>
      </c>
      <c r="N259" s="33">
        <v>19063.138955470578</v>
      </c>
      <c r="O259" s="33">
        <v>17846.623473011521</v>
      </c>
      <c r="P259" s="33">
        <v>17723.092931135649</v>
      </c>
      <c r="Q259" s="33">
        <v>16452.965825297819</v>
      </c>
      <c r="R259" s="33">
        <v>14106.854486425247</v>
      </c>
      <c r="S259" s="33">
        <v>10823.253077374397</v>
      </c>
      <c r="T259" s="33">
        <v>16727.99928065775</v>
      </c>
      <c r="U259" s="33">
        <v>15246.481633220974</v>
      </c>
      <c r="V259" s="33">
        <v>14830.25295566109</v>
      </c>
      <c r="W259" s="33">
        <v>13802.851651619014</v>
      </c>
      <c r="X259" s="33">
        <v>11358.528970389978</v>
      </c>
      <c r="Y259" s="33">
        <v>8720.402334693561</v>
      </c>
      <c r="Z259" s="33">
        <v>10639.377414881305</v>
      </c>
      <c r="AA259" s="33">
        <v>9670.8208759997888</v>
      </c>
      <c r="AB259" s="33">
        <v>9556.1459546862643</v>
      </c>
      <c r="AC259" s="33">
        <v>8381.724250007941</v>
      </c>
      <c r="AD259" s="33">
        <v>6862.2307444136077</v>
      </c>
      <c r="AE259" s="33">
        <v>4616.844305583958</v>
      </c>
      <c r="AF259" s="33">
        <v>10541.146350052737</v>
      </c>
      <c r="AG259" s="33">
        <v>7052.9702848333764</v>
      </c>
      <c r="AH259" s="33">
        <v>6269.6084223750277</v>
      </c>
      <c r="AI259" s="33">
        <v>5076.5797879125475</v>
      </c>
      <c r="AJ259" s="33">
        <v>3324.2152492325481</v>
      </c>
      <c r="AK259" s="33">
        <v>1920.6472563321947</v>
      </c>
      <c r="AL259" s="33">
        <v>3998.3048517486618</v>
      </c>
      <c r="AM259" s="33">
        <v>3009.6325516732736</v>
      </c>
      <c r="AN259" s="33">
        <v>2467.6512846203618</v>
      </c>
      <c r="AO259" s="33">
        <v>1803.9369059460807</v>
      </c>
      <c r="AP259" s="33">
        <v>975.79154606268139</v>
      </c>
      <c r="AQ259" s="33">
        <v>509.94584032040035</v>
      </c>
    </row>
    <row r="260" spans="1:43" ht="13.8" x14ac:dyDescent="0.3">
      <c r="A260" s="13" t="s">
        <v>168</v>
      </c>
      <c r="B260" s="13" t="s">
        <v>172</v>
      </c>
      <c r="C260" s="13" t="s">
        <v>208</v>
      </c>
      <c r="D260" s="13" t="s">
        <v>181</v>
      </c>
      <c r="E260" s="13" t="s">
        <v>182</v>
      </c>
      <c r="F260" s="13">
        <v>9</v>
      </c>
      <c r="G260" s="31">
        <v>8.1999999999999993</v>
      </c>
      <c r="H260" s="33">
        <v>21423.16330762759</v>
      </c>
      <c r="I260" s="33">
        <v>20278.551234265033</v>
      </c>
      <c r="J260" s="33">
        <v>19673.644840770707</v>
      </c>
      <c r="K260" s="33">
        <v>17834.347267510722</v>
      </c>
      <c r="L260" s="33">
        <v>16854.768019926854</v>
      </c>
      <c r="M260" s="33">
        <v>13263.934950475837</v>
      </c>
      <c r="N260" s="33">
        <v>19351.184039404336</v>
      </c>
      <c r="O260" s="33">
        <v>18330.901248881004</v>
      </c>
      <c r="P260" s="33">
        <v>17658.736715191724</v>
      </c>
      <c r="Q260" s="33">
        <v>17291.813796682582</v>
      </c>
      <c r="R260" s="33">
        <v>14946.047023655761</v>
      </c>
      <c r="S260" s="33">
        <v>10932.708714698527</v>
      </c>
      <c r="T260" s="33">
        <v>16779.367335409614</v>
      </c>
      <c r="U260" s="33">
        <v>15084.66093544772</v>
      </c>
      <c r="V260" s="33">
        <v>13749.351516273715</v>
      </c>
      <c r="W260" s="33">
        <v>13972.923793868842</v>
      </c>
      <c r="X260" s="33">
        <v>11452.731107574475</v>
      </c>
      <c r="Y260" s="33">
        <v>7329.3693027820791</v>
      </c>
      <c r="Z260" s="33">
        <v>13750.769056722896</v>
      </c>
      <c r="AA260" s="33">
        <v>12474.968457783951</v>
      </c>
      <c r="AB260" s="33">
        <v>10882.933377184285</v>
      </c>
      <c r="AC260" s="33">
        <v>10582.652577840001</v>
      </c>
      <c r="AD260" s="33">
        <v>7339.7912642274214</v>
      </c>
      <c r="AE260" s="33">
        <v>4119.5982667170565</v>
      </c>
      <c r="AF260" s="33">
        <v>8099.6380489655849</v>
      </c>
      <c r="AG260" s="33">
        <v>6791.9444993745446</v>
      </c>
      <c r="AH260" s="33">
        <v>6001.2533326058083</v>
      </c>
      <c r="AI260" s="33">
        <v>4919.2579955372821</v>
      </c>
      <c r="AJ260" s="33">
        <v>3224.6768892552714</v>
      </c>
      <c r="AK260" s="33">
        <v>1952.9206718235423</v>
      </c>
      <c r="AL260" s="33">
        <v>3228.9368695909006</v>
      </c>
      <c r="AM260" s="33">
        <v>2745.7639873466724</v>
      </c>
      <c r="AN260" s="33">
        <v>2469.118354696096</v>
      </c>
      <c r="AO260" s="33">
        <v>1936.6215769603034</v>
      </c>
      <c r="AP260" s="33">
        <v>1258.9314934059496</v>
      </c>
      <c r="AQ260" s="33">
        <v>843.35301086055699</v>
      </c>
    </row>
    <row r="261" spans="1:43" ht="13.8" x14ac:dyDescent="0.3">
      <c r="A261" s="13" t="s">
        <v>168</v>
      </c>
      <c r="B261" s="13" t="s">
        <v>172</v>
      </c>
      <c r="C261" s="13" t="s">
        <v>208</v>
      </c>
      <c r="D261" s="13" t="s">
        <v>181</v>
      </c>
      <c r="E261" s="13" t="s">
        <v>182</v>
      </c>
      <c r="F261" s="27" t="s">
        <v>115</v>
      </c>
      <c r="G261" s="14">
        <f>AVERAGE(G258:G260)</f>
        <v>8.1</v>
      </c>
      <c r="H261" s="16">
        <f>AVERAGE(H258:H260)</f>
        <v>21464.016904907763</v>
      </c>
      <c r="I261" s="16">
        <f t="shared" ref="I261" si="1638">AVERAGE(I258:I260)</f>
        <v>20445.559034673843</v>
      </c>
      <c r="J261" s="16">
        <f t="shared" ref="J261" si="1639">AVERAGE(J258:J260)</f>
        <v>19474.060166631058</v>
      </c>
      <c r="K261" s="16">
        <f t="shared" ref="K261" si="1640">AVERAGE(K258:K260)</f>
        <v>18316.758134967033</v>
      </c>
      <c r="L261" s="16">
        <f>AVERAGE(L258:L260)</f>
        <v>16525.590179849081</v>
      </c>
      <c r="M261" s="16">
        <f t="shared" ref="M261" si="1641">AVERAGE(M258:M260)</f>
        <v>12749.828963450846</v>
      </c>
      <c r="N261" s="16">
        <f t="shared" ref="N261" si="1642">AVERAGE(N258:N260)</f>
        <v>19243.405058057619</v>
      </c>
      <c r="O261" s="16">
        <f t="shared" ref="O261" si="1643">AVERAGE(O258:O260)</f>
        <v>18567.492233206012</v>
      </c>
      <c r="P261" s="16">
        <f>AVERAGE(P258:P260)</f>
        <v>17917.089929800732</v>
      </c>
      <c r="Q261" s="16">
        <f t="shared" ref="Q261" si="1644">AVERAGE(Q258:Q260)</f>
        <v>16877.284389976852</v>
      </c>
      <c r="R261" s="16">
        <f t="shared" ref="R261" si="1645">AVERAGE(R258:R260)</f>
        <v>14248.078612504631</v>
      </c>
      <c r="S261" s="16">
        <f t="shared" ref="S261" si="1646">AVERAGE(S258:S260)</f>
        <v>10356.897717305366</v>
      </c>
      <c r="T261" s="16">
        <f>AVERAGE(T258:T260)</f>
        <v>16435.575662306943</v>
      </c>
      <c r="U261" s="16">
        <f t="shared" ref="U261" si="1647">AVERAGE(U258:U260)</f>
        <v>14858.923142893482</v>
      </c>
      <c r="V261" s="16">
        <f t="shared" ref="V261" si="1648">AVERAGE(V258:V260)</f>
        <v>14225.318211488244</v>
      </c>
      <c r="W261" s="16">
        <f t="shared" ref="W261" si="1649">AVERAGE(W258:W260)</f>
        <v>13198.319204724181</v>
      </c>
      <c r="X261" s="16">
        <f>AVERAGE(X258:X260)</f>
        <v>10965.685910117356</v>
      </c>
      <c r="Y261" s="16">
        <f t="shared" ref="Y261" si="1650">AVERAGE(Y258:Y260)</f>
        <v>7638.1004974582929</v>
      </c>
      <c r="Z261" s="16">
        <f t="shared" ref="Z261" si="1651">AVERAGE(Z258:Z260)</f>
        <v>12209.266254578057</v>
      </c>
      <c r="AA261" s="16">
        <f t="shared" ref="AA261" si="1652">AVERAGE(AA258:AA260)</f>
        <v>10987.249342235273</v>
      </c>
      <c r="AB261" s="16">
        <f>AVERAGE(AB258:AB260)</f>
        <v>9912.710549010555</v>
      </c>
      <c r="AC261" s="16">
        <f t="shared" ref="AC261" si="1653">AVERAGE(AC258:AC260)</f>
        <v>8811.9445398981097</v>
      </c>
      <c r="AD261" s="16">
        <f t="shared" ref="AD261" si="1654">AVERAGE(AD258:AD260)</f>
        <v>6591.8567903941621</v>
      </c>
      <c r="AE261" s="16">
        <f t="shared" ref="AE261" si="1655">AVERAGE(AE258:AE260)</f>
        <v>4197.194018543717</v>
      </c>
      <c r="AF261" s="16">
        <f>AVERAGE(AF258:AF260)</f>
        <v>9277.7554968796758</v>
      </c>
      <c r="AG261" s="16">
        <f t="shared" ref="AG261" si="1656">AVERAGE(AG258:AG260)</f>
        <v>7187.5828071100759</v>
      </c>
      <c r="AH261" s="16">
        <f t="shared" ref="AH261" si="1657">AVERAGE(AH258:AH260)</f>
        <v>6363.7770194531186</v>
      </c>
      <c r="AI261" s="16">
        <f t="shared" ref="AI261" si="1658">AVERAGE(AI258:AI260)</f>
        <v>5084.1347645343712</v>
      </c>
      <c r="AJ261" s="16">
        <f>AVERAGE(AJ258:AJ260)</f>
        <v>3415.969201482952</v>
      </c>
      <c r="AK261" s="16">
        <f t="shared" ref="AK261" si="1659">AVERAGE(AK258:AK260)</f>
        <v>2057.4503666683049</v>
      </c>
      <c r="AL261" s="16">
        <f t="shared" ref="AL261" si="1660">AVERAGE(AL258:AL260)</f>
        <v>3588.7972845632444</v>
      </c>
      <c r="AM261" s="16">
        <f t="shared" ref="AM261" si="1661">AVERAGE(AM258:AM260)</f>
        <v>3018.9887309539386</v>
      </c>
      <c r="AN261" s="16">
        <f>AVERAGE(AN258:AN260)</f>
        <v>2493.3430959547932</v>
      </c>
      <c r="AO261" s="16">
        <f t="shared" ref="AO261" si="1662">AVERAGE(AO258:AO260)</f>
        <v>1872.5352597579506</v>
      </c>
      <c r="AP261" s="16">
        <f t="shared" ref="AP261" si="1663">AVERAGE(AP258:AP260)</f>
        <v>1094.8760814070392</v>
      </c>
      <c r="AQ261" s="16">
        <f t="shared" ref="AQ261" si="1664">AVERAGE(AQ258:AQ260)</f>
        <v>618.73758466843765</v>
      </c>
    </row>
    <row r="262" spans="1:43" ht="13.8" x14ac:dyDescent="0.3">
      <c r="A262" s="13" t="s">
        <v>167</v>
      </c>
      <c r="B262" s="13" t="s">
        <v>172</v>
      </c>
      <c r="C262" s="13" t="s">
        <v>208</v>
      </c>
      <c r="D262" s="13" t="s">
        <v>173</v>
      </c>
      <c r="E262" s="13" t="s">
        <v>173</v>
      </c>
      <c r="F262" s="13">
        <v>4</v>
      </c>
      <c r="G262" s="31">
        <v>5.7</v>
      </c>
      <c r="H262" s="33">
        <v>23441.868600252801</v>
      </c>
      <c r="I262" s="33">
        <v>22732.322867210245</v>
      </c>
      <c r="J262" s="33">
        <v>22662.263031283572</v>
      </c>
      <c r="K262" s="33">
        <v>21830.952204980142</v>
      </c>
      <c r="L262" s="33">
        <v>18631.016130907869</v>
      </c>
      <c r="M262" s="33">
        <v>16119.220386931605</v>
      </c>
      <c r="N262" s="33">
        <v>21272.824796428238</v>
      </c>
      <c r="O262" s="33">
        <v>20752.437916889972</v>
      </c>
      <c r="P262" s="33">
        <v>20113.266817052918</v>
      </c>
      <c r="Q262" s="33">
        <v>19273.120350722431</v>
      </c>
      <c r="R262" s="33">
        <v>16878.093758242539</v>
      </c>
      <c r="S262" s="33">
        <v>12262.854285465122</v>
      </c>
      <c r="T262" s="33">
        <v>16780.864183308589</v>
      </c>
      <c r="U262" s="33">
        <v>15427.346376432821</v>
      </c>
      <c r="V262" s="33">
        <v>14696.703874107738</v>
      </c>
      <c r="W262" s="33">
        <v>13419.083607617165</v>
      </c>
      <c r="X262" s="33">
        <v>11399.565417766398</v>
      </c>
      <c r="Y262" s="33">
        <v>7953.806274339925</v>
      </c>
      <c r="Z262" s="33">
        <v>10934.305754804498</v>
      </c>
      <c r="AA262" s="33">
        <v>10422.678797825029</v>
      </c>
      <c r="AB262" s="33">
        <v>9671.6762428817783</v>
      </c>
      <c r="AC262" s="33">
        <v>8049.8175154085111</v>
      </c>
      <c r="AD262" s="33">
        <v>6186.9294463847182</v>
      </c>
      <c r="AE262" s="33">
        <v>4070.3438825902513</v>
      </c>
      <c r="AF262" s="33">
        <v>8107.0135821769427</v>
      </c>
      <c r="AG262" s="33">
        <v>8325.4387081668119</v>
      </c>
      <c r="AH262" s="33">
        <v>7726.0011256999833</v>
      </c>
      <c r="AI262" s="33">
        <v>5720.4685941087409</v>
      </c>
      <c r="AJ262" s="33">
        <v>4445.0740151772243</v>
      </c>
      <c r="AK262" s="33">
        <v>2211.0182774068662</v>
      </c>
      <c r="AL262" s="33">
        <v>3785.1252022919239</v>
      </c>
      <c r="AM262" s="33">
        <v>3020.1859684973638</v>
      </c>
      <c r="AN262" s="33">
        <v>2419.8646458356025</v>
      </c>
      <c r="AO262" s="33">
        <v>1699.0944916151884</v>
      </c>
      <c r="AP262" s="33">
        <v>858.54929639876411</v>
      </c>
      <c r="AQ262" s="33">
        <v>487.91110464120959</v>
      </c>
    </row>
    <row r="263" spans="1:43" ht="13.8" x14ac:dyDescent="0.3">
      <c r="A263" s="13" t="s">
        <v>167</v>
      </c>
      <c r="B263" s="13" t="s">
        <v>172</v>
      </c>
      <c r="C263" s="13" t="s">
        <v>208</v>
      </c>
      <c r="D263" s="13" t="s">
        <v>173</v>
      </c>
      <c r="E263" s="13" t="s">
        <v>173</v>
      </c>
      <c r="F263" s="13">
        <v>5</v>
      </c>
      <c r="G263" s="31">
        <v>4.5</v>
      </c>
      <c r="H263" s="33">
        <v>25495.648272603561</v>
      </c>
      <c r="I263" s="33">
        <v>22652.044042760976</v>
      </c>
      <c r="J263" s="33">
        <v>21079.257930220574</v>
      </c>
      <c r="K263" s="33">
        <v>21102.447846015017</v>
      </c>
      <c r="L263" s="33">
        <v>18432.89401757234</v>
      </c>
      <c r="M263" s="33">
        <v>14016.788871262603</v>
      </c>
      <c r="N263" s="33">
        <v>20375.776929482188</v>
      </c>
      <c r="O263" s="33">
        <v>18976.306705980845</v>
      </c>
      <c r="P263" s="33">
        <v>17342.730808868215</v>
      </c>
      <c r="Q263" s="33">
        <v>15252.468910614696</v>
      </c>
      <c r="R263" s="33">
        <v>14464.866285478671</v>
      </c>
      <c r="S263" s="33">
        <v>11020.187777809182</v>
      </c>
      <c r="T263" s="33">
        <v>17452.582245087058</v>
      </c>
      <c r="U263" s="33">
        <v>16064.549272000615</v>
      </c>
      <c r="V263" s="33">
        <v>14978.926136374985</v>
      </c>
      <c r="W263" s="33">
        <v>14806.817769425603</v>
      </c>
      <c r="X263" s="33">
        <v>11920.505938108883</v>
      </c>
      <c r="Y263" s="33">
        <v>8349.5048159229736</v>
      </c>
      <c r="Z263" s="33">
        <v>11195.16543030229</v>
      </c>
      <c r="AA263" s="33">
        <v>10624.903562135572</v>
      </c>
      <c r="AB263" s="33">
        <v>9593.2699559118391</v>
      </c>
      <c r="AC263" s="33">
        <v>8336.2534352361363</v>
      </c>
      <c r="AD263" s="33">
        <v>6591.774430442033</v>
      </c>
      <c r="AE263" s="33">
        <v>3760.6759609547089</v>
      </c>
      <c r="AF263" s="33">
        <v>8951.6988526503083</v>
      </c>
      <c r="AG263" s="33">
        <v>8096.9406989574654</v>
      </c>
      <c r="AH263" s="33">
        <v>8024.1129901577087</v>
      </c>
      <c r="AI263" s="33">
        <v>5830.6817729035147</v>
      </c>
      <c r="AJ263" s="33">
        <v>3971.1692229057635</v>
      </c>
      <c r="AK263" s="33">
        <v>2234.0576306993507</v>
      </c>
      <c r="AL263" s="33">
        <v>3163.949324329194</v>
      </c>
      <c r="AM263" s="33">
        <v>2474.516698238504</v>
      </c>
      <c r="AN263" s="33">
        <v>2017.5619634434347</v>
      </c>
      <c r="AO263" s="33">
        <v>1242.2118772990175</v>
      </c>
      <c r="AP263" s="33">
        <v>804.93324393548596</v>
      </c>
      <c r="AQ263" s="33">
        <v>309.44541903614265</v>
      </c>
    </row>
    <row r="264" spans="1:43" ht="13.8" x14ac:dyDescent="0.3">
      <c r="A264" s="13" t="s">
        <v>167</v>
      </c>
      <c r="B264" s="13" t="s">
        <v>172</v>
      </c>
      <c r="C264" s="13" t="s">
        <v>208</v>
      </c>
      <c r="D264" s="13" t="s">
        <v>173</v>
      </c>
      <c r="E264" s="13" t="s">
        <v>173</v>
      </c>
      <c r="F264" s="13">
        <v>6</v>
      </c>
      <c r="G264" s="31">
        <v>4.8</v>
      </c>
      <c r="H264" s="33">
        <v>26653.998427835199</v>
      </c>
      <c r="I264" s="33">
        <v>25845.428056763485</v>
      </c>
      <c r="J264" s="33">
        <v>26681.678280998596</v>
      </c>
      <c r="K264" s="33">
        <v>25427.083809171309</v>
      </c>
      <c r="L264" s="33">
        <v>22805.608359261299</v>
      </c>
      <c r="M264" s="33">
        <v>17562.856251394427</v>
      </c>
      <c r="N264" s="33">
        <v>20025.192187501831</v>
      </c>
      <c r="O264" s="33">
        <v>19240.337877261369</v>
      </c>
      <c r="P264" s="33">
        <v>18877.592223789718</v>
      </c>
      <c r="Q264" s="33">
        <v>18728.567879000151</v>
      </c>
      <c r="R264" s="33">
        <v>16381.158083632832</v>
      </c>
      <c r="S264" s="33">
        <v>12269.546682256891</v>
      </c>
      <c r="T264" s="33">
        <v>17760.293359905896</v>
      </c>
      <c r="U264" s="33">
        <v>17435.951594564052</v>
      </c>
      <c r="V264" s="33">
        <v>16384.974478300257</v>
      </c>
      <c r="W264" s="33">
        <v>15498.167812537018</v>
      </c>
      <c r="X264" s="33">
        <v>12556.644520019765</v>
      </c>
      <c r="Y264" s="33">
        <v>8905.0914081377377</v>
      </c>
      <c r="Z264" s="33">
        <v>11116.065221535566</v>
      </c>
      <c r="AA264" s="33">
        <v>10857.759566381596</v>
      </c>
      <c r="AB264" s="33">
        <v>9955.7799083747341</v>
      </c>
      <c r="AC264" s="33">
        <v>8388.2308186760583</v>
      </c>
      <c r="AD264" s="33">
        <v>6434.3552781614526</v>
      </c>
      <c r="AE264" s="33">
        <v>3947.5935389706697</v>
      </c>
      <c r="AF264" s="33">
        <v>8940.9138330707847</v>
      </c>
      <c r="AG264" s="33">
        <v>7920.3711474720949</v>
      </c>
      <c r="AH264" s="33">
        <v>7347.0158335717369</v>
      </c>
      <c r="AI264" s="33">
        <v>5718.2270909969557</v>
      </c>
      <c r="AJ264" s="33">
        <v>3962.3697300442836</v>
      </c>
      <c r="AK264" s="33">
        <v>2100.4097600156242</v>
      </c>
      <c r="AL264" s="33">
        <v>3317.417510931622</v>
      </c>
      <c r="AM264" s="33">
        <v>2710.4812371952021</v>
      </c>
      <c r="AN264" s="33">
        <v>2461.6814947878552</v>
      </c>
      <c r="AO264" s="33">
        <v>1654.2130610113302</v>
      </c>
      <c r="AP264" s="33">
        <v>838.33220829818902</v>
      </c>
      <c r="AQ264" s="33">
        <v>452.16728936808778</v>
      </c>
    </row>
    <row r="265" spans="1:43" ht="13.8" x14ac:dyDescent="0.3">
      <c r="A265" s="13" t="s">
        <v>167</v>
      </c>
      <c r="B265" s="13" t="s">
        <v>172</v>
      </c>
      <c r="C265" s="13" t="s">
        <v>208</v>
      </c>
      <c r="D265" s="13" t="s">
        <v>173</v>
      </c>
      <c r="E265" s="13" t="s">
        <v>173</v>
      </c>
      <c r="F265" s="27" t="s">
        <v>25</v>
      </c>
      <c r="G265" s="14">
        <f>AVERAGE(G262:G264)</f>
        <v>5</v>
      </c>
      <c r="H265" s="16">
        <f>AVERAGE(H262:H264)</f>
        <v>25197.171766897187</v>
      </c>
      <c r="I265" s="16">
        <f t="shared" ref="I265" si="1665">AVERAGE(I262:I264)</f>
        <v>23743.264988911571</v>
      </c>
      <c r="J265" s="16">
        <f t="shared" ref="J265" si="1666">AVERAGE(J262:J264)</f>
        <v>23474.399747500913</v>
      </c>
      <c r="K265" s="16">
        <f t="shared" ref="K265" si="1667">AVERAGE(K262:K264)</f>
        <v>22786.827953388824</v>
      </c>
      <c r="L265" s="16">
        <f>AVERAGE(L262:L264)</f>
        <v>19956.506169247168</v>
      </c>
      <c r="M265" s="16">
        <f t="shared" ref="M265" si="1668">AVERAGE(M262:M264)</f>
        <v>15899.621836529544</v>
      </c>
      <c r="N265" s="16">
        <f t="shared" ref="N265" si="1669">AVERAGE(N262:N264)</f>
        <v>20557.931304470752</v>
      </c>
      <c r="O265" s="16">
        <f t="shared" ref="O265" si="1670">AVERAGE(O262:O264)</f>
        <v>19656.360833377392</v>
      </c>
      <c r="P265" s="16">
        <f>AVERAGE(P262:P264)</f>
        <v>18777.863283236951</v>
      </c>
      <c r="Q265" s="16">
        <f t="shared" ref="Q265" si="1671">AVERAGE(Q262:Q264)</f>
        <v>17751.385713445761</v>
      </c>
      <c r="R265" s="16">
        <f t="shared" ref="R265" si="1672">AVERAGE(R262:R264)</f>
        <v>15908.039375784681</v>
      </c>
      <c r="S265" s="16">
        <f t="shared" ref="S265" si="1673">AVERAGE(S262:S264)</f>
        <v>11850.862915177066</v>
      </c>
      <c r="T265" s="16">
        <f>AVERAGE(T262:T264)</f>
        <v>17331.246596100515</v>
      </c>
      <c r="U265" s="16">
        <f t="shared" ref="U265" si="1674">AVERAGE(U262:U264)</f>
        <v>16309.282414332496</v>
      </c>
      <c r="V265" s="16">
        <f t="shared" ref="V265" si="1675">AVERAGE(V262:V264)</f>
        <v>15353.534829594326</v>
      </c>
      <c r="W265" s="16">
        <f t="shared" ref="W265" si="1676">AVERAGE(W262:W264)</f>
        <v>14574.689729859929</v>
      </c>
      <c r="X265" s="16">
        <f>AVERAGE(X262:X264)</f>
        <v>11958.905291965015</v>
      </c>
      <c r="Y265" s="16">
        <f t="shared" ref="Y265" si="1677">AVERAGE(Y262:Y264)</f>
        <v>8402.8008328002124</v>
      </c>
      <c r="Z265" s="16">
        <f t="shared" ref="Z265" si="1678">AVERAGE(Z262:Z264)</f>
        <v>11081.845468880783</v>
      </c>
      <c r="AA265" s="16">
        <f t="shared" ref="AA265" si="1679">AVERAGE(AA262:AA264)</f>
        <v>10635.113975447399</v>
      </c>
      <c r="AB265" s="16">
        <f>AVERAGE(AB262:AB264)</f>
        <v>9740.2420357227838</v>
      </c>
      <c r="AC265" s="16">
        <f t="shared" ref="AC265" si="1680">AVERAGE(AC262:AC264)</f>
        <v>8258.1005897735686</v>
      </c>
      <c r="AD265" s="16">
        <f t="shared" ref="AD265" si="1681">AVERAGE(AD262:AD264)</f>
        <v>6404.3530516627352</v>
      </c>
      <c r="AE265" s="16">
        <f t="shared" ref="AE265" si="1682">AVERAGE(AE262:AE264)</f>
        <v>3926.2044608385436</v>
      </c>
      <c r="AF265" s="16">
        <f>AVERAGE(AF262:AF264)</f>
        <v>8666.5420892993443</v>
      </c>
      <c r="AG265" s="16">
        <f t="shared" ref="AG265" si="1683">AVERAGE(AG262:AG264)</f>
        <v>8114.2501848654574</v>
      </c>
      <c r="AH265" s="16">
        <f t="shared" ref="AH265" si="1684">AVERAGE(AH262:AH264)</f>
        <v>7699.0433164764763</v>
      </c>
      <c r="AI265" s="16">
        <f t="shared" ref="AI265" si="1685">AVERAGE(AI262:AI264)</f>
        <v>5756.4591526697368</v>
      </c>
      <c r="AJ265" s="16">
        <f>AVERAGE(AJ262:AJ264)</f>
        <v>4126.2043227090908</v>
      </c>
      <c r="AK265" s="16">
        <f t="shared" ref="AK265" si="1686">AVERAGE(AK262:AK264)</f>
        <v>2181.8285560406134</v>
      </c>
      <c r="AL265" s="16">
        <f t="shared" ref="AL265" si="1687">AVERAGE(AL262:AL264)</f>
        <v>3422.16401251758</v>
      </c>
      <c r="AM265" s="16">
        <f t="shared" ref="AM265" si="1688">AVERAGE(AM262:AM264)</f>
        <v>2735.0613013103562</v>
      </c>
      <c r="AN265" s="16">
        <f>AVERAGE(AN262:AN264)</f>
        <v>2299.7027013556308</v>
      </c>
      <c r="AO265" s="16">
        <f t="shared" ref="AO265" si="1689">AVERAGE(AO262:AO264)</f>
        <v>1531.8398099751787</v>
      </c>
      <c r="AP265" s="16">
        <f t="shared" ref="AP265" si="1690">AVERAGE(AP262:AP264)</f>
        <v>833.9382495441464</v>
      </c>
      <c r="AQ265" s="16">
        <f t="shared" ref="AQ265" si="1691">AVERAGE(AQ262:AQ264)</f>
        <v>416.5079376818133</v>
      </c>
    </row>
    <row r="266" spans="1:43" ht="13.8" x14ac:dyDescent="0.3">
      <c r="A266" s="13" t="s">
        <v>167</v>
      </c>
      <c r="B266" s="13" t="s">
        <v>172</v>
      </c>
      <c r="C266" s="13" t="s">
        <v>208</v>
      </c>
      <c r="D266" s="13" t="s">
        <v>189</v>
      </c>
      <c r="E266" s="13" t="s">
        <v>209</v>
      </c>
      <c r="F266" s="13">
        <v>5</v>
      </c>
      <c r="G266" s="31">
        <v>4.5</v>
      </c>
      <c r="H266" s="33">
        <v>24543.828572262828</v>
      </c>
      <c r="I266" s="33">
        <v>23712.317829718893</v>
      </c>
      <c r="J266" s="33">
        <v>21592.976263606837</v>
      </c>
      <c r="K266" s="33">
        <v>20918.638312406452</v>
      </c>
      <c r="L266" s="33">
        <v>18874.268716766372</v>
      </c>
      <c r="M266" s="33">
        <v>15110.624740781524</v>
      </c>
      <c r="N266" s="33">
        <v>22235.783332715117</v>
      </c>
      <c r="O266" s="33">
        <v>21242.245952293601</v>
      </c>
      <c r="P266" s="33">
        <v>20907.109375084372</v>
      </c>
      <c r="Q266" s="33">
        <v>19540.683392320549</v>
      </c>
      <c r="R266" s="33">
        <v>16775.793813081797</v>
      </c>
      <c r="S266" s="33">
        <v>12380.542351231223</v>
      </c>
      <c r="T266" s="33">
        <v>18858.458027255972</v>
      </c>
      <c r="U266" s="33">
        <v>17295.698180910382</v>
      </c>
      <c r="V266" s="33">
        <v>16927.21452879288</v>
      </c>
      <c r="W266" s="33">
        <v>14481.224415157641</v>
      </c>
      <c r="X266" s="33">
        <v>11417.839866986822</v>
      </c>
      <c r="Y266" s="33">
        <v>8177.9210633641933</v>
      </c>
      <c r="Z266" s="33">
        <v>11256.979203626721</v>
      </c>
      <c r="AA266" s="33">
        <v>10232.476611289017</v>
      </c>
      <c r="AB266" s="33">
        <v>9376.6850065148101</v>
      </c>
      <c r="AC266" s="33">
        <v>7836.7697185314792</v>
      </c>
      <c r="AD266" s="33">
        <v>5848.8004147468091</v>
      </c>
      <c r="AE266" s="33">
        <v>3284.5871986626807</v>
      </c>
      <c r="AF266" s="33">
        <v>9007.4506691319766</v>
      </c>
      <c r="AG266" s="33">
        <v>8500.2304334440341</v>
      </c>
      <c r="AH266" s="33">
        <v>7133.0060080020176</v>
      </c>
      <c r="AI266" s="33">
        <v>5596.2346483438869</v>
      </c>
      <c r="AJ266" s="33">
        <v>3589.6673922915579</v>
      </c>
      <c r="AK266" s="33">
        <v>2030.2792443855337</v>
      </c>
      <c r="AL266" s="33">
        <v>3732.5468908479133</v>
      </c>
      <c r="AM266" s="33">
        <v>3302.8214375314178</v>
      </c>
      <c r="AN266" s="33">
        <v>3021.4485341148329</v>
      </c>
      <c r="AO266" s="33">
        <v>1956.2261217596624</v>
      </c>
      <c r="AP266" s="33">
        <v>813.78270620778619</v>
      </c>
      <c r="AQ266" s="33">
        <v>354.34559986310154</v>
      </c>
    </row>
    <row r="267" spans="1:43" ht="13.8" x14ac:dyDescent="0.3">
      <c r="A267" s="13" t="s">
        <v>167</v>
      </c>
      <c r="B267" s="13" t="s">
        <v>172</v>
      </c>
      <c r="C267" s="13" t="s">
        <v>208</v>
      </c>
      <c r="D267" s="13" t="s">
        <v>189</v>
      </c>
      <c r="E267" s="13" t="s">
        <v>209</v>
      </c>
      <c r="F267" s="13">
        <v>6</v>
      </c>
      <c r="G267" s="31">
        <v>4.4000000000000004</v>
      </c>
      <c r="H267" s="33">
        <v>24153.639696372822</v>
      </c>
      <c r="I267" s="33">
        <v>22354.291458382733</v>
      </c>
      <c r="J267" s="33">
        <v>21385.157807210097</v>
      </c>
      <c r="K267" s="33">
        <v>20037.907114412592</v>
      </c>
      <c r="L267" s="33">
        <v>18285.903224465601</v>
      </c>
      <c r="M267" s="33">
        <v>14445.829353308147</v>
      </c>
      <c r="N267" s="33">
        <v>22331.331991758849</v>
      </c>
      <c r="O267" s="33">
        <v>21351.34956281037</v>
      </c>
      <c r="P267" s="33">
        <v>20585.666608349777</v>
      </c>
      <c r="Q267" s="33">
        <v>19752.285091861831</v>
      </c>
      <c r="R267" s="33">
        <v>16543.021574212617</v>
      </c>
      <c r="S267" s="33">
        <v>13271.656163813615</v>
      </c>
      <c r="T267" s="33">
        <v>19352.559306588701</v>
      </c>
      <c r="U267" s="33">
        <v>18414.168956245001</v>
      </c>
      <c r="V267" s="33">
        <v>17139.745987844002</v>
      </c>
      <c r="W267" s="33">
        <v>14767.81502209692</v>
      </c>
      <c r="X267" s="33">
        <v>10972.23045521524</v>
      </c>
      <c r="Y267" s="33">
        <v>9387.2964023947843</v>
      </c>
      <c r="Z267" s="33">
        <v>12255.016065521449</v>
      </c>
      <c r="AA267" s="33">
        <v>11090.125545784576</v>
      </c>
      <c r="AB267" s="33">
        <v>9433.568680787057</v>
      </c>
      <c r="AC267" s="33">
        <v>8449.2621110700074</v>
      </c>
      <c r="AD267" s="33">
        <v>6163.5237807059493</v>
      </c>
      <c r="AE267" s="33">
        <v>3046.2882492788267</v>
      </c>
      <c r="AF267" s="33">
        <v>8941.9051215974978</v>
      </c>
      <c r="AG267" s="33">
        <v>7539.0053300954805</v>
      </c>
      <c r="AH267" s="33">
        <v>6580.9350921765545</v>
      </c>
      <c r="AI267" s="33">
        <v>4698.2643240651159</v>
      </c>
      <c r="AJ267" s="33">
        <v>3876.3964712509169</v>
      </c>
      <c r="AK267" s="33">
        <v>1629.5408912347727</v>
      </c>
      <c r="AL267" s="33">
        <v>4270.6906762407816</v>
      </c>
      <c r="AM267" s="33">
        <v>3927.8224833710624</v>
      </c>
      <c r="AN267" s="33">
        <v>2840.7641363561884</v>
      </c>
      <c r="AO267" s="33">
        <v>1651.4377816349211</v>
      </c>
      <c r="AP267" s="33">
        <v>875.18446399045035</v>
      </c>
      <c r="AQ267" s="33">
        <v>317.73559745777709</v>
      </c>
    </row>
    <row r="268" spans="1:43" ht="13.8" x14ac:dyDescent="0.3">
      <c r="A268" s="13" t="s">
        <v>167</v>
      </c>
      <c r="B268" s="13" t="s">
        <v>172</v>
      </c>
      <c r="C268" s="13" t="s">
        <v>208</v>
      </c>
      <c r="D268" s="13" t="s">
        <v>189</v>
      </c>
      <c r="E268" s="13" t="s">
        <v>209</v>
      </c>
      <c r="F268" s="13">
        <v>9</v>
      </c>
      <c r="G268" s="31">
        <v>4.4000000000000004</v>
      </c>
      <c r="H268" s="33">
        <v>25953.369409775005</v>
      </c>
      <c r="I268" s="33">
        <v>24926.152410897987</v>
      </c>
      <c r="J268" s="33">
        <v>23729.243435162349</v>
      </c>
      <c r="K268" s="33">
        <v>22386.217514570522</v>
      </c>
      <c r="L268" s="33">
        <v>18682.586816965184</v>
      </c>
      <c r="M268" s="33">
        <v>16901.489915826311</v>
      </c>
      <c r="N268" s="33">
        <v>23035.208316188586</v>
      </c>
      <c r="O268" s="33">
        <v>24590.780487562999</v>
      </c>
      <c r="P268" s="33">
        <v>22404.165420508656</v>
      </c>
      <c r="Q268" s="33">
        <v>20038.69487306568</v>
      </c>
      <c r="R268" s="33">
        <v>17055.727949449367</v>
      </c>
      <c r="S268" s="33">
        <v>13636.348164821129</v>
      </c>
      <c r="T268" s="33">
        <v>20921.158313921154</v>
      </c>
      <c r="U268" s="33">
        <v>19069.631228686336</v>
      </c>
      <c r="V268" s="33">
        <v>17657.672676907965</v>
      </c>
      <c r="W268" s="33">
        <v>17044.922418760325</v>
      </c>
      <c r="X268" s="33">
        <v>13878.64480502476</v>
      </c>
      <c r="Y268" s="33">
        <v>9919.0674001678144</v>
      </c>
      <c r="Z268" s="33">
        <v>15137.788634826913</v>
      </c>
      <c r="AA268" s="33">
        <v>13507.653442566369</v>
      </c>
      <c r="AB268" s="33">
        <v>13312.086619318159</v>
      </c>
      <c r="AC268" s="33">
        <v>11158.20386832749</v>
      </c>
      <c r="AD268" s="33">
        <v>8518.9570859003052</v>
      </c>
      <c r="AE268" s="33">
        <v>5315.4817722184116</v>
      </c>
      <c r="AF268" s="33">
        <v>9832.1979140217754</v>
      </c>
      <c r="AG268" s="33">
        <v>8588.5902944413974</v>
      </c>
      <c r="AH268" s="33">
        <v>8022.2015786202301</v>
      </c>
      <c r="AI268" s="33">
        <v>5537.0065254339606</v>
      </c>
      <c r="AJ268" s="33">
        <v>3286.382061679647</v>
      </c>
      <c r="AK268" s="33">
        <v>1380.7053559776036</v>
      </c>
      <c r="AL268" s="33">
        <v>3940.9894558080732</v>
      </c>
      <c r="AM268" s="33">
        <v>3154.5626030115213</v>
      </c>
      <c r="AN268" s="33">
        <v>2511.9580525721121</v>
      </c>
      <c r="AO268" s="33">
        <v>1549.6282542422764</v>
      </c>
      <c r="AP268" s="33">
        <v>630.65302604990075</v>
      </c>
      <c r="AQ268" s="33">
        <v>316.71744439212421</v>
      </c>
    </row>
    <row r="269" spans="1:43" ht="13.8" x14ac:dyDescent="0.3">
      <c r="A269" s="13" t="s">
        <v>167</v>
      </c>
      <c r="B269" s="13" t="s">
        <v>172</v>
      </c>
      <c r="C269" s="13" t="s">
        <v>208</v>
      </c>
      <c r="D269" s="13" t="s">
        <v>189</v>
      </c>
      <c r="E269" s="13" t="s">
        <v>209</v>
      </c>
      <c r="F269" s="27" t="s">
        <v>25</v>
      </c>
      <c r="G269" s="14">
        <f>AVERAGE(G266:G268)</f>
        <v>4.4333333333333336</v>
      </c>
      <c r="H269" s="16">
        <f>AVERAGE(H266:H268)</f>
        <v>24883.612559470221</v>
      </c>
      <c r="I269" s="16">
        <f t="shared" ref="I269" si="1692">AVERAGE(I266:I268)</f>
        <v>23664.253899666539</v>
      </c>
      <c r="J269" s="16">
        <f t="shared" ref="J269" si="1693">AVERAGE(J266:J268)</f>
        <v>22235.792501993095</v>
      </c>
      <c r="K269" s="16">
        <f t="shared" ref="K269" si="1694">AVERAGE(K266:K268)</f>
        <v>21114.254313796522</v>
      </c>
      <c r="L269" s="16">
        <f>AVERAGE(L266:L268)</f>
        <v>18614.252919399052</v>
      </c>
      <c r="M269" s="16">
        <f t="shared" ref="M269" si="1695">AVERAGE(M266:M268)</f>
        <v>15485.981336638661</v>
      </c>
      <c r="N269" s="16">
        <f t="shared" ref="N269" si="1696">AVERAGE(N266:N268)</f>
        <v>22534.10788022085</v>
      </c>
      <c r="O269" s="16">
        <f t="shared" ref="O269" si="1697">AVERAGE(O266:O268)</f>
        <v>22394.792000888989</v>
      </c>
      <c r="P269" s="16">
        <f>AVERAGE(P266:P268)</f>
        <v>21298.980467980935</v>
      </c>
      <c r="Q269" s="16">
        <f t="shared" ref="Q269" si="1698">AVERAGE(Q266:Q268)</f>
        <v>19777.221119082686</v>
      </c>
      <c r="R269" s="16">
        <f t="shared" ref="R269" si="1699">AVERAGE(R266:R268)</f>
        <v>16791.514445581259</v>
      </c>
      <c r="S269" s="16">
        <f t="shared" ref="S269" si="1700">AVERAGE(S266:S268)</f>
        <v>13096.18222662199</v>
      </c>
      <c r="T269" s="16">
        <f>AVERAGE(T266:T268)</f>
        <v>19710.725215921946</v>
      </c>
      <c r="U269" s="16">
        <f t="shared" ref="U269" si="1701">AVERAGE(U266:U268)</f>
        <v>18259.832788613905</v>
      </c>
      <c r="V269" s="16">
        <f t="shared" ref="V269" si="1702">AVERAGE(V266:V268)</f>
        <v>17241.544397848284</v>
      </c>
      <c r="W269" s="16">
        <f t="shared" ref="W269" si="1703">AVERAGE(W266:W268)</f>
        <v>15431.320618671629</v>
      </c>
      <c r="X269" s="16">
        <f>AVERAGE(X266:X268)</f>
        <v>12089.571709075608</v>
      </c>
      <c r="Y269" s="16">
        <f t="shared" ref="Y269" si="1704">AVERAGE(Y266:Y268)</f>
        <v>9161.4282886422643</v>
      </c>
      <c r="Z269" s="16">
        <f t="shared" ref="Z269" si="1705">AVERAGE(Z266:Z268)</f>
        <v>12883.261301325028</v>
      </c>
      <c r="AA269" s="16">
        <f t="shared" ref="AA269" si="1706">AVERAGE(AA266:AA268)</f>
        <v>11610.085199879986</v>
      </c>
      <c r="AB269" s="16">
        <f>AVERAGE(AB266:AB268)</f>
        <v>10707.446768873342</v>
      </c>
      <c r="AC269" s="16">
        <f t="shared" ref="AC269" si="1707">AVERAGE(AC266:AC268)</f>
        <v>9148.078565976326</v>
      </c>
      <c r="AD269" s="16">
        <f t="shared" ref="AD269" si="1708">AVERAGE(AD266:AD268)</f>
        <v>6843.760427117687</v>
      </c>
      <c r="AE269" s="16">
        <f t="shared" ref="AE269" si="1709">AVERAGE(AE266:AE268)</f>
        <v>3882.1190733866401</v>
      </c>
      <c r="AF269" s="16">
        <f>AVERAGE(AF266:AF268)</f>
        <v>9260.5179015837493</v>
      </c>
      <c r="AG269" s="16">
        <f t="shared" ref="AG269" si="1710">AVERAGE(AG266:AG268)</f>
        <v>8209.2753526603046</v>
      </c>
      <c r="AH269" s="16">
        <f t="shared" ref="AH269" si="1711">AVERAGE(AH266:AH268)</f>
        <v>7245.3808929329343</v>
      </c>
      <c r="AI269" s="16">
        <f t="shared" ref="AI269" si="1712">AVERAGE(AI266:AI268)</f>
        <v>5277.1684992809878</v>
      </c>
      <c r="AJ269" s="16">
        <f>AVERAGE(AJ266:AJ268)</f>
        <v>3584.1486417407073</v>
      </c>
      <c r="AK269" s="16">
        <f t="shared" ref="AK269" si="1713">AVERAGE(AK266:AK268)</f>
        <v>1680.1751638659698</v>
      </c>
      <c r="AL269" s="16">
        <f t="shared" ref="AL269" si="1714">AVERAGE(AL266:AL268)</f>
        <v>3981.4090076322559</v>
      </c>
      <c r="AM269" s="16">
        <f t="shared" ref="AM269" si="1715">AVERAGE(AM266:AM268)</f>
        <v>3461.7355079713338</v>
      </c>
      <c r="AN269" s="16">
        <f>AVERAGE(AN266:AN268)</f>
        <v>2791.3902410143778</v>
      </c>
      <c r="AO269" s="16">
        <f t="shared" ref="AO269" si="1716">AVERAGE(AO266:AO268)</f>
        <v>1719.0973858789532</v>
      </c>
      <c r="AP269" s="16">
        <f t="shared" ref="AP269" si="1717">AVERAGE(AP266:AP268)</f>
        <v>773.20673208271239</v>
      </c>
      <c r="AQ269" s="16">
        <f t="shared" ref="AQ269" si="1718">AVERAGE(AQ266:AQ268)</f>
        <v>329.59954723766759</v>
      </c>
    </row>
    <row r="270" spans="1:43" ht="13.8" x14ac:dyDescent="0.3">
      <c r="A270" s="13" t="s">
        <v>167</v>
      </c>
      <c r="B270" s="13" t="s">
        <v>172</v>
      </c>
      <c r="C270" s="13" t="s">
        <v>208</v>
      </c>
      <c r="D270" s="13" t="s">
        <v>183</v>
      </c>
      <c r="E270" s="13" t="s">
        <v>184</v>
      </c>
      <c r="F270" s="13">
        <v>4</v>
      </c>
      <c r="G270" s="31">
        <v>5.0999999999999996</v>
      </c>
      <c r="H270" s="34">
        <v>25465.657175690525</v>
      </c>
      <c r="I270" s="34">
        <v>25100.198213285545</v>
      </c>
      <c r="J270" s="34">
        <v>23099.744913630901</v>
      </c>
      <c r="K270" s="34">
        <v>22708.842391374415</v>
      </c>
      <c r="L270" s="34">
        <v>20998.177607003174</v>
      </c>
      <c r="M270" s="34">
        <v>15846.693535862159</v>
      </c>
      <c r="N270" s="34">
        <v>21407.27370842225</v>
      </c>
      <c r="O270" s="34">
        <v>20832.35911004489</v>
      </c>
      <c r="P270" s="34">
        <v>20654.659950083624</v>
      </c>
      <c r="Q270" s="34">
        <v>19121.863252185954</v>
      </c>
      <c r="R270" s="34">
        <v>17119.716827708242</v>
      </c>
      <c r="S270" s="34">
        <v>10014.659879908875</v>
      </c>
      <c r="T270" s="34">
        <v>19083.093310557</v>
      </c>
      <c r="U270" s="34">
        <v>18664.034087934608</v>
      </c>
      <c r="V270" s="34">
        <v>16723.017667145406</v>
      </c>
      <c r="W270" s="34">
        <v>15245.544041560075</v>
      </c>
      <c r="X270" s="34">
        <v>13491.090436801356</v>
      </c>
      <c r="Y270" s="34">
        <v>8721.2905426634279</v>
      </c>
      <c r="Z270" s="34">
        <v>13693.963308920736</v>
      </c>
      <c r="AA270" s="34">
        <v>12013.77414572753</v>
      </c>
      <c r="AB270" s="34">
        <v>11285.863950965169</v>
      </c>
      <c r="AC270" s="34">
        <v>8672.0274833863878</v>
      </c>
      <c r="AD270" s="34">
        <v>6010.3873066232745</v>
      </c>
      <c r="AE270" s="34">
        <v>3777.8397259533394</v>
      </c>
      <c r="AF270" s="34">
        <v>8315.7391081501064</v>
      </c>
      <c r="AG270" s="34">
        <v>7817.4532578876333</v>
      </c>
      <c r="AH270" s="34">
        <v>6497.6447178201279</v>
      </c>
      <c r="AI270" s="34">
        <v>5394.5111225607807</v>
      </c>
      <c r="AJ270" s="34">
        <v>3452.8113846571982</v>
      </c>
      <c r="AK270" s="34">
        <v>1715.3769595593581</v>
      </c>
      <c r="AL270" s="34">
        <v>2970.1216380860401</v>
      </c>
      <c r="AM270" s="34">
        <v>2151.3251112377025</v>
      </c>
      <c r="AN270" s="34">
        <v>1773.8886479073039</v>
      </c>
      <c r="AO270" s="34">
        <v>1103.9809949822968</v>
      </c>
      <c r="AP270" s="34">
        <v>582.52442268609491</v>
      </c>
      <c r="AQ270" s="34">
        <v>282.69353971654061</v>
      </c>
    </row>
    <row r="271" spans="1:43" ht="13.8" x14ac:dyDescent="0.3">
      <c r="A271" s="13" t="s">
        <v>167</v>
      </c>
      <c r="B271" s="13" t="s">
        <v>172</v>
      </c>
      <c r="C271" s="13" t="s">
        <v>208</v>
      </c>
      <c r="D271" s="13" t="s">
        <v>183</v>
      </c>
      <c r="E271" s="13" t="s">
        <v>184</v>
      </c>
      <c r="F271" s="13">
        <v>5</v>
      </c>
      <c r="G271" s="31">
        <v>6</v>
      </c>
      <c r="H271" s="34">
        <v>25933.640504933683</v>
      </c>
      <c r="I271" s="34">
        <v>25913.868626285257</v>
      </c>
      <c r="J271" s="34">
        <v>23569.84875592242</v>
      </c>
      <c r="K271" s="34">
        <v>21757.580791854649</v>
      </c>
      <c r="L271" s="34">
        <v>19780.864292777609</v>
      </c>
      <c r="M271" s="34">
        <v>15348.107057572639</v>
      </c>
      <c r="N271" s="34">
        <v>20622.421963080858</v>
      </c>
      <c r="O271" s="34">
        <v>20594.743049075725</v>
      </c>
      <c r="P271" s="34">
        <v>18753.340917889574</v>
      </c>
      <c r="Q271" s="34">
        <v>16639.214725214319</v>
      </c>
      <c r="R271" s="34">
        <v>14716.035174463257</v>
      </c>
      <c r="S271" s="34">
        <v>11809.204759822296</v>
      </c>
      <c r="T271" s="34">
        <v>19315.840875998027</v>
      </c>
      <c r="U271" s="34">
        <v>17936.569755808592</v>
      </c>
      <c r="V271" s="34">
        <v>17396.61048490529</v>
      </c>
      <c r="W271" s="34">
        <v>17147.697049085011</v>
      </c>
      <c r="X271" s="34">
        <v>14564.536800508458</v>
      </c>
      <c r="Y271" s="34">
        <v>10028.466054330458</v>
      </c>
      <c r="Z271" s="34">
        <v>13983.097483816759</v>
      </c>
      <c r="AA271" s="34">
        <v>12492.309250443097</v>
      </c>
      <c r="AB271" s="34">
        <v>11762.758881389966</v>
      </c>
      <c r="AC271" s="34">
        <v>10519.849816381491</v>
      </c>
      <c r="AD271" s="34">
        <v>7734.9939483865492</v>
      </c>
      <c r="AE271" s="34">
        <v>4439.6069975169457</v>
      </c>
      <c r="AF271" s="34">
        <v>8455.3163924992514</v>
      </c>
      <c r="AG271" s="34">
        <v>7844.5051672009613</v>
      </c>
      <c r="AH271" s="34">
        <v>7273.8423041952137</v>
      </c>
      <c r="AI271" s="34">
        <v>5690.1332996818492</v>
      </c>
      <c r="AJ271" s="34">
        <v>3929.0774213790987</v>
      </c>
      <c r="AK271" s="34">
        <v>1766.0528184189197</v>
      </c>
      <c r="AL271" s="34">
        <v>2535.7450091148748</v>
      </c>
      <c r="AM271" s="34">
        <v>2146.2964326114079</v>
      </c>
      <c r="AN271" s="34">
        <v>1778.1138847064296</v>
      </c>
      <c r="AO271" s="34">
        <v>1304.3836454430191</v>
      </c>
      <c r="AP271" s="34">
        <v>816.17729081989091</v>
      </c>
      <c r="AQ271" s="34">
        <v>250.51514916194068</v>
      </c>
    </row>
    <row r="272" spans="1:43" ht="13.8" x14ac:dyDescent="0.3">
      <c r="A272" s="13" t="s">
        <v>167</v>
      </c>
      <c r="B272" s="13" t="s">
        <v>172</v>
      </c>
      <c r="C272" s="13" t="s">
        <v>208</v>
      </c>
      <c r="D272" s="13" t="s">
        <v>183</v>
      </c>
      <c r="E272" s="13" t="s">
        <v>184</v>
      </c>
      <c r="F272" s="13">
        <v>8</v>
      </c>
      <c r="G272" s="31">
        <v>6.1</v>
      </c>
      <c r="H272" s="34">
        <v>24708.993554171717</v>
      </c>
      <c r="I272" s="34">
        <v>23374.774566288597</v>
      </c>
      <c r="J272" s="34">
        <v>20259.850585295877</v>
      </c>
      <c r="K272" s="34">
        <v>19038.651641301982</v>
      </c>
      <c r="L272" s="34">
        <v>18234.116186155097</v>
      </c>
      <c r="M272" s="34">
        <v>14526.988383217466</v>
      </c>
      <c r="N272" s="34">
        <v>20761.180224168889</v>
      </c>
      <c r="O272" s="34">
        <v>20293.930008174051</v>
      </c>
      <c r="P272" s="34">
        <v>19857.486704331524</v>
      </c>
      <c r="Q272" s="34">
        <v>19462.465251192712</v>
      </c>
      <c r="R272" s="34">
        <v>17053.145319545176</v>
      </c>
      <c r="S272" s="34">
        <v>12871.041988750088</v>
      </c>
      <c r="T272" s="34">
        <v>19604.896798408543</v>
      </c>
      <c r="U272" s="34">
        <v>18866.18538739744</v>
      </c>
      <c r="V272" s="34">
        <v>18147.894868550105</v>
      </c>
      <c r="W272" s="34">
        <v>16398.599758543358</v>
      </c>
      <c r="X272" s="34">
        <v>13148.003548628003</v>
      </c>
      <c r="Y272" s="34">
        <v>9427.3839164681322</v>
      </c>
      <c r="Z272" s="34">
        <v>14856.521958477861</v>
      </c>
      <c r="AA272" s="34">
        <v>11963.126658311054</v>
      </c>
      <c r="AB272" s="34">
        <v>12141.645183645034</v>
      </c>
      <c r="AC272" s="34">
        <v>9921.4012476980224</v>
      </c>
      <c r="AD272" s="34">
        <v>7466.3034380222753</v>
      </c>
      <c r="AE272" s="34">
        <v>4379.5700591906079</v>
      </c>
      <c r="AF272" s="34">
        <v>8953.0569989075066</v>
      </c>
      <c r="AG272" s="34">
        <v>6914.839335600047</v>
      </c>
      <c r="AH272" s="34">
        <v>6571.8335573684381</v>
      </c>
      <c r="AI272" s="34">
        <v>5798.7386853511034</v>
      </c>
      <c r="AJ272" s="34">
        <v>2988.5858693450541</v>
      </c>
      <c r="AK272" s="34">
        <v>1629.3232314236902</v>
      </c>
      <c r="AL272" s="34">
        <v>3231.6662806755389</v>
      </c>
      <c r="AM272" s="34">
        <v>3074.7495500926429</v>
      </c>
      <c r="AN272" s="34">
        <v>2720.901137197518</v>
      </c>
      <c r="AO272" s="34">
        <v>1923.3774588521346</v>
      </c>
      <c r="AP272" s="34">
        <v>864.65147271820138</v>
      </c>
      <c r="AQ272" s="34">
        <v>325.04240271258453</v>
      </c>
    </row>
    <row r="273" spans="1:43" ht="13.8" x14ac:dyDescent="0.3">
      <c r="A273" s="13" t="s">
        <v>167</v>
      </c>
      <c r="B273" s="13" t="s">
        <v>172</v>
      </c>
      <c r="C273" s="13" t="s">
        <v>208</v>
      </c>
      <c r="D273" s="13" t="s">
        <v>183</v>
      </c>
      <c r="E273" s="13" t="s">
        <v>184</v>
      </c>
      <c r="F273" s="27" t="s">
        <v>25</v>
      </c>
      <c r="G273" s="14">
        <f>AVERAGE(G270:G272)</f>
        <v>5.7333333333333334</v>
      </c>
      <c r="H273" s="16">
        <f>AVERAGE(H270:H272)</f>
        <v>25369.430411598642</v>
      </c>
      <c r="I273" s="16">
        <f t="shared" ref="I273" si="1719">AVERAGE(I270:I272)</f>
        <v>24796.280468619803</v>
      </c>
      <c r="J273" s="16">
        <f t="shared" ref="J273" si="1720">AVERAGE(J270:J272)</f>
        <v>22309.814751616399</v>
      </c>
      <c r="K273" s="16">
        <f t="shared" ref="K273" si="1721">AVERAGE(K270:K272)</f>
        <v>21168.358274843686</v>
      </c>
      <c r="L273" s="16">
        <f>AVERAGE(L270:L272)</f>
        <v>19671.052695311959</v>
      </c>
      <c r="M273" s="16">
        <f t="shared" ref="M273" si="1722">AVERAGE(M270:M272)</f>
        <v>15240.596325550754</v>
      </c>
      <c r="N273" s="16">
        <f t="shared" ref="N273" si="1723">AVERAGE(N270:N272)</f>
        <v>20930.291965223998</v>
      </c>
      <c r="O273" s="16">
        <f t="shared" ref="O273" si="1724">AVERAGE(O270:O272)</f>
        <v>20573.677389098222</v>
      </c>
      <c r="P273" s="16">
        <f>AVERAGE(P270:P272)</f>
        <v>19755.162524101575</v>
      </c>
      <c r="Q273" s="16">
        <f t="shared" ref="Q273" si="1725">AVERAGE(Q270:Q272)</f>
        <v>18407.847742864327</v>
      </c>
      <c r="R273" s="16">
        <f t="shared" ref="R273" si="1726">AVERAGE(R270:R272)</f>
        <v>16296.299107238892</v>
      </c>
      <c r="S273" s="16">
        <f t="shared" ref="S273" si="1727">AVERAGE(S270:S272)</f>
        <v>11564.968876160419</v>
      </c>
      <c r="T273" s="16">
        <f>AVERAGE(T270:T272)</f>
        <v>19334.610328321189</v>
      </c>
      <c r="U273" s="16">
        <f t="shared" ref="U273" si="1728">AVERAGE(U270:U272)</f>
        <v>18488.929743713546</v>
      </c>
      <c r="V273" s="16">
        <f t="shared" ref="V273" si="1729">AVERAGE(V270:V272)</f>
        <v>17422.507673533601</v>
      </c>
      <c r="W273" s="16">
        <f t="shared" ref="W273" si="1730">AVERAGE(W270:W272)</f>
        <v>16263.946949729483</v>
      </c>
      <c r="X273" s="16">
        <f>AVERAGE(X270:X272)</f>
        <v>13734.543595312605</v>
      </c>
      <c r="Y273" s="16">
        <f t="shared" ref="Y273" si="1731">AVERAGE(Y270:Y272)</f>
        <v>9392.3801711540073</v>
      </c>
      <c r="Z273" s="16">
        <f t="shared" ref="Z273" si="1732">AVERAGE(Z270:Z272)</f>
        <v>14177.860917071785</v>
      </c>
      <c r="AA273" s="16">
        <f t="shared" ref="AA273" si="1733">AVERAGE(AA270:AA272)</f>
        <v>12156.403351493893</v>
      </c>
      <c r="AB273" s="16">
        <f>AVERAGE(AB270:AB272)</f>
        <v>11730.089338666723</v>
      </c>
      <c r="AC273" s="16">
        <f t="shared" ref="AC273" si="1734">AVERAGE(AC270:AC272)</f>
        <v>9704.4261824886344</v>
      </c>
      <c r="AD273" s="16">
        <f t="shared" ref="AD273" si="1735">AVERAGE(AD270:AD272)</f>
        <v>7070.5615643440324</v>
      </c>
      <c r="AE273" s="16">
        <f t="shared" ref="AE273" si="1736">AVERAGE(AE270:AE272)</f>
        <v>4199.005594220298</v>
      </c>
      <c r="AF273" s="16">
        <f>AVERAGE(AF270:AF272)</f>
        <v>8574.7041665189554</v>
      </c>
      <c r="AG273" s="16">
        <f t="shared" ref="AG273" si="1737">AVERAGE(AG270:AG272)</f>
        <v>7525.5992535628802</v>
      </c>
      <c r="AH273" s="16">
        <f t="shared" ref="AH273" si="1738">AVERAGE(AH270:AH272)</f>
        <v>6781.1068597945932</v>
      </c>
      <c r="AI273" s="16">
        <f t="shared" ref="AI273" si="1739">AVERAGE(AI270:AI272)</f>
        <v>5627.7943691979117</v>
      </c>
      <c r="AJ273" s="16">
        <f>AVERAGE(AJ270:AJ272)</f>
        <v>3456.8248917937835</v>
      </c>
      <c r="AK273" s="16">
        <f t="shared" ref="AK273" si="1740">AVERAGE(AK270:AK272)</f>
        <v>1703.5843364673226</v>
      </c>
      <c r="AL273" s="16">
        <f t="shared" ref="AL273" si="1741">AVERAGE(AL270:AL272)</f>
        <v>2912.5109759588181</v>
      </c>
      <c r="AM273" s="16">
        <f t="shared" ref="AM273" si="1742">AVERAGE(AM270:AM272)</f>
        <v>2457.4570313139179</v>
      </c>
      <c r="AN273" s="16">
        <f>AVERAGE(AN270:AN272)</f>
        <v>2090.9678899370842</v>
      </c>
      <c r="AO273" s="16">
        <f t="shared" ref="AO273" si="1743">AVERAGE(AO270:AO272)</f>
        <v>1443.9140330924836</v>
      </c>
      <c r="AP273" s="16">
        <f t="shared" ref="AP273" si="1744">AVERAGE(AP270:AP272)</f>
        <v>754.45106207472907</v>
      </c>
      <c r="AQ273" s="16">
        <f t="shared" ref="AQ273" si="1745">AVERAGE(AQ270:AQ272)</f>
        <v>286.08369719702199</v>
      </c>
    </row>
    <row r="274" spans="1:43" ht="13.8" x14ac:dyDescent="0.3">
      <c r="A274" s="13" t="s">
        <v>167</v>
      </c>
      <c r="B274" s="13" t="s">
        <v>172</v>
      </c>
      <c r="C274" s="13" t="s">
        <v>208</v>
      </c>
      <c r="D274" s="13" t="s">
        <v>183</v>
      </c>
      <c r="E274" s="13" t="s">
        <v>210</v>
      </c>
      <c r="F274" s="13">
        <v>4</v>
      </c>
      <c r="G274" s="31">
        <v>4.9000000000000004</v>
      </c>
      <c r="H274" s="33">
        <v>25508.935722301827</v>
      </c>
      <c r="I274" s="33">
        <v>25028.473208185511</v>
      </c>
      <c r="J274" s="33">
        <v>23417.997446069065</v>
      </c>
      <c r="K274" s="33">
        <v>21331.743377664076</v>
      </c>
      <c r="L274" s="33">
        <v>19303.650002684113</v>
      </c>
      <c r="M274" s="33">
        <v>15747.191034123749</v>
      </c>
      <c r="N274" s="33">
        <v>22201.003597021157</v>
      </c>
      <c r="O274" s="33">
        <v>19247.464145545498</v>
      </c>
      <c r="P274" s="33">
        <v>18720.927909679584</v>
      </c>
      <c r="Q274" s="33">
        <v>19269.476886958557</v>
      </c>
      <c r="R274" s="33">
        <v>16879.982301446482</v>
      </c>
      <c r="S274" s="33">
        <v>11387.523372734289</v>
      </c>
      <c r="T274" s="33">
        <v>19262.58678647022</v>
      </c>
      <c r="U274" s="33">
        <v>16903.354088156342</v>
      </c>
      <c r="V274" s="33">
        <v>15723.538756378593</v>
      </c>
      <c r="W274" s="33">
        <v>12845.101420428166</v>
      </c>
      <c r="X274" s="33">
        <v>11866.470038736948</v>
      </c>
      <c r="Y274" s="33">
        <v>7638.8577095864703</v>
      </c>
      <c r="Z274" s="33">
        <v>16100.716814356685</v>
      </c>
      <c r="AA274" s="33">
        <v>14649.999142377081</v>
      </c>
      <c r="AB274" s="33">
        <v>13384.925598337813</v>
      </c>
      <c r="AC274" s="33">
        <v>11209.798803728816</v>
      </c>
      <c r="AD274" s="33">
        <v>8177.7584891474971</v>
      </c>
      <c r="AE274" s="33">
        <v>5424.1219746723937</v>
      </c>
      <c r="AF274" s="33">
        <v>8971.2130539364571</v>
      </c>
      <c r="AG274" s="33">
        <v>8221.5140856773924</v>
      </c>
      <c r="AH274" s="33">
        <v>6973.5226112847831</v>
      </c>
      <c r="AI274" s="33">
        <v>5576.3892106443809</v>
      </c>
      <c r="AJ274" s="33">
        <v>4189.8054513072611</v>
      </c>
      <c r="AK274" s="33">
        <v>2646.4494335537324</v>
      </c>
      <c r="AL274" s="33">
        <v>3741.7072521330301</v>
      </c>
      <c r="AM274" s="33">
        <v>3227.2620154756523</v>
      </c>
      <c r="AN274" s="33">
        <v>2317.92786325205</v>
      </c>
      <c r="AO274" s="33">
        <v>1693.1123568804976</v>
      </c>
      <c r="AP274" s="33">
        <v>946.5679054029365</v>
      </c>
      <c r="AQ274" s="33">
        <v>338.79589648544317</v>
      </c>
    </row>
    <row r="275" spans="1:43" ht="13.8" x14ac:dyDescent="0.3">
      <c r="A275" s="13" t="s">
        <v>167</v>
      </c>
      <c r="B275" s="13" t="s">
        <v>172</v>
      </c>
      <c r="C275" s="13" t="s">
        <v>208</v>
      </c>
      <c r="D275" s="13" t="s">
        <v>183</v>
      </c>
      <c r="E275" s="13" t="s">
        <v>210</v>
      </c>
      <c r="F275" s="13">
        <v>6</v>
      </c>
      <c r="G275" s="31">
        <v>5.7</v>
      </c>
      <c r="H275" s="33">
        <v>25091.255671273237</v>
      </c>
      <c r="I275" s="33">
        <v>24739.018573789257</v>
      </c>
      <c r="J275" s="33">
        <v>23360.914921996748</v>
      </c>
      <c r="K275" s="33">
        <v>22728.873227954253</v>
      </c>
      <c r="L275" s="33">
        <v>21187.465529505527</v>
      </c>
      <c r="M275" s="33">
        <v>16599.64409681191</v>
      </c>
      <c r="N275" s="33">
        <v>22935.794747416221</v>
      </c>
      <c r="O275" s="33">
        <v>22629.628424261664</v>
      </c>
      <c r="P275" s="33">
        <v>22485.571827810476</v>
      </c>
      <c r="Q275" s="33">
        <v>20943.71711626367</v>
      </c>
      <c r="R275" s="33">
        <v>17756.991001051032</v>
      </c>
      <c r="S275" s="33">
        <v>13599.756151216861</v>
      </c>
      <c r="T275" s="33">
        <v>19264.002509069811</v>
      </c>
      <c r="U275" s="33">
        <v>19710.23540724273</v>
      </c>
      <c r="V275" s="33">
        <v>20048.304716040398</v>
      </c>
      <c r="W275" s="33">
        <v>16827.195482038664</v>
      </c>
      <c r="X275" s="33">
        <v>13482.756994294443</v>
      </c>
      <c r="Y275" s="33">
        <v>9520.3874417967854</v>
      </c>
      <c r="Z275" s="33">
        <v>15527.408640873824</v>
      </c>
      <c r="AA275" s="33">
        <v>14348.438806673252</v>
      </c>
      <c r="AB275" s="33">
        <v>11655.53345501096</v>
      </c>
      <c r="AC275" s="33">
        <v>9516.6518069847771</v>
      </c>
      <c r="AD275" s="33">
        <v>8607.539280581932</v>
      </c>
      <c r="AE275" s="33">
        <v>4965.2420028268089</v>
      </c>
      <c r="AF275" s="33">
        <v>8892.7528902064805</v>
      </c>
      <c r="AG275" s="33">
        <v>7397.6855494382953</v>
      </c>
      <c r="AH275" s="33">
        <v>6517.4808996714974</v>
      </c>
      <c r="AI275" s="33">
        <v>5936.512407609931</v>
      </c>
      <c r="AJ275" s="33">
        <v>3515.4698522443164</v>
      </c>
      <c r="AK275" s="33">
        <v>2106.895463172013</v>
      </c>
      <c r="AL275" s="33">
        <v>3209.4688834254889</v>
      </c>
      <c r="AM275" s="33">
        <v>2654.8186369343744</v>
      </c>
      <c r="AN275" s="33">
        <v>2249.2694584141645</v>
      </c>
      <c r="AO275" s="33">
        <v>1517.9515073588173</v>
      </c>
      <c r="AP275" s="33">
        <v>764.39692513719933</v>
      </c>
      <c r="AQ275" s="33">
        <v>366.96175204907155</v>
      </c>
    </row>
    <row r="276" spans="1:43" ht="13.8" x14ac:dyDescent="0.3">
      <c r="A276" s="13" t="s">
        <v>167</v>
      </c>
      <c r="B276" s="13" t="s">
        <v>172</v>
      </c>
      <c r="C276" s="13" t="s">
        <v>208</v>
      </c>
      <c r="D276" s="13" t="s">
        <v>183</v>
      </c>
      <c r="E276" s="13" t="s">
        <v>210</v>
      </c>
      <c r="F276" s="13">
        <v>8</v>
      </c>
      <c r="G276" s="31">
        <v>4.7</v>
      </c>
      <c r="H276" s="33">
        <v>25293.016009494746</v>
      </c>
      <c r="I276" s="33">
        <v>24905.197870528569</v>
      </c>
      <c r="J276" s="33">
        <v>24283.151766145376</v>
      </c>
      <c r="K276" s="33">
        <v>22697.463187629932</v>
      </c>
      <c r="L276" s="33">
        <v>21683.916893631616</v>
      </c>
      <c r="M276" s="33">
        <v>16234.747131645852</v>
      </c>
      <c r="N276" s="33">
        <v>21211.02152764659</v>
      </c>
      <c r="O276" s="33">
        <v>20228.530643677546</v>
      </c>
      <c r="P276" s="33">
        <v>19799.259465010327</v>
      </c>
      <c r="Q276" s="33">
        <v>19812.948241000966</v>
      </c>
      <c r="R276" s="33">
        <v>17865.808164123966</v>
      </c>
      <c r="S276" s="33">
        <v>12275.038831477596</v>
      </c>
      <c r="T276" s="33">
        <v>19951.133495389502</v>
      </c>
      <c r="U276" s="33">
        <v>17622.003500712191</v>
      </c>
      <c r="V276" s="33">
        <v>18159.108380706031</v>
      </c>
      <c r="W276" s="33">
        <v>16328.034964941457</v>
      </c>
      <c r="X276" s="33">
        <v>13197.932062097379</v>
      </c>
      <c r="Y276" s="33">
        <v>8488.3371736436857</v>
      </c>
      <c r="Z276" s="33">
        <v>15423.69570954956</v>
      </c>
      <c r="AA276" s="33">
        <v>14157.829807614369</v>
      </c>
      <c r="AB276" s="33">
        <v>12644.11095085845</v>
      </c>
      <c r="AC276" s="33">
        <v>11131.352313283753</v>
      </c>
      <c r="AD276" s="33">
        <v>7537.3256727467679</v>
      </c>
      <c r="AE276" s="33">
        <v>3493.1361241790246</v>
      </c>
      <c r="AF276" s="33">
        <v>9548.0541551499427</v>
      </c>
      <c r="AG276" s="33">
        <v>9232.6886624270719</v>
      </c>
      <c r="AH276" s="33">
        <v>7735.329478634284</v>
      </c>
      <c r="AI276" s="33">
        <v>4995.5124086665628</v>
      </c>
      <c r="AJ276" s="33">
        <v>2103.7970222283984</v>
      </c>
      <c r="AK276" s="33">
        <v>1402.8802133710328</v>
      </c>
      <c r="AL276" s="33">
        <v>3539.513824774946</v>
      </c>
      <c r="AM276" s="33">
        <v>3189.5356397049704</v>
      </c>
      <c r="AN276" s="33">
        <v>3008.0790905149356</v>
      </c>
      <c r="AO276" s="33">
        <v>2023.3496962014322</v>
      </c>
      <c r="AP276" s="33">
        <v>826.7735199956818</v>
      </c>
      <c r="AQ276" s="33">
        <v>483.5259005104939</v>
      </c>
    </row>
    <row r="277" spans="1:43" ht="13.8" x14ac:dyDescent="0.3">
      <c r="A277" s="13" t="s">
        <v>167</v>
      </c>
      <c r="B277" s="13" t="s">
        <v>172</v>
      </c>
      <c r="C277" s="13" t="s">
        <v>208</v>
      </c>
      <c r="D277" s="13" t="s">
        <v>183</v>
      </c>
      <c r="E277" s="13" t="s">
        <v>210</v>
      </c>
      <c r="F277" s="27" t="s">
        <v>81</v>
      </c>
      <c r="G277" s="14">
        <f>AVERAGE(G274:G276)</f>
        <v>5.1000000000000005</v>
      </c>
      <c r="H277" s="16">
        <f>AVERAGE(H274:H276)</f>
        <v>25297.735801023271</v>
      </c>
      <c r="I277" s="16">
        <f t="shared" ref="I277" si="1746">AVERAGE(I274:I276)</f>
        <v>24890.896550834444</v>
      </c>
      <c r="J277" s="16">
        <f t="shared" ref="J277" si="1747">AVERAGE(J274:J276)</f>
        <v>23687.354711403732</v>
      </c>
      <c r="K277" s="16">
        <f t="shared" ref="K277" si="1748">AVERAGE(K274:K276)</f>
        <v>22252.693264416088</v>
      </c>
      <c r="L277" s="16">
        <f>AVERAGE(L274:L276)</f>
        <v>20725.010808607083</v>
      </c>
      <c r="M277" s="16">
        <f t="shared" ref="M277" si="1749">AVERAGE(M274:M276)</f>
        <v>16193.860754193838</v>
      </c>
      <c r="N277" s="16">
        <f t="shared" ref="N277" si="1750">AVERAGE(N274:N276)</f>
        <v>22115.939957361323</v>
      </c>
      <c r="O277" s="16">
        <f t="shared" ref="O277" si="1751">AVERAGE(O274:O276)</f>
        <v>20701.874404494902</v>
      </c>
      <c r="P277" s="16">
        <f>AVERAGE(P274:P276)</f>
        <v>20335.253067500129</v>
      </c>
      <c r="Q277" s="16">
        <f t="shared" ref="Q277" si="1752">AVERAGE(Q274:Q276)</f>
        <v>20008.714081407732</v>
      </c>
      <c r="R277" s="16">
        <f t="shared" ref="R277" si="1753">AVERAGE(R274:R276)</f>
        <v>17500.927155540496</v>
      </c>
      <c r="S277" s="16">
        <f t="shared" ref="S277" si="1754">AVERAGE(S274:S276)</f>
        <v>12420.772785142915</v>
      </c>
      <c r="T277" s="16">
        <f>AVERAGE(T274:T276)</f>
        <v>19492.574263643179</v>
      </c>
      <c r="U277" s="16">
        <f t="shared" ref="U277" si="1755">AVERAGE(U274:U276)</f>
        <v>18078.530998703754</v>
      </c>
      <c r="V277" s="16">
        <f t="shared" ref="V277" si="1756">AVERAGE(V274:V276)</f>
        <v>17976.983951041675</v>
      </c>
      <c r="W277" s="16">
        <f t="shared" ref="W277" si="1757">AVERAGE(W274:W276)</f>
        <v>15333.443955802761</v>
      </c>
      <c r="X277" s="16">
        <f>AVERAGE(X274:X276)</f>
        <v>12849.053031709591</v>
      </c>
      <c r="Y277" s="16">
        <f t="shared" ref="Y277" si="1758">AVERAGE(Y274:Y276)</f>
        <v>8549.1941083423135</v>
      </c>
      <c r="Z277" s="16">
        <f t="shared" ref="Z277" si="1759">AVERAGE(Z274:Z276)</f>
        <v>15683.940388260024</v>
      </c>
      <c r="AA277" s="16">
        <f t="shared" ref="AA277" si="1760">AVERAGE(AA274:AA276)</f>
        <v>14385.422585554901</v>
      </c>
      <c r="AB277" s="16">
        <f>AVERAGE(AB274:AB276)</f>
        <v>12561.523334735741</v>
      </c>
      <c r="AC277" s="16">
        <f t="shared" ref="AC277" si="1761">AVERAGE(AC274:AC276)</f>
        <v>10619.26764133245</v>
      </c>
      <c r="AD277" s="16">
        <f t="shared" ref="AD277" si="1762">AVERAGE(AD274:AD276)</f>
        <v>8107.5411474920656</v>
      </c>
      <c r="AE277" s="16">
        <f t="shared" ref="AE277" si="1763">AVERAGE(AE274:AE276)</f>
        <v>4627.5000338927421</v>
      </c>
      <c r="AF277" s="16">
        <f>AVERAGE(AF274:AF276)</f>
        <v>9137.3400330976274</v>
      </c>
      <c r="AG277" s="16">
        <f t="shared" ref="AG277" si="1764">AVERAGE(AG274:AG276)</f>
        <v>8283.9627658475874</v>
      </c>
      <c r="AH277" s="16">
        <f t="shared" ref="AH277" si="1765">AVERAGE(AH274:AH276)</f>
        <v>7075.4443298635224</v>
      </c>
      <c r="AI277" s="16">
        <f t="shared" ref="AI277" si="1766">AVERAGE(AI274:AI276)</f>
        <v>5502.8046756402919</v>
      </c>
      <c r="AJ277" s="16">
        <f>AVERAGE(AJ274:AJ276)</f>
        <v>3269.6907752599923</v>
      </c>
      <c r="AK277" s="16">
        <f t="shared" ref="AK277" si="1767">AVERAGE(AK274:AK276)</f>
        <v>2052.0750366989264</v>
      </c>
      <c r="AL277" s="16">
        <f t="shared" ref="AL277" si="1768">AVERAGE(AL274:AL276)</f>
        <v>3496.896653444488</v>
      </c>
      <c r="AM277" s="16">
        <f t="shared" ref="AM277" si="1769">AVERAGE(AM274:AM276)</f>
        <v>3023.8720973716659</v>
      </c>
      <c r="AN277" s="16">
        <f>AVERAGE(AN274:AN276)</f>
        <v>2525.0921373937167</v>
      </c>
      <c r="AO277" s="16">
        <f t="shared" ref="AO277" si="1770">AVERAGE(AO274:AO276)</f>
        <v>1744.8045201469158</v>
      </c>
      <c r="AP277" s="16">
        <f t="shared" ref="AP277" si="1771">AVERAGE(AP274:AP276)</f>
        <v>845.91278351193921</v>
      </c>
      <c r="AQ277" s="16">
        <f t="shared" ref="AQ277" si="1772">AVERAGE(AQ274:AQ276)</f>
        <v>396.42784968166956</v>
      </c>
    </row>
    <row r="278" spans="1:43" ht="13.8" x14ac:dyDescent="0.2">
      <c r="A278" s="13" t="s">
        <v>211</v>
      </c>
      <c r="B278" s="13" t="s">
        <v>172</v>
      </c>
      <c r="C278" s="13" t="s">
        <v>180</v>
      </c>
      <c r="D278" s="13" t="s">
        <v>173</v>
      </c>
      <c r="E278" s="13" t="s">
        <v>173</v>
      </c>
      <c r="F278" s="13">
        <v>1</v>
      </c>
      <c r="G278" s="14">
        <v>6.7</v>
      </c>
      <c r="H278" s="33">
        <v>21846.264838732102</v>
      </c>
      <c r="I278" s="33">
        <v>20864.70571883097</v>
      </c>
      <c r="J278" s="33">
        <v>20635.926077830711</v>
      </c>
      <c r="K278" s="33">
        <v>20617.311140086153</v>
      </c>
      <c r="L278" s="33">
        <v>19113.293987846086</v>
      </c>
      <c r="M278" s="33">
        <v>15651.471201477258</v>
      </c>
      <c r="N278" s="33">
        <v>20575.17635827203</v>
      </c>
      <c r="O278" s="33">
        <v>17622.889347755288</v>
      </c>
      <c r="P278" s="33">
        <v>18237.934052204007</v>
      </c>
      <c r="Q278" s="33">
        <v>18903.363583168808</v>
      </c>
      <c r="R278" s="33">
        <v>16206.055937186278</v>
      </c>
      <c r="S278" s="33">
        <v>12538.842631661173</v>
      </c>
      <c r="T278" s="33">
        <v>19466.210486116972</v>
      </c>
      <c r="U278" s="33">
        <v>15785.56687484758</v>
      </c>
      <c r="V278" s="33">
        <v>14952.493189883968</v>
      </c>
      <c r="W278" s="33">
        <v>14402.384872273165</v>
      </c>
      <c r="X278" s="33">
        <v>11735.522631264672</v>
      </c>
      <c r="Y278" s="33">
        <v>8670.037536570926</v>
      </c>
      <c r="Z278" s="33">
        <v>15467.313540744433</v>
      </c>
      <c r="AA278" s="33">
        <v>10933.617996940744</v>
      </c>
      <c r="AB278" s="33">
        <v>10260.498391477369</v>
      </c>
      <c r="AC278" s="33">
        <v>9329.1572604917146</v>
      </c>
      <c r="AD278" s="33">
        <v>7589.1404490011228</v>
      </c>
      <c r="AE278" s="33">
        <v>4466.1841368654805</v>
      </c>
      <c r="AF278" s="33">
        <v>12877.917081193058</v>
      </c>
      <c r="AG278" s="33">
        <v>12243.045909100774</v>
      </c>
      <c r="AH278" s="33">
        <v>9996.3093241874267</v>
      </c>
      <c r="AI278" s="33">
        <v>8416.7087426025009</v>
      </c>
      <c r="AJ278" s="33">
        <v>5835.4037668576275</v>
      </c>
      <c r="AK278" s="33">
        <v>2812.7909055482446</v>
      </c>
      <c r="AL278" s="33">
        <v>5362.3124092888784</v>
      </c>
      <c r="AM278" s="33">
        <v>4861.2053648112224</v>
      </c>
      <c r="AN278" s="33">
        <v>3971.0102089598931</v>
      </c>
      <c r="AO278" s="33">
        <v>3164.3522702883165</v>
      </c>
      <c r="AP278" s="33">
        <v>2110.3510267813281</v>
      </c>
      <c r="AQ278" s="33">
        <v>1225.9588045102346</v>
      </c>
    </row>
    <row r="279" spans="1:43" ht="13.8" x14ac:dyDescent="0.2">
      <c r="A279" s="13" t="s">
        <v>211</v>
      </c>
      <c r="B279" s="13" t="s">
        <v>172</v>
      </c>
      <c r="C279" s="13" t="s">
        <v>180</v>
      </c>
      <c r="D279" s="13" t="s">
        <v>173</v>
      </c>
      <c r="E279" s="13" t="s">
        <v>173</v>
      </c>
      <c r="F279" s="13">
        <v>3</v>
      </c>
      <c r="G279" s="14">
        <v>6.2</v>
      </c>
      <c r="H279" s="33">
        <v>23530.875295363632</v>
      </c>
      <c r="I279" s="33">
        <v>22146.392083724983</v>
      </c>
      <c r="J279" s="33">
        <v>21109.332432027819</v>
      </c>
      <c r="K279" s="33">
        <v>20448.757782770619</v>
      </c>
      <c r="L279" s="33">
        <v>19734.455432624214</v>
      </c>
      <c r="M279" s="33">
        <v>17143.257334055044</v>
      </c>
      <c r="N279" s="33">
        <v>20575.17635827203</v>
      </c>
      <c r="O279" s="33">
        <v>19825.590007935865</v>
      </c>
      <c r="P279" s="33">
        <v>19234.592534332158</v>
      </c>
      <c r="Q279" s="33">
        <v>18748.970621280358</v>
      </c>
      <c r="R279" s="33">
        <v>16400.437750341101</v>
      </c>
      <c r="S279" s="33">
        <v>12498.30324376526</v>
      </c>
      <c r="T279" s="33">
        <v>17476.719736174517</v>
      </c>
      <c r="U279" s="33">
        <v>16901.474743815055</v>
      </c>
      <c r="V279" s="33">
        <v>15653.265955345305</v>
      </c>
      <c r="W279" s="33">
        <v>15439.964219897762</v>
      </c>
      <c r="X279" s="33">
        <v>13912.835904470074</v>
      </c>
      <c r="Y279" s="33">
        <v>9899.2752010292206</v>
      </c>
      <c r="Z279" s="33">
        <v>12664.694731789587</v>
      </c>
      <c r="AA279" s="33">
        <v>10480.168634076654</v>
      </c>
      <c r="AB279" s="33">
        <v>9515.3450040891294</v>
      </c>
      <c r="AC279" s="33">
        <v>8814.8321308743471</v>
      </c>
      <c r="AD279" s="33">
        <v>7671.246461182971</v>
      </c>
      <c r="AE279" s="33">
        <v>4545.481444739029</v>
      </c>
      <c r="AF279" s="33">
        <v>11328.255027530375</v>
      </c>
      <c r="AG279" s="33">
        <v>10599.908107247056</v>
      </c>
      <c r="AH279" s="33">
        <v>9747.5503287677329</v>
      </c>
      <c r="AI279" s="33">
        <v>8242.9820192756579</v>
      </c>
      <c r="AJ279" s="33">
        <v>6047.6559605246939</v>
      </c>
      <c r="AK279" s="33">
        <v>4369.7284658516492</v>
      </c>
      <c r="AL279" s="33">
        <v>5189.9606382289239</v>
      </c>
      <c r="AM279" s="33">
        <v>4378.9008799698422</v>
      </c>
      <c r="AN279" s="33">
        <v>3876.8185493194951</v>
      </c>
      <c r="AO279" s="33">
        <v>3077.627917592878</v>
      </c>
      <c r="AP279" s="33">
        <v>2180.382841471393</v>
      </c>
      <c r="AQ279" s="33">
        <v>1230.2782228064289</v>
      </c>
    </row>
    <row r="280" spans="1:43" ht="13.8" x14ac:dyDescent="0.2">
      <c r="A280" s="13" t="s">
        <v>211</v>
      </c>
      <c r="B280" s="13" t="s">
        <v>172</v>
      </c>
      <c r="C280" s="13" t="s">
        <v>180</v>
      </c>
      <c r="D280" s="13" t="s">
        <v>173</v>
      </c>
      <c r="E280" s="13" t="s">
        <v>173</v>
      </c>
      <c r="F280" s="13">
        <v>5</v>
      </c>
      <c r="G280" s="14">
        <v>6.9</v>
      </c>
      <c r="H280" s="33">
        <v>21435.828519806604</v>
      </c>
      <c r="I280" s="33">
        <v>21031.247653725426</v>
      </c>
      <c r="J280" s="33">
        <v>20691.155050965855</v>
      </c>
      <c r="K280" s="33">
        <v>20031.529348778244</v>
      </c>
      <c r="L280" s="33">
        <v>18072.032499856781</v>
      </c>
      <c r="M280" s="33">
        <v>14845.670628035256</v>
      </c>
      <c r="N280" s="33">
        <v>18923.812877823213</v>
      </c>
      <c r="O280" s="33">
        <v>18212.102306995475</v>
      </c>
      <c r="P280" s="33">
        <v>17336.356369023048</v>
      </c>
      <c r="Q280" s="33">
        <v>16929.741932893201</v>
      </c>
      <c r="R280" s="33">
        <v>14579.076175558597</v>
      </c>
      <c r="S280" s="33">
        <v>11791.243537866867</v>
      </c>
      <c r="T280" s="33">
        <v>17572.629032706638</v>
      </c>
      <c r="U280" s="33">
        <v>16032.046170271142</v>
      </c>
      <c r="V280" s="33">
        <v>15045.192458150881</v>
      </c>
      <c r="W280" s="33">
        <v>14377.868838374505</v>
      </c>
      <c r="X280" s="33">
        <v>11999.295813840094</v>
      </c>
      <c r="Y280" s="33">
        <v>8336.7065721696799</v>
      </c>
      <c r="Z280" s="33">
        <v>12972.045696875601</v>
      </c>
      <c r="AA280" s="33">
        <v>11474.982970002409</v>
      </c>
      <c r="AB280" s="33">
        <v>10939.193846599021</v>
      </c>
      <c r="AC280" s="33">
        <v>9522.8339782431322</v>
      </c>
      <c r="AD280" s="33">
        <v>8034.5432105097088</v>
      </c>
      <c r="AE280" s="33">
        <v>5517.9216454765692</v>
      </c>
      <c r="AF280" s="33">
        <v>11905.762001131816</v>
      </c>
      <c r="AG280" s="33">
        <v>10889.618727637346</v>
      </c>
      <c r="AH280" s="33">
        <v>9800.5273525308112</v>
      </c>
      <c r="AI280" s="33">
        <v>8198.5088706155057</v>
      </c>
      <c r="AJ280" s="33">
        <v>6195.430709217907</v>
      </c>
      <c r="AK280" s="33">
        <v>3688.3061277555598</v>
      </c>
      <c r="AL280" s="33">
        <v>4865.3594204300853</v>
      </c>
      <c r="AM280" s="33">
        <v>4581.1820753063876</v>
      </c>
      <c r="AN280" s="33">
        <v>3828.0744936880155</v>
      </c>
      <c r="AO280" s="33">
        <v>2830.1264577542784</v>
      </c>
      <c r="AP280" s="33">
        <v>1860.9354597829999</v>
      </c>
      <c r="AQ280" s="33">
        <v>1131.4222426309279</v>
      </c>
    </row>
    <row r="281" spans="1:43" ht="13.8" x14ac:dyDescent="0.3">
      <c r="A281" s="13" t="s">
        <v>211</v>
      </c>
      <c r="B281" s="13" t="s">
        <v>172</v>
      </c>
      <c r="C281" s="13" t="s">
        <v>180</v>
      </c>
      <c r="D281" s="13" t="s">
        <v>173</v>
      </c>
      <c r="E281" s="13" t="s">
        <v>173</v>
      </c>
      <c r="F281" s="27" t="s">
        <v>57</v>
      </c>
      <c r="G281" s="14">
        <f>AVERAGE(G278:G280)</f>
        <v>6.6000000000000005</v>
      </c>
      <c r="H281" s="16">
        <f>AVERAGE(H278:H280)</f>
        <v>22270.98955130078</v>
      </c>
      <c r="I281" s="16">
        <f t="shared" ref="I281" si="1773">AVERAGE(I278:I280)</f>
        <v>21347.448485427125</v>
      </c>
      <c r="J281" s="16">
        <f t="shared" ref="J281" si="1774">AVERAGE(J278:J280)</f>
        <v>20812.137853608128</v>
      </c>
      <c r="K281" s="16">
        <f t="shared" ref="K281" si="1775">AVERAGE(K278:K280)</f>
        <v>20365.866090545005</v>
      </c>
      <c r="L281" s="16">
        <f>AVERAGE(L278:L280)</f>
        <v>18973.260640109027</v>
      </c>
      <c r="M281" s="16">
        <f t="shared" ref="M281" si="1776">AVERAGE(M278:M280)</f>
        <v>15880.133054522521</v>
      </c>
      <c r="N281" s="16">
        <f t="shared" ref="N281" si="1777">AVERAGE(N278:N280)</f>
        <v>20024.721864789091</v>
      </c>
      <c r="O281" s="16">
        <f t="shared" ref="O281" si="1778">AVERAGE(O278:O280)</f>
        <v>18553.527220895543</v>
      </c>
      <c r="P281" s="16">
        <f>AVERAGE(P278:P280)</f>
        <v>18269.627651853069</v>
      </c>
      <c r="Q281" s="16">
        <f t="shared" ref="Q281" si="1779">AVERAGE(Q278:Q280)</f>
        <v>18194.025379114122</v>
      </c>
      <c r="R281" s="16">
        <f t="shared" ref="R281" si="1780">AVERAGE(R278:R280)</f>
        <v>15728.523287695325</v>
      </c>
      <c r="S281" s="16">
        <f t="shared" ref="S281" si="1781">AVERAGE(S278:S280)</f>
        <v>12276.129804431099</v>
      </c>
      <c r="T281" s="16">
        <f>AVERAGE(T278:T280)</f>
        <v>18171.853084999373</v>
      </c>
      <c r="U281" s="16">
        <f t="shared" ref="U281" si="1782">AVERAGE(U278:U280)</f>
        <v>16239.695929644593</v>
      </c>
      <c r="V281" s="16">
        <f t="shared" ref="V281" si="1783">AVERAGE(V278:V280)</f>
        <v>15216.983867793386</v>
      </c>
      <c r="W281" s="16">
        <f t="shared" ref="W281" si="1784">AVERAGE(W278:W280)</f>
        <v>14740.072643515145</v>
      </c>
      <c r="X281" s="16">
        <f>AVERAGE(X278:X280)</f>
        <v>12549.218116524948</v>
      </c>
      <c r="Y281" s="16">
        <f t="shared" ref="Y281" si="1785">AVERAGE(Y278:Y280)</f>
        <v>8968.6731032566095</v>
      </c>
      <c r="Z281" s="16">
        <f t="shared" ref="Z281" si="1786">AVERAGE(Z278:Z280)</f>
        <v>13701.351323136541</v>
      </c>
      <c r="AA281" s="16">
        <f t="shared" ref="AA281" si="1787">AVERAGE(AA278:AA280)</f>
        <v>10962.923200339937</v>
      </c>
      <c r="AB281" s="16">
        <f>AVERAGE(AB278:AB280)</f>
        <v>10238.345747388506</v>
      </c>
      <c r="AC281" s="16">
        <f t="shared" ref="AC281" si="1788">AVERAGE(AC278:AC280)</f>
        <v>9222.2744565363992</v>
      </c>
      <c r="AD281" s="16">
        <f t="shared" ref="AD281" si="1789">AVERAGE(AD278:AD280)</f>
        <v>7764.9767068979345</v>
      </c>
      <c r="AE281" s="16">
        <f t="shared" ref="AE281" si="1790">AVERAGE(AE278:AE280)</f>
        <v>4843.1957423603599</v>
      </c>
      <c r="AF281" s="16">
        <f>AVERAGE(AF278:AF280)</f>
        <v>12037.311369951749</v>
      </c>
      <c r="AG281" s="16">
        <f t="shared" ref="AG281" si="1791">AVERAGE(AG278:AG280)</f>
        <v>11244.190914661725</v>
      </c>
      <c r="AH281" s="16">
        <f t="shared" ref="AH281" si="1792">AVERAGE(AH278:AH280)</f>
        <v>9848.1290018286563</v>
      </c>
      <c r="AI281" s="16">
        <f t="shared" ref="AI281" si="1793">AVERAGE(AI278:AI280)</f>
        <v>8286.0665441645542</v>
      </c>
      <c r="AJ281" s="16">
        <f>AVERAGE(AJ278:AJ280)</f>
        <v>6026.1634788667434</v>
      </c>
      <c r="AK281" s="16">
        <f t="shared" ref="AK281" si="1794">AVERAGE(AK278:AK280)</f>
        <v>3623.6084997184844</v>
      </c>
      <c r="AL281" s="16">
        <f t="shared" ref="AL281" si="1795">AVERAGE(AL278:AL280)</f>
        <v>5139.2108226492965</v>
      </c>
      <c r="AM281" s="16">
        <f t="shared" ref="AM281" si="1796">AVERAGE(AM278:AM280)</f>
        <v>4607.096106695818</v>
      </c>
      <c r="AN281" s="16">
        <f>AVERAGE(AN278:AN280)</f>
        <v>3891.9677506558014</v>
      </c>
      <c r="AO281" s="16">
        <f t="shared" ref="AO281" si="1797">AVERAGE(AO278:AO280)</f>
        <v>3024.0355485451578</v>
      </c>
      <c r="AP281" s="16">
        <f t="shared" ref="AP281" si="1798">AVERAGE(AP278:AP280)</f>
        <v>2050.5564426785736</v>
      </c>
      <c r="AQ281" s="16">
        <f t="shared" ref="AQ281" si="1799">AVERAGE(AQ278:AQ280)</f>
        <v>1195.8864233158638</v>
      </c>
    </row>
    <row r="282" spans="1:43" ht="13.8" x14ac:dyDescent="0.2">
      <c r="A282" s="13" t="s">
        <v>211</v>
      </c>
      <c r="B282" s="13" t="s">
        <v>172</v>
      </c>
      <c r="C282" s="13" t="s">
        <v>180</v>
      </c>
      <c r="D282" s="13" t="s">
        <v>183</v>
      </c>
      <c r="E282" s="13" t="s">
        <v>184</v>
      </c>
      <c r="F282" s="13">
        <v>1</v>
      </c>
      <c r="G282" s="14">
        <v>7.7</v>
      </c>
      <c r="H282" s="33">
        <v>22907.177844309441</v>
      </c>
      <c r="I282" s="33">
        <v>21852.257758433021</v>
      </c>
      <c r="J282" s="33">
        <v>19682.510917423104</v>
      </c>
      <c r="K282" s="33">
        <v>18864.164928783444</v>
      </c>
      <c r="L282" s="33">
        <v>17313.202886386647</v>
      </c>
      <c r="M282" s="33">
        <v>14229.257604750568</v>
      </c>
      <c r="N282" s="33">
        <v>20109.043863248913</v>
      </c>
      <c r="O282" s="33">
        <v>19760.885175752843</v>
      </c>
      <c r="P282" s="33">
        <v>18337.528767595144</v>
      </c>
      <c r="Q282" s="33">
        <v>17450.089470630715</v>
      </c>
      <c r="R282" s="33">
        <v>16047.573847872296</v>
      </c>
      <c r="S282" s="33">
        <v>12155.992086763135</v>
      </c>
      <c r="T282" s="33">
        <v>18140.338465773741</v>
      </c>
      <c r="U282" s="33">
        <v>16934.491551132825</v>
      </c>
      <c r="V282" s="33">
        <v>15274.780370833199</v>
      </c>
      <c r="W282" s="33">
        <v>14231.431966350496</v>
      </c>
      <c r="X282" s="33">
        <v>12170.194140226427</v>
      </c>
      <c r="Y282" s="33">
        <v>9804.501113842105</v>
      </c>
      <c r="Z282" s="33">
        <v>14151.843131689424</v>
      </c>
      <c r="AA282" s="33">
        <v>12274.084880202441</v>
      </c>
      <c r="AB282" s="33">
        <v>10881.287688282127</v>
      </c>
      <c r="AC282" s="33">
        <v>9549.9671606696957</v>
      </c>
      <c r="AD282" s="33">
        <v>7328.3588174353727</v>
      </c>
      <c r="AE282" s="33">
        <v>5232.7199791952517</v>
      </c>
      <c r="AF282" s="33">
        <v>12075.801278092767</v>
      </c>
      <c r="AG282" s="33">
        <v>10838.836917689185</v>
      </c>
      <c r="AH282" s="33">
        <v>9900.1943623317056</v>
      </c>
      <c r="AI282" s="33">
        <v>7888.6803240433192</v>
      </c>
      <c r="AJ282" s="33">
        <v>5298.3889143307797</v>
      </c>
      <c r="AK282" s="33">
        <v>3172.3580360111519</v>
      </c>
      <c r="AL282" s="33">
        <v>5989.5731989388369</v>
      </c>
      <c r="AM282" s="33">
        <v>5907.5456679949357</v>
      </c>
      <c r="AN282" s="33">
        <v>5076.8860863180907</v>
      </c>
      <c r="AO282" s="33">
        <v>3689.8859921969233</v>
      </c>
      <c r="AP282" s="33">
        <v>2218.8413780353421</v>
      </c>
      <c r="AQ282" s="33">
        <v>1248.8015385738724</v>
      </c>
    </row>
    <row r="283" spans="1:43" ht="13.8" x14ac:dyDescent="0.2">
      <c r="A283" s="13" t="s">
        <v>211</v>
      </c>
      <c r="B283" s="13" t="s">
        <v>172</v>
      </c>
      <c r="C283" s="13" t="s">
        <v>180</v>
      </c>
      <c r="D283" s="13" t="s">
        <v>183</v>
      </c>
      <c r="E283" s="13" t="s">
        <v>184</v>
      </c>
      <c r="F283" s="13">
        <v>2</v>
      </c>
      <c r="G283" s="26">
        <v>8</v>
      </c>
      <c r="H283" s="33">
        <v>22269.74926969083</v>
      </c>
      <c r="I283" s="33">
        <v>21993.162360259943</v>
      </c>
      <c r="J283" s="33">
        <v>21524.312515945741</v>
      </c>
      <c r="K283" s="33">
        <v>20035.947448771636</v>
      </c>
      <c r="L283" s="33">
        <v>19382.567294335768</v>
      </c>
      <c r="M283" s="33">
        <v>16435.454923176778</v>
      </c>
      <c r="N283" s="33">
        <v>20047.750692341109</v>
      </c>
      <c r="O283" s="33">
        <v>19774.558482143089</v>
      </c>
      <c r="P283" s="33">
        <v>19012.696540150413</v>
      </c>
      <c r="Q283" s="33">
        <v>18391.398551876977</v>
      </c>
      <c r="R283" s="33">
        <v>15705.06865592676</v>
      </c>
      <c r="S283" s="33">
        <v>13192.867520346239</v>
      </c>
      <c r="T283" s="33">
        <v>18013.180298433555</v>
      </c>
      <c r="U283" s="33">
        <v>17421.060977370984</v>
      </c>
      <c r="V283" s="33">
        <v>15155.906365918256</v>
      </c>
      <c r="W283" s="33">
        <v>14081.755483954956</v>
      </c>
      <c r="X283" s="33">
        <v>12464.75972734704</v>
      </c>
      <c r="Y283" s="33">
        <v>8669.1553446168728</v>
      </c>
      <c r="Z283" s="33">
        <v>13647.386566994131</v>
      </c>
      <c r="AA283" s="33">
        <v>12575.876771721974</v>
      </c>
      <c r="AB283" s="33">
        <v>10830.442256163447</v>
      </c>
      <c r="AC283" s="33">
        <v>9887.7797671112403</v>
      </c>
      <c r="AD283" s="33">
        <v>7929.927573654476</v>
      </c>
      <c r="AE283" s="33">
        <v>5773.5602673462481</v>
      </c>
      <c r="AF283" s="33">
        <v>11337.652949846768</v>
      </c>
      <c r="AG283" s="33">
        <v>8768.665520175995</v>
      </c>
      <c r="AH283" s="33">
        <v>7952.4738075051819</v>
      </c>
      <c r="AI283" s="33">
        <v>7433.8107365817878</v>
      </c>
      <c r="AJ283" s="33">
        <v>5168.4061375458668</v>
      </c>
      <c r="AK283" s="33">
        <v>3196.7397125492848</v>
      </c>
      <c r="AL283" s="33">
        <v>6882.1666492870236</v>
      </c>
      <c r="AM283" s="33">
        <v>5926.9453278647115</v>
      </c>
      <c r="AN283" s="33">
        <v>4527.8710757932085</v>
      </c>
      <c r="AO283" s="33">
        <v>3600.9120406495413</v>
      </c>
      <c r="AP283" s="33">
        <v>2229.8731038076512</v>
      </c>
      <c r="AQ283" s="33">
        <v>1129.060934560963</v>
      </c>
    </row>
    <row r="284" spans="1:43" ht="13.8" x14ac:dyDescent="0.2">
      <c r="A284" s="13" t="s">
        <v>211</v>
      </c>
      <c r="B284" s="13" t="s">
        <v>172</v>
      </c>
      <c r="C284" s="13" t="s">
        <v>180</v>
      </c>
      <c r="D284" s="13" t="s">
        <v>183</v>
      </c>
      <c r="E284" s="13" t="s">
        <v>184</v>
      </c>
      <c r="F284" s="13">
        <v>5</v>
      </c>
      <c r="G284" s="26">
        <v>7.4</v>
      </c>
      <c r="H284" s="33">
        <v>22746.195907375131</v>
      </c>
      <c r="I284" s="33">
        <v>21423.466612410295</v>
      </c>
      <c r="J284" s="33">
        <v>21618.537059433897</v>
      </c>
      <c r="K284" s="33">
        <v>20135.557355647376</v>
      </c>
      <c r="L284" s="33">
        <v>19465.751356730823</v>
      </c>
      <c r="M284" s="33">
        <v>15200.051991953809</v>
      </c>
      <c r="N284" s="33">
        <v>20193.870493902956</v>
      </c>
      <c r="O284" s="33">
        <v>19643.540070661118</v>
      </c>
      <c r="P284" s="33">
        <v>19433.18829870909</v>
      </c>
      <c r="Q284" s="33">
        <v>18317.286865204602</v>
      </c>
      <c r="R284" s="33">
        <v>16886.715508462672</v>
      </c>
      <c r="S284" s="33">
        <v>12574.79666161901</v>
      </c>
      <c r="T284" s="33">
        <v>17637.960064138777</v>
      </c>
      <c r="U284" s="33">
        <v>16965.34022939032</v>
      </c>
      <c r="V284" s="33">
        <v>16911.822933835381</v>
      </c>
      <c r="W284" s="33">
        <v>16124.619949442515</v>
      </c>
      <c r="X284" s="33">
        <v>13693.431062394988</v>
      </c>
      <c r="Y284" s="33">
        <v>10301.249648446828</v>
      </c>
      <c r="Z284" s="33">
        <v>13960.968131133735</v>
      </c>
      <c r="AA284" s="33">
        <v>11595.029296508166</v>
      </c>
      <c r="AB284" s="33">
        <v>10410.427705764743</v>
      </c>
      <c r="AC284" s="33">
        <v>10108.753140161243</v>
      </c>
      <c r="AD284" s="33">
        <v>7142.8019716709277</v>
      </c>
      <c r="AE284" s="33">
        <v>4934.4996863850847</v>
      </c>
      <c r="AF284" s="33">
        <v>11350.085183036161</v>
      </c>
      <c r="AG284" s="33">
        <v>10316.597796840288</v>
      </c>
      <c r="AH284" s="33">
        <v>9270.5928477643993</v>
      </c>
      <c r="AI284" s="33">
        <v>8227.5064541537067</v>
      </c>
      <c r="AJ284" s="33">
        <v>5314.9379221236868</v>
      </c>
      <c r="AK284" s="33">
        <v>2702.3295713151902</v>
      </c>
      <c r="AL284" s="33">
        <v>4688.9369010931514</v>
      </c>
      <c r="AM284" s="33">
        <v>4238.3143572299914</v>
      </c>
      <c r="AN284" s="33">
        <v>3692.790905393274</v>
      </c>
      <c r="AO284" s="33">
        <v>2577.2018568866151</v>
      </c>
      <c r="AP284" s="33">
        <v>1715.206347677841</v>
      </c>
      <c r="AQ284" s="33">
        <v>1063.6426981455602</v>
      </c>
    </row>
    <row r="285" spans="1:43" ht="14.4" thickBot="1" x14ac:dyDescent="0.35">
      <c r="A285" s="20" t="s">
        <v>211</v>
      </c>
      <c r="B285" s="20" t="s">
        <v>172</v>
      </c>
      <c r="C285" s="20" t="s">
        <v>180</v>
      </c>
      <c r="D285" s="20" t="s">
        <v>183</v>
      </c>
      <c r="E285" s="20" t="s">
        <v>184</v>
      </c>
      <c r="F285" s="29" t="s">
        <v>57</v>
      </c>
      <c r="G285" s="28">
        <f>AVERAGE(G282:G284)</f>
        <v>7.7</v>
      </c>
      <c r="H285" s="22">
        <f>AVERAGE(H282:H284)</f>
        <v>22641.041007125135</v>
      </c>
      <c r="I285" s="22">
        <f t="shared" ref="I285" si="1800">AVERAGE(I282:I284)</f>
        <v>21756.29557703442</v>
      </c>
      <c r="J285" s="22">
        <f t="shared" ref="J285" si="1801">AVERAGE(J282:J284)</f>
        <v>20941.786830934248</v>
      </c>
      <c r="K285" s="22">
        <f t="shared" ref="K285" si="1802">AVERAGE(K282:K284)</f>
        <v>19678.556577734151</v>
      </c>
      <c r="L285" s="22">
        <f>AVERAGE(L282:L284)</f>
        <v>18720.507179151082</v>
      </c>
      <c r="M285" s="22">
        <f t="shared" ref="M285" si="1803">AVERAGE(M282:M284)</f>
        <v>15288.254839960384</v>
      </c>
      <c r="N285" s="22">
        <f t="shared" ref="N285" si="1804">AVERAGE(N282:N284)</f>
        <v>20116.888349830992</v>
      </c>
      <c r="O285" s="22">
        <f t="shared" ref="O285" si="1805">AVERAGE(O282:O284)</f>
        <v>19726.327909519016</v>
      </c>
      <c r="P285" s="22">
        <f>AVERAGE(P282:P284)</f>
        <v>18927.804535484884</v>
      </c>
      <c r="Q285" s="22">
        <f t="shared" ref="Q285" si="1806">AVERAGE(Q282:Q284)</f>
        <v>18052.924962570763</v>
      </c>
      <c r="R285" s="22">
        <f t="shared" ref="R285" si="1807">AVERAGE(R282:R284)</f>
        <v>16213.119337420576</v>
      </c>
      <c r="S285" s="22">
        <f t="shared" ref="S285" si="1808">AVERAGE(S282:S284)</f>
        <v>12641.218756242795</v>
      </c>
      <c r="T285" s="22">
        <f>AVERAGE(T282:T284)</f>
        <v>17930.492942782028</v>
      </c>
      <c r="U285" s="22">
        <f t="shared" ref="U285" si="1809">AVERAGE(U282:U284)</f>
        <v>17106.964252631376</v>
      </c>
      <c r="V285" s="22">
        <f t="shared" ref="V285" si="1810">AVERAGE(V282:V284)</f>
        <v>15780.836556862278</v>
      </c>
      <c r="W285" s="22">
        <f t="shared" ref="W285" si="1811">AVERAGE(W282:W284)</f>
        <v>14812.602466582655</v>
      </c>
      <c r="X285" s="22">
        <f>AVERAGE(X282:X284)</f>
        <v>12776.128309989484</v>
      </c>
      <c r="Y285" s="22">
        <f t="shared" ref="Y285" si="1812">AVERAGE(Y282:Y284)</f>
        <v>9591.6353689686021</v>
      </c>
      <c r="Z285" s="22">
        <f t="shared" ref="Z285" si="1813">AVERAGE(Z282:Z284)</f>
        <v>13920.06594327243</v>
      </c>
      <c r="AA285" s="22">
        <f t="shared" ref="AA285" si="1814">AVERAGE(AA282:AA284)</f>
        <v>12148.330316144195</v>
      </c>
      <c r="AB285" s="22">
        <f>AVERAGE(AB282:AB284)</f>
        <v>10707.38588340344</v>
      </c>
      <c r="AC285" s="22">
        <f t="shared" ref="AC285" si="1815">AVERAGE(AC282:AC284)</f>
        <v>9848.833355980727</v>
      </c>
      <c r="AD285" s="22">
        <f t="shared" ref="AD285" si="1816">AVERAGE(AD282:AD284)</f>
        <v>7467.0294542535921</v>
      </c>
      <c r="AE285" s="22">
        <f t="shared" ref="AE285" si="1817">AVERAGE(AE282:AE284)</f>
        <v>5313.5933109755288</v>
      </c>
      <c r="AF285" s="22">
        <f>AVERAGE(AF282:AF284)</f>
        <v>11587.846470325232</v>
      </c>
      <c r="AG285" s="22">
        <f t="shared" ref="AG285" si="1818">AVERAGE(AG282:AG284)</f>
        <v>9974.7000782351552</v>
      </c>
      <c r="AH285" s="22">
        <f t="shared" ref="AH285" si="1819">AVERAGE(AH282:AH284)</f>
        <v>9041.0870058670971</v>
      </c>
      <c r="AI285" s="22">
        <f t="shared" ref="AI285" si="1820">AVERAGE(AI282:AI284)</f>
        <v>7849.9991715929382</v>
      </c>
      <c r="AJ285" s="22">
        <f>AVERAGE(AJ282:AJ284)</f>
        <v>5260.5776580001111</v>
      </c>
      <c r="AK285" s="22">
        <f t="shared" ref="AK285" si="1821">AVERAGE(AK282:AK284)</f>
        <v>3023.8091066252091</v>
      </c>
      <c r="AL285" s="22">
        <f t="shared" ref="AL285" si="1822">AVERAGE(AL282:AL284)</f>
        <v>5853.5589164396706</v>
      </c>
      <c r="AM285" s="22">
        <f t="shared" ref="AM285" si="1823">AVERAGE(AM282:AM284)</f>
        <v>5357.6017843632135</v>
      </c>
      <c r="AN285" s="22">
        <f>AVERAGE(AN282:AN284)</f>
        <v>4432.5160225015243</v>
      </c>
      <c r="AO285" s="22">
        <f t="shared" ref="AO285" si="1824">AVERAGE(AO282:AO284)</f>
        <v>3289.3332965776935</v>
      </c>
      <c r="AP285" s="22">
        <f t="shared" ref="AP285" si="1825">AVERAGE(AP282:AP284)</f>
        <v>2054.6402765069447</v>
      </c>
      <c r="AQ285" s="22">
        <f t="shared" ref="AQ285" si="1826">AVERAGE(AQ282:AQ284)</f>
        <v>1147.1683904267986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workbookViewId="0">
      <pane xSplit="1" topLeftCell="B1" activePane="topRight" state="frozen"/>
      <selection pane="topRight" activeCell="J297" sqref="J297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9" width="12.453125" bestFit="1" customWidth="1"/>
    <col min="10" max="10" width="12.7265625" bestFit="1" customWidth="1"/>
    <col min="11" max="11" width="14.90625" customWidth="1"/>
    <col min="12" max="12" width="13.90625" customWidth="1"/>
  </cols>
  <sheetData>
    <row r="1" spans="1:12" ht="14.4" thickBot="1" x14ac:dyDescent="0.25">
      <c r="A1" s="59" t="s">
        <v>179</v>
      </c>
      <c r="B1" s="59" t="s">
        <v>174</v>
      </c>
      <c r="C1" s="59" t="s">
        <v>175</v>
      </c>
      <c r="D1" s="59" t="s">
        <v>176</v>
      </c>
      <c r="E1" s="59" t="s">
        <v>177</v>
      </c>
      <c r="F1" s="59" t="s">
        <v>178</v>
      </c>
      <c r="G1" s="59" t="s">
        <v>676</v>
      </c>
      <c r="H1" s="66" t="s">
        <v>703</v>
      </c>
      <c r="I1" s="66" t="s">
        <v>704</v>
      </c>
      <c r="J1" s="66" t="s">
        <v>705</v>
      </c>
      <c r="K1" s="66" t="s">
        <v>706</v>
      </c>
      <c r="L1" s="66" t="s">
        <v>707</v>
      </c>
    </row>
    <row r="2" spans="1:12" ht="13.8" x14ac:dyDescent="0.2">
      <c r="A2" s="13" t="s">
        <v>146</v>
      </c>
      <c r="B2" s="13" t="s">
        <v>169</v>
      </c>
      <c r="C2" s="13" t="s">
        <v>180</v>
      </c>
      <c r="D2" s="13" t="s">
        <v>173</v>
      </c>
      <c r="E2" s="13" t="s">
        <v>173</v>
      </c>
      <c r="F2" s="24" t="s">
        <v>83</v>
      </c>
      <c r="G2" s="24">
        <v>4.5999999999999996</v>
      </c>
      <c r="H2" s="30">
        <v>3.2053749450549441E-11</v>
      </c>
      <c r="I2" s="30">
        <v>4.7332958515106342E-10</v>
      </c>
      <c r="J2" s="30">
        <v>4.9472304891851539E-9</v>
      </c>
      <c r="K2" s="30">
        <v>7.335847088236275E-11</v>
      </c>
      <c r="L2" s="30">
        <v>1.2147800604421823E-9</v>
      </c>
    </row>
    <row r="3" spans="1:12" ht="13.8" x14ac:dyDescent="0.2">
      <c r="A3" s="13" t="s">
        <v>146</v>
      </c>
      <c r="B3" s="13" t="s">
        <v>169</v>
      </c>
      <c r="C3" s="13" t="s">
        <v>180</v>
      </c>
      <c r="D3" s="13" t="s">
        <v>173</v>
      </c>
      <c r="E3" s="13" t="s">
        <v>173</v>
      </c>
      <c r="F3" s="24" t="s">
        <v>72</v>
      </c>
      <c r="G3" s="24">
        <v>5.6</v>
      </c>
      <c r="H3" s="30">
        <v>3.6406797956628284E-11</v>
      </c>
      <c r="I3" s="30">
        <v>4.2864844945730602E-10</v>
      </c>
      <c r="J3" s="30">
        <v>6.5035422519480794E-9</v>
      </c>
      <c r="K3" s="30">
        <v>5.8513808614424978E-11</v>
      </c>
      <c r="L3" s="30">
        <v>7.2760534553014551E-10</v>
      </c>
    </row>
    <row r="4" spans="1:12" ht="13.8" x14ac:dyDescent="0.2">
      <c r="A4" s="13" t="s">
        <v>146</v>
      </c>
      <c r="B4" s="13" t="s">
        <v>169</v>
      </c>
      <c r="C4" s="13" t="s">
        <v>180</v>
      </c>
      <c r="D4" s="13" t="s">
        <v>173</v>
      </c>
      <c r="E4" s="13" t="s">
        <v>173</v>
      </c>
      <c r="F4" s="25" t="s">
        <v>220</v>
      </c>
      <c r="G4" s="24">
        <v>4.2</v>
      </c>
      <c r="H4" s="30">
        <v>3.1370521924444982E-11</v>
      </c>
      <c r="I4" s="30">
        <v>4.3494978984178101E-10</v>
      </c>
      <c r="J4" s="30">
        <v>6.8733093602828914E-9</v>
      </c>
      <c r="K4" s="30">
        <v>8.0848636800663695E-11</v>
      </c>
      <c r="L4" s="30">
        <v>6.0809012296070072E-10</v>
      </c>
    </row>
    <row r="5" spans="1:12" ht="13.8" x14ac:dyDescent="0.2">
      <c r="A5" s="13" t="s">
        <v>146</v>
      </c>
      <c r="B5" s="13" t="s">
        <v>169</v>
      </c>
      <c r="C5" s="13" t="s">
        <v>180</v>
      </c>
      <c r="D5" s="13" t="s">
        <v>173</v>
      </c>
      <c r="E5" s="13" t="s">
        <v>173</v>
      </c>
      <c r="F5" s="14" t="s">
        <v>11</v>
      </c>
      <c r="G5" s="14">
        <f>AVERAGE(G2:G4)</f>
        <v>4.8</v>
      </c>
      <c r="H5" s="30">
        <f>AVERAGE(H2:H4)</f>
        <v>3.3277023110540902E-11</v>
      </c>
      <c r="I5" s="30">
        <f>AVERAGE(I2:I4)</f>
        <v>4.4564260815005018E-10</v>
      </c>
      <c r="J5" s="30">
        <f>AVERAGE(J2:J4)</f>
        <v>6.1080273671387079E-9</v>
      </c>
      <c r="K5" s="30">
        <f t="shared" ref="K5:L5" si="0">AVERAGE(K2:K4)</f>
        <v>7.090697209915047E-11</v>
      </c>
      <c r="L5" s="30">
        <f t="shared" si="0"/>
        <v>8.501585096443427E-10</v>
      </c>
    </row>
    <row r="6" spans="1:12" ht="13.8" x14ac:dyDescent="0.2">
      <c r="A6" s="13" t="s">
        <v>146</v>
      </c>
      <c r="B6" s="13" t="s">
        <v>169</v>
      </c>
      <c r="C6" s="13" t="s">
        <v>180</v>
      </c>
      <c r="D6" s="13" t="s">
        <v>181</v>
      </c>
      <c r="E6" s="13" t="s">
        <v>182</v>
      </c>
      <c r="F6" s="14" t="s">
        <v>85</v>
      </c>
      <c r="G6" s="24">
        <v>4.9000000000000004</v>
      </c>
      <c r="H6" s="30">
        <v>3.6279182148538001E-11</v>
      </c>
      <c r="I6" s="30">
        <v>4.3718093892000103E-10</v>
      </c>
      <c r="J6" s="30">
        <v>5.5099101813932203E-9</v>
      </c>
      <c r="K6" s="30">
        <v>4.6231363007536833E-11</v>
      </c>
      <c r="L6" s="30">
        <v>1.0538422437845945E-9</v>
      </c>
    </row>
    <row r="7" spans="1:12" ht="13.8" x14ac:dyDescent="0.2">
      <c r="A7" s="13" t="s">
        <v>146</v>
      </c>
      <c r="B7" s="13" t="s">
        <v>169</v>
      </c>
      <c r="C7" s="13" t="s">
        <v>180</v>
      </c>
      <c r="D7" s="13" t="s">
        <v>181</v>
      </c>
      <c r="E7" s="13" t="s">
        <v>182</v>
      </c>
      <c r="F7" s="26" t="s">
        <v>45</v>
      </c>
      <c r="G7" s="24">
        <v>3.5</v>
      </c>
      <c r="H7" s="30">
        <v>4.3703037194669387E-11</v>
      </c>
      <c r="I7" s="30">
        <v>4.8088889500988721E-10</v>
      </c>
      <c r="J7" s="30">
        <v>4.7635719167151336E-9</v>
      </c>
      <c r="K7" s="30">
        <v>8.4995267565108719E-11</v>
      </c>
      <c r="L7" s="30">
        <v>8.0613676212632309E-10</v>
      </c>
    </row>
    <row r="8" spans="1:12" ht="13.8" x14ac:dyDescent="0.2">
      <c r="A8" s="13" t="s">
        <v>146</v>
      </c>
      <c r="B8" s="13" t="s">
        <v>169</v>
      </c>
      <c r="C8" s="13" t="s">
        <v>180</v>
      </c>
      <c r="D8" s="13" t="s">
        <v>181</v>
      </c>
      <c r="E8" s="13" t="s">
        <v>182</v>
      </c>
      <c r="F8" s="26" t="s">
        <v>46</v>
      </c>
      <c r="G8" s="24">
        <v>4.5</v>
      </c>
      <c r="H8" s="30">
        <v>3.068826445589627E-11</v>
      </c>
      <c r="I8" s="30">
        <v>4.1977664611976894E-10</v>
      </c>
      <c r="J8" s="30">
        <v>4.4953148535535656E-9</v>
      </c>
      <c r="K8" s="30">
        <v>9.3250441157774068E-11</v>
      </c>
      <c r="L8" s="30">
        <v>9.91585401083775E-10</v>
      </c>
    </row>
    <row r="9" spans="1:12" ht="13.8" x14ac:dyDescent="0.2">
      <c r="A9" s="13" t="s">
        <v>146</v>
      </c>
      <c r="B9" s="13" t="s">
        <v>169</v>
      </c>
      <c r="C9" s="13" t="s">
        <v>180</v>
      </c>
      <c r="D9" s="13" t="s">
        <v>181</v>
      </c>
      <c r="E9" s="13" t="s">
        <v>182</v>
      </c>
      <c r="F9" s="14" t="s">
        <v>11</v>
      </c>
      <c r="G9" s="14">
        <f>AVERAGE(G6:G8)</f>
        <v>4.3</v>
      </c>
      <c r="H9" s="30">
        <f>AVERAGE(H6:H8)</f>
        <v>3.6890161266367884E-11</v>
      </c>
      <c r="I9" s="30">
        <f>AVERAGE(I6:I8)</f>
        <v>4.4594882668321906E-10</v>
      </c>
      <c r="J9" s="30">
        <f>AVERAGE(J6:J8)</f>
        <v>4.9229323172206401E-9</v>
      </c>
      <c r="K9" s="30">
        <f t="shared" ref="K9:L9" si="1">AVERAGE(K6:K8)</f>
        <v>7.4825690576806543E-11</v>
      </c>
      <c r="L9" s="30">
        <f t="shared" si="1"/>
        <v>9.50521468998231E-10</v>
      </c>
    </row>
    <row r="10" spans="1:12" ht="13.8" x14ac:dyDescent="0.2">
      <c r="A10" s="13" t="s">
        <v>146</v>
      </c>
      <c r="B10" s="13" t="s">
        <v>169</v>
      </c>
      <c r="C10" s="13" t="s">
        <v>180</v>
      </c>
      <c r="D10" s="13" t="s">
        <v>183</v>
      </c>
      <c r="E10" s="13" t="s">
        <v>184</v>
      </c>
      <c r="F10" s="14" t="s">
        <v>3</v>
      </c>
      <c r="G10" s="24">
        <v>3.5</v>
      </c>
      <c r="H10" s="30">
        <v>4.0334821315676985E-11</v>
      </c>
      <c r="I10" s="30">
        <v>4.678706319299237E-10</v>
      </c>
      <c r="J10" s="30">
        <v>3.6902305774802082E-9</v>
      </c>
      <c r="K10" s="30">
        <v>7.4717379866551677E-11</v>
      </c>
      <c r="L10" s="30">
        <v>8.6645959949302928E-10</v>
      </c>
    </row>
    <row r="11" spans="1:12" ht="13.8" x14ac:dyDescent="0.2">
      <c r="A11" s="13" t="s">
        <v>146</v>
      </c>
      <c r="B11" s="13" t="s">
        <v>169</v>
      </c>
      <c r="C11" s="13" t="s">
        <v>180</v>
      </c>
      <c r="D11" s="13" t="s">
        <v>183</v>
      </c>
      <c r="E11" s="13" t="s">
        <v>184</v>
      </c>
      <c r="F11" s="26" t="s">
        <v>221</v>
      </c>
      <c r="G11" s="24">
        <v>4</v>
      </c>
      <c r="H11" s="30">
        <v>3.0401589631473285E-11</v>
      </c>
      <c r="I11" s="30">
        <v>2.3852305761547503E-10</v>
      </c>
      <c r="J11" s="30">
        <v>4.2633093344673894E-9</v>
      </c>
      <c r="K11" s="30">
        <v>5.7253312522605481E-11</v>
      </c>
      <c r="L11" s="30">
        <v>4.2788041001536653E-10</v>
      </c>
    </row>
    <row r="12" spans="1:12" ht="13.8" x14ac:dyDescent="0.2">
      <c r="A12" s="13" t="s">
        <v>146</v>
      </c>
      <c r="B12" s="13" t="s">
        <v>169</v>
      </c>
      <c r="C12" s="13" t="s">
        <v>180</v>
      </c>
      <c r="D12" s="13" t="s">
        <v>183</v>
      </c>
      <c r="E12" s="13" t="s">
        <v>184</v>
      </c>
      <c r="F12" s="26" t="s">
        <v>48</v>
      </c>
      <c r="G12" s="24">
        <v>2.8</v>
      </c>
      <c r="H12" s="30">
        <v>3.0628090344440919E-11</v>
      </c>
      <c r="I12" s="30">
        <v>3.4438320816003452E-10</v>
      </c>
      <c r="J12" s="30">
        <v>2.7410881232079669E-9</v>
      </c>
      <c r="K12" s="30">
        <v>9.6141383353020582E-11</v>
      </c>
      <c r="L12" s="30">
        <v>1.122346163482639E-9</v>
      </c>
    </row>
    <row r="13" spans="1:12" ht="13.8" x14ac:dyDescent="0.2">
      <c r="A13" s="13" t="s">
        <v>146</v>
      </c>
      <c r="B13" s="13" t="s">
        <v>169</v>
      </c>
      <c r="C13" s="13" t="s">
        <v>180</v>
      </c>
      <c r="D13" s="13" t="s">
        <v>183</v>
      </c>
      <c r="E13" s="13" t="s">
        <v>184</v>
      </c>
      <c r="F13" s="14" t="s">
        <v>11</v>
      </c>
      <c r="G13" s="14">
        <f>AVERAGE(G10:G12)</f>
        <v>3.4333333333333336</v>
      </c>
      <c r="H13" s="30">
        <f>AVERAGE(H10:H12)</f>
        <v>3.3788167097197065E-11</v>
      </c>
      <c r="I13" s="30">
        <f>AVERAGE(I10:I12)</f>
        <v>3.502589659018111E-10</v>
      </c>
      <c r="J13" s="30">
        <f>AVERAGE(J10:J12)</f>
        <v>3.5648760117185215E-9</v>
      </c>
      <c r="K13" s="30">
        <f t="shared" ref="K13:L13" si="2">AVERAGE(K10:K12)</f>
        <v>7.6037358580725926E-11</v>
      </c>
      <c r="L13" s="30">
        <f t="shared" si="2"/>
        <v>8.0556205766367823E-10</v>
      </c>
    </row>
    <row r="14" spans="1:12" ht="13.8" x14ac:dyDescent="0.2">
      <c r="A14" s="13" t="s">
        <v>146</v>
      </c>
      <c r="B14" s="13" t="s">
        <v>169</v>
      </c>
      <c r="C14" s="13" t="s">
        <v>180</v>
      </c>
      <c r="D14" s="13" t="s">
        <v>186</v>
      </c>
      <c r="E14" s="13" t="s">
        <v>185</v>
      </c>
      <c r="F14" s="26" t="s">
        <v>91</v>
      </c>
      <c r="G14" s="24">
        <v>3.2</v>
      </c>
      <c r="H14" s="30">
        <v>3.7760712970373161E-11</v>
      </c>
      <c r="I14" s="30">
        <v>5.3644388146500364E-10</v>
      </c>
      <c r="J14" s="30">
        <v>2.0919680670642252E-9</v>
      </c>
      <c r="K14" s="30">
        <v>7.5502321544051475E-11</v>
      </c>
      <c r="L14" s="30">
        <v>1.1701575933391344E-9</v>
      </c>
    </row>
    <row r="15" spans="1:12" ht="13.8" x14ac:dyDescent="0.2">
      <c r="A15" s="13" t="s">
        <v>146</v>
      </c>
      <c r="B15" s="13" t="s">
        <v>169</v>
      </c>
      <c r="C15" s="13" t="s">
        <v>180</v>
      </c>
      <c r="D15" s="13" t="s">
        <v>186</v>
      </c>
      <c r="E15" s="13" t="s">
        <v>185</v>
      </c>
      <c r="F15" s="26" t="s">
        <v>6</v>
      </c>
      <c r="G15" s="24">
        <v>3.1</v>
      </c>
      <c r="H15" s="30">
        <v>3.328435643671955E-11</v>
      </c>
      <c r="I15" s="30">
        <v>5.2392856606744327E-10</v>
      </c>
      <c r="J15" s="30">
        <v>2.3824941819211511E-9</v>
      </c>
      <c r="K15" s="30">
        <v>7.1719149889686792E-11</v>
      </c>
      <c r="L15" s="30">
        <v>1.0386553018445585E-9</v>
      </c>
    </row>
    <row r="16" spans="1:12" ht="13.8" x14ac:dyDescent="0.2">
      <c r="A16" s="13" t="s">
        <v>146</v>
      </c>
      <c r="B16" s="13" t="s">
        <v>169</v>
      </c>
      <c r="C16" s="13" t="s">
        <v>180</v>
      </c>
      <c r="D16" s="13" t="s">
        <v>186</v>
      </c>
      <c r="E16" s="13" t="s">
        <v>185</v>
      </c>
      <c r="F16" s="26" t="s">
        <v>27</v>
      </c>
      <c r="G16" s="24">
        <v>3</v>
      </c>
      <c r="H16" s="30">
        <v>3.8554363419744553E-11</v>
      </c>
      <c r="I16" s="30">
        <v>6.8498779135713363E-10</v>
      </c>
      <c r="J16" s="30">
        <v>2.189944421778465E-9</v>
      </c>
      <c r="K16" s="30">
        <v>7.6634148209769257E-11</v>
      </c>
      <c r="L16" s="30">
        <v>1.1050616423653418E-9</v>
      </c>
    </row>
    <row r="17" spans="1:12" ht="13.8" x14ac:dyDescent="0.2">
      <c r="A17" s="13" t="s">
        <v>146</v>
      </c>
      <c r="B17" s="13" t="s">
        <v>169</v>
      </c>
      <c r="C17" s="13" t="s">
        <v>180</v>
      </c>
      <c r="D17" s="13" t="s">
        <v>186</v>
      </c>
      <c r="E17" s="13" t="s">
        <v>185</v>
      </c>
      <c r="F17" s="14" t="s">
        <v>11</v>
      </c>
      <c r="G17" s="14">
        <f>AVERAGE(G14:G16)</f>
        <v>3.1</v>
      </c>
      <c r="H17" s="30">
        <f>AVERAGE(H14,H16)</f>
        <v>3.8157538195058857E-11</v>
      </c>
      <c r="I17" s="30">
        <f>AVERAGE(I14:I16)</f>
        <v>5.8178674629652681E-10</v>
      </c>
      <c r="J17" s="30">
        <f>AVERAGE(J14:J16)</f>
        <v>2.2214688902546136E-9</v>
      </c>
      <c r="K17" s="30">
        <f t="shared" ref="K17:L17" si="3">AVERAGE(K14:K16)</f>
        <v>7.4618539881169166E-11</v>
      </c>
      <c r="L17" s="30">
        <f t="shared" si="3"/>
        <v>1.1046248458496783E-9</v>
      </c>
    </row>
    <row r="18" spans="1:12" ht="13.8" x14ac:dyDescent="0.2">
      <c r="A18" s="13" t="s">
        <v>187</v>
      </c>
      <c r="B18" s="13" t="s">
        <v>169</v>
      </c>
      <c r="C18" s="13" t="s">
        <v>180</v>
      </c>
      <c r="D18" s="13" t="s">
        <v>173</v>
      </c>
      <c r="E18" s="13" t="s">
        <v>173</v>
      </c>
      <c r="F18" s="14" t="s">
        <v>29</v>
      </c>
      <c r="G18" s="24">
        <v>4.8</v>
      </c>
      <c r="H18" s="30">
        <v>2.64209710908645E-11</v>
      </c>
      <c r="I18" s="30">
        <v>9.0404474888700995E-10</v>
      </c>
      <c r="J18" s="30">
        <v>6.2741748325532918E-9</v>
      </c>
      <c r="K18" s="30">
        <v>9.9409375178707231E-11</v>
      </c>
      <c r="L18" s="30">
        <v>1.6421820352301749E-9</v>
      </c>
    </row>
    <row r="19" spans="1:12" ht="13.8" x14ac:dyDescent="0.2">
      <c r="A19" s="13" t="s">
        <v>187</v>
      </c>
      <c r="B19" s="13" t="s">
        <v>169</v>
      </c>
      <c r="C19" s="13" t="s">
        <v>180</v>
      </c>
      <c r="D19" s="13" t="s">
        <v>173</v>
      </c>
      <c r="E19" s="13" t="s">
        <v>173</v>
      </c>
      <c r="F19" s="26" t="s">
        <v>6</v>
      </c>
      <c r="G19" s="24">
        <v>4.5999999999999996</v>
      </c>
      <c r="H19" s="30">
        <v>3.6313458132567882E-11</v>
      </c>
      <c r="I19" s="30">
        <v>5.5973554177097576E-10</v>
      </c>
      <c r="J19" s="30">
        <v>6.885613357780544E-9</v>
      </c>
      <c r="K19" s="30">
        <v>7.3708810251694292E-11</v>
      </c>
      <c r="L19" s="30">
        <v>1.2792680485413483E-9</v>
      </c>
    </row>
    <row r="20" spans="1:12" ht="13.8" x14ac:dyDescent="0.2">
      <c r="A20" s="13" t="s">
        <v>187</v>
      </c>
      <c r="B20" s="13" t="s">
        <v>169</v>
      </c>
      <c r="C20" s="13" t="s">
        <v>180</v>
      </c>
      <c r="D20" s="13" t="s">
        <v>173</v>
      </c>
      <c r="E20" s="13" t="s">
        <v>173</v>
      </c>
      <c r="F20" s="26" t="s">
        <v>12</v>
      </c>
      <c r="G20" s="24">
        <v>3.9</v>
      </c>
      <c r="H20" s="30">
        <v>3.5135623229627485E-11</v>
      </c>
      <c r="I20" s="30">
        <v>4.9436726376068041E-10</v>
      </c>
      <c r="J20" s="30">
        <v>7.4543197750864742E-9</v>
      </c>
      <c r="K20" s="30">
        <v>8.5614847382531822E-11</v>
      </c>
      <c r="L20" s="30">
        <v>9.4147658292737958E-10</v>
      </c>
    </row>
    <row r="21" spans="1:12" ht="13.8" x14ac:dyDescent="0.2">
      <c r="A21" s="13" t="s">
        <v>187</v>
      </c>
      <c r="B21" s="13" t="s">
        <v>169</v>
      </c>
      <c r="C21" s="13" t="s">
        <v>180</v>
      </c>
      <c r="D21" s="13" t="s">
        <v>173</v>
      </c>
      <c r="E21" s="13" t="s">
        <v>173</v>
      </c>
      <c r="F21" s="14" t="s">
        <v>11</v>
      </c>
      <c r="G21" s="14">
        <f>AVERAGE(G18:G20)</f>
        <v>4.4333333333333327</v>
      </c>
      <c r="H21" s="30">
        <f>AVERAGE(H18:H20)</f>
        <v>3.2623350817686622E-11</v>
      </c>
      <c r="I21" s="30">
        <f>AVERAGE(I18:I20)</f>
        <v>6.5271585147288867E-10</v>
      </c>
      <c r="J21" s="30">
        <f>AVERAGE(J18:J20)</f>
        <v>6.87136932180677E-9</v>
      </c>
      <c r="K21" s="30">
        <f t="shared" ref="K21:L21" si="4">AVERAGE(K18:K20)</f>
        <v>8.6244344270977781E-11</v>
      </c>
      <c r="L21" s="30">
        <f t="shared" si="4"/>
        <v>1.2876422222329677E-9</v>
      </c>
    </row>
    <row r="22" spans="1:12" ht="13.8" x14ac:dyDescent="0.2">
      <c r="A22" s="13" t="s">
        <v>187</v>
      </c>
      <c r="B22" s="13" t="s">
        <v>169</v>
      </c>
      <c r="C22" s="13" t="s">
        <v>180</v>
      </c>
      <c r="D22" s="13" t="s">
        <v>183</v>
      </c>
      <c r="E22" s="13" t="s">
        <v>184</v>
      </c>
      <c r="F22" s="14" t="s">
        <v>29</v>
      </c>
      <c r="G22" s="24">
        <v>3.5</v>
      </c>
      <c r="H22" s="30">
        <v>4.3327051402669355E-11</v>
      </c>
      <c r="I22" s="30">
        <v>7.4878997320283364E-10</v>
      </c>
      <c r="J22" s="30">
        <v>6.9193701440639115E-9</v>
      </c>
      <c r="K22" s="30">
        <v>9.7577877884056036E-11</v>
      </c>
      <c r="L22" s="30">
        <v>1.5616579403680785E-9</v>
      </c>
    </row>
    <row r="23" spans="1:12" ht="13.8" x14ac:dyDescent="0.2">
      <c r="A23" s="13" t="s">
        <v>187</v>
      </c>
      <c r="B23" s="13" t="s">
        <v>169</v>
      </c>
      <c r="C23" s="13" t="s">
        <v>180</v>
      </c>
      <c r="D23" s="13" t="s">
        <v>183</v>
      </c>
      <c r="E23" s="13" t="s">
        <v>184</v>
      </c>
      <c r="F23" s="26" t="s">
        <v>94</v>
      </c>
      <c r="G23" s="24">
        <v>4.0999999999999996</v>
      </c>
      <c r="H23" s="30">
        <v>4.8141168225188177E-11</v>
      </c>
      <c r="I23" s="30">
        <v>8.3198885911425968E-10</v>
      </c>
      <c r="J23" s="30">
        <v>7.6881890489599021E-9</v>
      </c>
      <c r="K23" s="30">
        <v>1.0841986431561783E-10</v>
      </c>
      <c r="L23" s="30">
        <v>1.7351754892978653E-9</v>
      </c>
    </row>
    <row r="24" spans="1:12" ht="13.8" x14ac:dyDescent="0.2">
      <c r="A24" s="13" t="s">
        <v>187</v>
      </c>
      <c r="B24" s="13" t="s">
        <v>169</v>
      </c>
      <c r="C24" s="13" t="s">
        <v>180</v>
      </c>
      <c r="D24" s="13" t="s">
        <v>183</v>
      </c>
      <c r="E24" s="13" t="s">
        <v>184</v>
      </c>
      <c r="F24" s="26" t="s">
        <v>6</v>
      </c>
      <c r="G24" s="24">
        <v>3.9</v>
      </c>
      <c r="H24" s="30">
        <v>4.0951607432062783E-11</v>
      </c>
      <c r="I24" s="30">
        <v>5.5649708112974437E-10</v>
      </c>
      <c r="J24" s="30">
        <v>4.744459048020987E-9</v>
      </c>
      <c r="K24" s="30">
        <v>8.4442209096670605E-11</v>
      </c>
      <c r="L24" s="30">
        <v>1.1955671820549558E-9</v>
      </c>
    </row>
    <row r="25" spans="1:12" ht="13.8" x14ac:dyDescent="0.2">
      <c r="A25" s="13" t="s">
        <v>187</v>
      </c>
      <c r="B25" s="13" t="s">
        <v>169</v>
      </c>
      <c r="C25" s="13" t="s">
        <v>180</v>
      </c>
      <c r="D25" s="13" t="s">
        <v>183</v>
      </c>
      <c r="E25" s="13" t="s">
        <v>184</v>
      </c>
      <c r="F25" s="14" t="s">
        <v>11</v>
      </c>
      <c r="G25" s="14">
        <f>AVERAGE(G22:G24)</f>
        <v>3.8333333333333335</v>
      </c>
      <c r="H25" s="30">
        <f>AVERAGE(H22:H24)</f>
        <v>4.4139942353306774E-11</v>
      </c>
      <c r="I25" s="30">
        <f>AVERAGE(I22:I24)</f>
        <v>7.124253044822792E-10</v>
      </c>
      <c r="J25" s="30">
        <f>AVERAGE(J22:J24)</f>
        <v>6.4506727470149335E-9</v>
      </c>
      <c r="K25" s="30">
        <f t="shared" ref="K25:L25" si="5">AVERAGE(K22:K24)</f>
        <v>9.6813317098781503E-11</v>
      </c>
      <c r="L25" s="30">
        <f t="shared" si="5"/>
        <v>1.4974668705736331E-9</v>
      </c>
    </row>
    <row r="26" spans="1:12" ht="13.8" x14ac:dyDescent="0.2">
      <c r="A26" s="13" t="s">
        <v>145</v>
      </c>
      <c r="B26" s="13" t="s">
        <v>169</v>
      </c>
      <c r="C26" s="13" t="s">
        <v>180</v>
      </c>
      <c r="D26" s="13" t="s">
        <v>173</v>
      </c>
      <c r="E26" s="13" t="s">
        <v>173</v>
      </c>
      <c r="F26" s="13" t="s">
        <v>94</v>
      </c>
      <c r="G26" s="24">
        <v>4.0999999999999996</v>
      </c>
      <c r="H26" s="30">
        <v>4.6629512898454166E-11</v>
      </c>
      <c r="I26" s="30">
        <v>8.1240000000000001E-10</v>
      </c>
      <c r="J26" s="30">
        <v>7.1475053885832731E-9</v>
      </c>
      <c r="K26" s="30">
        <v>1.0811481037361362E-10</v>
      </c>
      <c r="L26" s="30">
        <v>1.8259999999999999E-9</v>
      </c>
    </row>
    <row r="27" spans="1:12" ht="13.8" x14ac:dyDescent="0.2">
      <c r="A27" s="13" t="s">
        <v>145</v>
      </c>
      <c r="B27" s="13" t="s">
        <v>169</v>
      </c>
      <c r="C27" s="13" t="s">
        <v>180</v>
      </c>
      <c r="D27" s="13" t="s">
        <v>173</v>
      </c>
      <c r="E27" s="13" t="s">
        <v>173</v>
      </c>
      <c r="F27" s="13" t="s">
        <v>6</v>
      </c>
      <c r="G27" s="24">
        <v>5.2</v>
      </c>
      <c r="H27" s="30">
        <v>4.4005303872631532E-11</v>
      </c>
      <c r="I27" s="30">
        <v>9.4896095400358962E-10</v>
      </c>
      <c r="J27" s="30">
        <v>7.2309066754176542E-9</v>
      </c>
      <c r="K27" s="30">
        <v>1.052E-10</v>
      </c>
      <c r="L27" s="30">
        <v>2.3126155456189852E-9</v>
      </c>
    </row>
    <row r="28" spans="1:12" ht="13.8" x14ac:dyDescent="0.2">
      <c r="A28" s="13" t="s">
        <v>145</v>
      </c>
      <c r="B28" s="13" t="s">
        <v>169</v>
      </c>
      <c r="C28" s="13" t="s">
        <v>180</v>
      </c>
      <c r="D28" s="13" t="s">
        <v>173</v>
      </c>
      <c r="E28" s="13" t="s">
        <v>173</v>
      </c>
      <c r="F28" s="18" t="s">
        <v>95</v>
      </c>
      <c r="G28" s="24">
        <v>5.8</v>
      </c>
      <c r="H28" s="30">
        <v>3.50727793427152E-11</v>
      </c>
      <c r="I28" s="30">
        <v>5.8500778175120987E-10</v>
      </c>
      <c r="J28" s="30">
        <v>7.524666415299047E-9</v>
      </c>
      <c r="K28" s="30">
        <v>8.7296230973684464E-11</v>
      </c>
      <c r="L28" s="30">
        <v>1.7617782754822713E-9</v>
      </c>
    </row>
    <row r="29" spans="1:12" ht="13.8" x14ac:dyDescent="0.2">
      <c r="A29" s="13" t="s">
        <v>145</v>
      </c>
      <c r="B29" s="13" t="s">
        <v>169</v>
      </c>
      <c r="C29" s="13" t="s">
        <v>180</v>
      </c>
      <c r="D29" s="13" t="s">
        <v>173</v>
      </c>
      <c r="E29" s="13" t="s">
        <v>173</v>
      </c>
      <c r="F29" s="13" t="s">
        <v>11</v>
      </c>
      <c r="G29" s="14">
        <f>AVERAGE(G26:G28)</f>
        <v>5.0333333333333341</v>
      </c>
      <c r="H29" s="30">
        <f>AVERAGE(H26:H28)</f>
        <v>4.1902532037933637E-11</v>
      </c>
      <c r="I29" s="30">
        <f>AVERAGE(I26:I28)</f>
        <v>7.821229119182664E-10</v>
      </c>
      <c r="J29" s="30">
        <f>AVERAGE(J26:J28)</f>
        <v>7.3010261597666575E-9</v>
      </c>
      <c r="K29" s="30">
        <f t="shared" ref="K29:L29" si="6">AVERAGE(K26:K28)</f>
        <v>1.0020368044909935E-10</v>
      </c>
      <c r="L29" s="30">
        <f t="shared" si="6"/>
        <v>1.9667979403670856E-9</v>
      </c>
    </row>
    <row r="30" spans="1:12" ht="13.8" x14ac:dyDescent="0.2">
      <c r="A30" s="13" t="s">
        <v>145</v>
      </c>
      <c r="B30" s="13" t="s">
        <v>169</v>
      </c>
      <c r="C30" s="13" t="s">
        <v>180</v>
      </c>
      <c r="D30" s="13" t="s">
        <v>181</v>
      </c>
      <c r="E30" s="13" t="s">
        <v>182</v>
      </c>
      <c r="F30" s="13" t="s">
        <v>29</v>
      </c>
      <c r="G30" s="24">
        <v>5.3</v>
      </c>
      <c r="H30" s="30">
        <v>3.7142900069320328E-11</v>
      </c>
      <c r="I30" s="30">
        <v>8.0388870979667285E-10</v>
      </c>
      <c r="J30" s="30">
        <v>6.2426433395791899E-9</v>
      </c>
      <c r="K30" s="30">
        <v>7.6293857475249189E-11</v>
      </c>
      <c r="L30" s="30">
        <v>1.9614858823685575E-9</v>
      </c>
    </row>
    <row r="31" spans="1:12" ht="13.8" x14ac:dyDescent="0.2">
      <c r="A31" s="13" t="s">
        <v>145</v>
      </c>
      <c r="B31" s="13" t="s">
        <v>169</v>
      </c>
      <c r="C31" s="13" t="s">
        <v>180</v>
      </c>
      <c r="D31" s="13" t="s">
        <v>181</v>
      </c>
      <c r="E31" s="13" t="s">
        <v>182</v>
      </c>
      <c r="F31" s="13" t="s">
        <v>134</v>
      </c>
      <c r="G31" s="24">
        <v>5.4</v>
      </c>
      <c r="H31" s="30">
        <v>4.8363195343701562E-11</v>
      </c>
      <c r="I31" s="30">
        <v>8.8809999999999996E-10</v>
      </c>
      <c r="J31" s="30">
        <v>6.2359775330812446E-9</v>
      </c>
      <c r="K31" s="30">
        <v>9.9476994885863001E-11</v>
      </c>
      <c r="L31" s="30">
        <v>1.548E-9</v>
      </c>
    </row>
    <row r="32" spans="1:12" ht="13.8" x14ac:dyDescent="0.2">
      <c r="A32" s="13" t="s">
        <v>145</v>
      </c>
      <c r="B32" s="13" t="s">
        <v>169</v>
      </c>
      <c r="C32" s="13" t="s">
        <v>180</v>
      </c>
      <c r="D32" s="13" t="s">
        <v>181</v>
      </c>
      <c r="E32" s="13" t="s">
        <v>182</v>
      </c>
      <c r="F32" s="13" t="s">
        <v>5</v>
      </c>
      <c r="G32" s="24">
        <v>6.1</v>
      </c>
      <c r="H32" s="30">
        <v>4.4464516091547617E-11</v>
      </c>
      <c r="I32" s="30">
        <v>8.4999999999999996E-10</v>
      </c>
      <c r="J32" s="30">
        <v>6.9691730365314168E-9</v>
      </c>
      <c r="K32" s="30">
        <v>9.6293300000000003E-11</v>
      </c>
      <c r="L32" s="30">
        <v>1.5900000000000001E-9</v>
      </c>
    </row>
    <row r="33" spans="1:12" ht="13.8" x14ac:dyDescent="0.2">
      <c r="A33" s="13" t="s">
        <v>145</v>
      </c>
      <c r="B33" s="13" t="s">
        <v>169</v>
      </c>
      <c r="C33" s="13" t="s">
        <v>180</v>
      </c>
      <c r="D33" s="13" t="s">
        <v>181</v>
      </c>
      <c r="E33" s="13" t="s">
        <v>182</v>
      </c>
      <c r="F33" s="13" t="s">
        <v>11</v>
      </c>
      <c r="G33" s="14">
        <f>AVERAGE(G30:G32)</f>
        <v>5.5999999999999988</v>
      </c>
      <c r="H33" s="30">
        <f>AVERAGE(H30:H32)</f>
        <v>4.3323537168189838E-11</v>
      </c>
      <c r="I33" s="30">
        <f>AVERAGE(I30:I32)</f>
        <v>8.4732956993222419E-10</v>
      </c>
      <c r="J33" s="30">
        <f>AVERAGE(J30:J32)</f>
        <v>6.4825979697306168E-9</v>
      </c>
      <c r="K33" s="30">
        <f t="shared" ref="K33:L33" si="7">AVERAGE(K30:K32)</f>
        <v>9.0688050787037393E-11</v>
      </c>
      <c r="L33" s="30">
        <f t="shared" si="7"/>
        <v>1.6998286274561859E-9</v>
      </c>
    </row>
    <row r="34" spans="1:12" ht="13.8" x14ac:dyDescent="0.2">
      <c r="A34" s="13" t="s">
        <v>160</v>
      </c>
      <c r="B34" s="13" t="s">
        <v>171</v>
      </c>
      <c r="C34" s="13" t="s">
        <v>180</v>
      </c>
      <c r="D34" s="13" t="s">
        <v>173</v>
      </c>
      <c r="E34" s="13" t="s">
        <v>173</v>
      </c>
      <c r="F34" s="13" t="s">
        <v>0</v>
      </c>
      <c r="G34" s="24">
        <v>2.6</v>
      </c>
      <c r="H34" s="30">
        <v>4.6151304639450344E-11</v>
      </c>
      <c r="I34" s="30">
        <v>5.2592720240199312E-10</v>
      </c>
      <c r="J34" s="30">
        <v>2.0150109772998966E-9</v>
      </c>
      <c r="K34" s="30">
        <v>8.953685407066051E-11</v>
      </c>
      <c r="L34" s="30">
        <v>8.7588322207281623E-10</v>
      </c>
    </row>
    <row r="35" spans="1:12" ht="13.8" x14ac:dyDescent="0.2">
      <c r="A35" s="13" t="s">
        <v>160</v>
      </c>
      <c r="B35" s="13" t="s">
        <v>171</v>
      </c>
      <c r="C35" s="13" t="s">
        <v>180</v>
      </c>
      <c r="D35" s="13" t="s">
        <v>173</v>
      </c>
      <c r="E35" s="13" t="s">
        <v>173</v>
      </c>
      <c r="F35" s="13" t="s">
        <v>142</v>
      </c>
      <c r="G35" s="24">
        <v>2.7</v>
      </c>
      <c r="H35" s="30">
        <v>4.0620514574926725E-11</v>
      </c>
      <c r="I35" s="30">
        <v>5.5665127626977738E-10</v>
      </c>
      <c r="J35" s="30">
        <v>1.9364192870552388E-9</v>
      </c>
      <c r="K35" s="30">
        <v>8.7448231293867428E-11</v>
      </c>
      <c r="L35" s="30">
        <v>9.4787779122594776E-10</v>
      </c>
    </row>
    <row r="36" spans="1:12" ht="13.8" x14ac:dyDescent="0.2">
      <c r="A36" s="13" t="s">
        <v>160</v>
      </c>
      <c r="B36" s="13" t="s">
        <v>171</v>
      </c>
      <c r="C36" s="13" t="s">
        <v>180</v>
      </c>
      <c r="D36" s="13" t="s">
        <v>173</v>
      </c>
      <c r="E36" s="13" t="s">
        <v>173</v>
      </c>
      <c r="F36" s="13" t="s">
        <v>76</v>
      </c>
      <c r="G36" s="24">
        <v>2.2000000000000002</v>
      </c>
      <c r="H36" s="30">
        <v>4.1249222882877168E-11</v>
      </c>
      <c r="I36" s="30">
        <v>5.4230862830238567E-10</v>
      </c>
      <c r="J36" s="30">
        <v>2.0195550542130601E-9</v>
      </c>
      <c r="K36" s="30">
        <v>8.7389326710579495E-11</v>
      </c>
      <c r="L36" s="30">
        <v>9.4774802722173097E-10</v>
      </c>
    </row>
    <row r="37" spans="1:12" ht="13.8" x14ac:dyDescent="0.2">
      <c r="A37" s="13" t="s">
        <v>160</v>
      </c>
      <c r="B37" s="13" t="s">
        <v>171</v>
      </c>
      <c r="C37" s="13" t="s">
        <v>180</v>
      </c>
      <c r="D37" s="13" t="s">
        <v>173</v>
      </c>
      <c r="E37" s="13" t="s">
        <v>173</v>
      </c>
      <c r="F37" s="13" t="s">
        <v>11</v>
      </c>
      <c r="G37" s="14">
        <f>AVERAGE(G34:G36)</f>
        <v>2.5000000000000004</v>
      </c>
      <c r="H37" s="30">
        <f>AVERAGE(H34:H36)</f>
        <v>4.2673680699084739E-11</v>
      </c>
      <c r="I37" s="30">
        <f>AVERAGE(I34:I36)</f>
        <v>5.4162903565805212E-10</v>
      </c>
      <c r="J37" s="30">
        <f>AVERAGE(J34:J36)</f>
        <v>1.9903284395227319E-9</v>
      </c>
      <c r="K37" s="30">
        <f t="shared" ref="K37:L37" si="8">AVERAGE(K34:K36)</f>
        <v>8.8124804025035819E-11</v>
      </c>
      <c r="L37" s="30">
        <f t="shared" si="8"/>
        <v>9.2383634684016506E-10</v>
      </c>
    </row>
    <row r="38" spans="1:12" ht="13.8" x14ac:dyDescent="0.2">
      <c r="A38" s="13" t="s">
        <v>160</v>
      </c>
      <c r="B38" s="13" t="s">
        <v>171</v>
      </c>
      <c r="C38" s="13" t="s">
        <v>180</v>
      </c>
      <c r="D38" s="13" t="s">
        <v>181</v>
      </c>
      <c r="E38" s="13" t="s">
        <v>182</v>
      </c>
      <c r="F38" s="13" t="s">
        <v>77</v>
      </c>
      <c r="G38" s="24">
        <v>3.4</v>
      </c>
      <c r="H38" s="30">
        <v>3.6950633028950426E-11</v>
      </c>
      <c r="I38" s="30">
        <v>3.5766592301664398E-10</v>
      </c>
      <c r="J38" s="30">
        <v>3.261621803418244E-9</v>
      </c>
      <c r="K38" s="30">
        <v>6.4099992395437271E-11</v>
      </c>
      <c r="L38" s="30">
        <v>8.6888821298186407E-10</v>
      </c>
    </row>
    <row r="39" spans="1:12" ht="13.8" x14ac:dyDescent="0.2">
      <c r="A39" s="13" t="s">
        <v>160</v>
      </c>
      <c r="B39" s="13" t="s">
        <v>171</v>
      </c>
      <c r="C39" s="13" t="s">
        <v>180</v>
      </c>
      <c r="D39" s="13" t="s">
        <v>181</v>
      </c>
      <c r="E39" s="13" t="s">
        <v>182</v>
      </c>
      <c r="F39" s="13" t="s">
        <v>6</v>
      </c>
      <c r="G39" s="24">
        <v>3</v>
      </c>
      <c r="H39" s="30">
        <v>3.735615056235675E-11</v>
      </c>
      <c r="I39" s="30">
        <v>4.2307655487154755E-10</v>
      </c>
      <c r="J39" s="30">
        <v>3.208428075988047E-9</v>
      </c>
      <c r="K39" s="30">
        <v>8.3114547067682844E-11</v>
      </c>
      <c r="L39" s="30">
        <v>8.6503375464214537E-10</v>
      </c>
    </row>
    <row r="40" spans="1:12" ht="13.8" x14ac:dyDescent="0.2">
      <c r="A40" s="13" t="s">
        <v>160</v>
      </c>
      <c r="B40" s="13" t="s">
        <v>171</v>
      </c>
      <c r="C40" s="13" t="s">
        <v>180</v>
      </c>
      <c r="D40" s="13" t="s">
        <v>181</v>
      </c>
      <c r="E40" s="13" t="s">
        <v>182</v>
      </c>
      <c r="F40" s="13" t="s">
        <v>3</v>
      </c>
      <c r="G40" s="24">
        <v>2.9</v>
      </c>
      <c r="H40" s="30">
        <v>4.4137400258382454E-11</v>
      </c>
      <c r="I40" s="30">
        <v>3.2740856420404311E-10</v>
      </c>
      <c r="J40" s="30">
        <v>4.3534929178199372E-9</v>
      </c>
      <c r="K40" s="30">
        <v>8.6022919606006297E-11</v>
      </c>
      <c r="L40" s="30">
        <v>8.6140476394440956E-10</v>
      </c>
    </row>
    <row r="41" spans="1:12" ht="13.8" x14ac:dyDescent="0.2">
      <c r="A41" s="13" t="s">
        <v>160</v>
      </c>
      <c r="B41" s="13" t="s">
        <v>171</v>
      </c>
      <c r="C41" s="13" t="s">
        <v>180</v>
      </c>
      <c r="D41" s="13" t="s">
        <v>181</v>
      </c>
      <c r="E41" s="13" t="s">
        <v>182</v>
      </c>
      <c r="F41" s="13" t="s">
        <v>11</v>
      </c>
      <c r="G41" s="14">
        <f>AVERAGE(G38:G40)</f>
        <v>3.1</v>
      </c>
      <c r="H41" s="30">
        <f>AVERAGE(H38:H40)</f>
        <v>3.9481394616563212E-11</v>
      </c>
      <c r="I41" s="30">
        <f>AVERAGE(I38:I40)</f>
        <v>3.6938368069741156E-10</v>
      </c>
      <c r="J41" s="30">
        <f>AVERAGE(J38:J40)</f>
        <v>3.6078475990754095E-9</v>
      </c>
      <c r="K41" s="30">
        <f t="shared" ref="K41:L41" si="9">AVERAGE(K38:K40)</f>
        <v>7.7745819689708804E-11</v>
      </c>
      <c r="L41" s="30">
        <f t="shared" si="9"/>
        <v>8.651089105228063E-10</v>
      </c>
    </row>
    <row r="42" spans="1:12" ht="13.8" x14ac:dyDescent="0.2">
      <c r="A42" s="18" t="s">
        <v>149</v>
      </c>
      <c r="B42" s="13" t="s">
        <v>169</v>
      </c>
      <c r="C42" s="13" t="s">
        <v>180</v>
      </c>
      <c r="D42" s="13" t="s">
        <v>173</v>
      </c>
      <c r="E42" s="13" t="s">
        <v>173</v>
      </c>
      <c r="F42" s="13" t="s">
        <v>0</v>
      </c>
      <c r="G42" s="24">
        <v>4.9000000000000004</v>
      </c>
      <c r="H42" s="30">
        <v>4.8691324134347422E-11</v>
      </c>
      <c r="I42" s="30">
        <v>3.0987732616908026E-10</v>
      </c>
      <c r="J42" s="30">
        <v>1.4534809374200097E-9</v>
      </c>
      <c r="K42" s="30">
        <v>8.4936249562783993E-11</v>
      </c>
      <c r="L42" s="30">
        <v>7.1537320891461032E-10</v>
      </c>
    </row>
    <row r="43" spans="1:12" ht="13.8" x14ac:dyDescent="0.2">
      <c r="A43" s="18" t="s">
        <v>149</v>
      </c>
      <c r="B43" s="13" t="s">
        <v>169</v>
      </c>
      <c r="C43" s="13" t="s">
        <v>180</v>
      </c>
      <c r="D43" s="13" t="s">
        <v>173</v>
      </c>
      <c r="E43" s="13" t="s">
        <v>173</v>
      </c>
      <c r="F43" s="13" t="s">
        <v>4</v>
      </c>
      <c r="G43" s="24">
        <v>3.5</v>
      </c>
      <c r="H43" s="30">
        <v>4.1610647467181333E-11</v>
      </c>
      <c r="I43" s="30">
        <v>2.4936725062054494E-10</v>
      </c>
      <c r="J43" s="30">
        <v>3.9374225335920394E-9</v>
      </c>
      <c r="K43" s="30">
        <v>7.5156226143464132E-11</v>
      </c>
      <c r="L43" s="30">
        <v>5.4755827176553344E-10</v>
      </c>
    </row>
    <row r="44" spans="1:12" ht="13.8" x14ac:dyDescent="0.2">
      <c r="A44" s="18" t="s">
        <v>149</v>
      </c>
      <c r="B44" s="13" t="s">
        <v>169</v>
      </c>
      <c r="C44" s="13" t="s">
        <v>180</v>
      </c>
      <c r="D44" s="13" t="s">
        <v>173</v>
      </c>
      <c r="E44" s="13" t="s">
        <v>173</v>
      </c>
      <c r="F44" s="13" t="s">
        <v>5</v>
      </c>
      <c r="G44" s="24">
        <v>6.3</v>
      </c>
      <c r="H44" s="30">
        <v>4.9191546908898491E-11</v>
      </c>
      <c r="I44" s="30">
        <v>2.1397663845359256E-10</v>
      </c>
      <c r="J44" s="30">
        <v>1.7906049556355049E-9</v>
      </c>
      <c r="K44" s="30">
        <v>8.8540570118171454E-11</v>
      </c>
      <c r="L44" s="30">
        <v>4.6359847650863941E-10</v>
      </c>
    </row>
    <row r="45" spans="1:12" ht="13.8" x14ac:dyDescent="0.2">
      <c r="A45" s="18" t="s">
        <v>149</v>
      </c>
      <c r="B45" s="13" t="s">
        <v>169</v>
      </c>
      <c r="C45" s="13" t="s">
        <v>180</v>
      </c>
      <c r="D45" s="13" t="s">
        <v>173</v>
      </c>
      <c r="E45" s="13" t="s">
        <v>173</v>
      </c>
      <c r="F45" s="14" t="s">
        <v>11</v>
      </c>
      <c r="G45" s="14">
        <f>AVERAGE(G42:G44)</f>
        <v>4.8999999999999995</v>
      </c>
      <c r="H45" s="30">
        <f>AVERAGE(H42:H44)</f>
        <v>4.6497839503475753E-11</v>
      </c>
      <c r="I45" s="30">
        <f>AVERAGE(I42:I44)</f>
        <v>2.5774040508107257E-10</v>
      </c>
      <c r="J45" s="30">
        <f>AVERAGE(J42:J44)</f>
        <v>2.3938361422158513E-9</v>
      </c>
      <c r="K45" s="30">
        <f t="shared" ref="K45:L45" si="10">AVERAGE(K42:K44)</f>
        <v>8.2877681941473206E-11</v>
      </c>
      <c r="L45" s="30">
        <f t="shared" si="10"/>
        <v>5.7550998572959434E-10</v>
      </c>
    </row>
    <row r="46" spans="1:12" ht="13.8" x14ac:dyDescent="0.2">
      <c r="A46" s="18" t="s">
        <v>149</v>
      </c>
      <c r="B46" s="13" t="s">
        <v>169</v>
      </c>
      <c r="C46" s="13" t="s">
        <v>180</v>
      </c>
      <c r="D46" s="13" t="s">
        <v>181</v>
      </c>
      <c r="E46" s="13" t="s">
        <v>182</v>
      </c>
      <c r="F46" s="14" t="s">
        <v>0</v>
      </c>
      <c r="G46" s="24">
        <v>6.7</v>
      </c>
      <c r="H46" s="30">
        <v>4.5449745483575567E-11</v>
      </c>
      <c r="I46" s="30">
        <v>2.2063733340015336E-10</v>
      </c>
      <c r="J46" s="30">
        <v>2.2090533185702049E-9</v>
      </c>
      <c r="K46" s="30">
        <v>7.4605224932574173E-11</v>
      </c>
      <c r="L46" s="30">
        <v>4.8887051372517996E-10</v>
      </c>
    </row>
    <row r="47" spans="1:12" ht="13.8" x14ac:dyDescent="0.2">
      <c r="A47" s="18" t="s">
        <v>149</v>
      </c>
      <c r="B47" s="13" t="s">
        <v>169</v>
      </c>
      <c r="C47" s="13" t="s">
        <v>180</v>
      </c>
      <c r="D47" s="13" t="s">
        <v>181</v>
      </c>
      <c r="E47" s="13" t="s">
        <v>182</v>
      </c>
      <c r="F47" s="13" t="s">
        <v>1</v>
      </c>
      <c r="G47" s="24">
        <v>6.1</v>
      </c>
      <c r="H47" s="30">
        <v>6.0798326745583681E-11</v>
      </c>
      <c r="I47" s="30">
        <v>2.6745143746821138E-10</v>
      </c>
      <c r="J47" s="30">
        <v>1.7812203309153151E-9</v>
      </c>
      <c r="K47" s="30">
        <v>1.0542962797300674E-10</v>
      </c>
      <c r="L47" s="30">
        <v>4.5185660278458988E-10</v>
      </c>
    </row>
    <row r="48" spans="1:12" ht="13.8" x14ac:dyDescent="0.2">
      <c r="A48" s="18" t="s">
        <v>149</v>
      </c>
      <c r="B48" s="13" t="s">
        <v>169</v>
      </c>
      <c r="C48" s="13" t="s">
        <v>180</v>
      </c>
      <c r="D48" s="13" t="s">
        <v>181</v>
      </c>
      <c r="E48" s="13" t="s">
        <v>182</v>
      </c>
      <c r="F48" s="18" t="s">
        <v>5</v>
      </c>
      <c r="G48" s="24">
        <v>6.1</v>
      </c>
      <c r="H48" s="30">
        <v>5.2644761170478377E-11</v>
      </c>
      <c r="I48" s="30">
        <v>3.189841459589759E-10</v>
      </c>
      <c r="J48" s="30">
        <v>3.6622279917940166E-9</v>
      </c>
      <c r="K48" s="30">
        <v>1.014183623686832E-10</v>
      </c>
      <c r="L48" s="30">
        <v>6.3723963000686577E-10</v>
      </c>
    </row>
    <row r="49" spans="1:12" ht="13.8" x14ac:dyDescent="0.2">
      <c r="A49" s="18" t="s">
        <v>149</v>
      </c>
      <c r="B49" s="13" t="s">
        <v>169</v>
      </c>
      <c r="C49" s="13" t="s">
        <v>180</v>
      </c>
      <c r="D49" s="13" t="s">
        <v>181</v>
      </c>
      <c r="E49" s="13" t="s">
        <v>182</v>
      </c>
      <c r="F49" s="13" t="s">
        <v>21</v>
      </c>
      <c r="G49" s="14">
        <f>AVERAGE(G46:G48)</f>
        <v>6.3</v>
      </c>
      <c r="H49" s="30">
        <f>AVERAGE(H46:H48)</f>
        <v>5.2964277799879204E-11</v>
      </c>
      <c r="I49" s="30">
        <f>AVERAGE(I46:I48)</f>
        <v>2.6902430560911354E-10</v>
      </c>
      <c r="J49" s="30">
        <f>AVERAGE(J46:J48)</f>
        <v>2.5508338804265124E-9</v>
      </c>
      <c r="K49" s="30">
        <f t="shared" ref="K49:L49" si="11">AVERAGE(K46:K48)</f>
        <v>9.3817738424754716E-11</v>
      </c>
      <c r="L49" s="30">
        <f t="shared" si="11"/>
        <v>5.2598891550554517E-10</v>
      </c>
    </row>
    <row r="50" spans="1:12" ht="13.8" x14ac:dyDescent="0.2">
      <c r="A50" s="18" t="s">
        <v>149</v>
      </c>
      <c r="B50" s="13" t="s">
        <v>169</v>
      </c>
      <c r="C50" s="13" t="s">
        <v>180</v>
      </c>
      <c r="D50" s="13" t="s">
        <v>183</v>
      </c>
      <c r="E50" s="13" t="s">
        <v>184</v>
      </c>
      <c r="F50" s="14" t="s">
        <v>27</v>
      </c>
      <c r="G50" s="24">
        <v>4.3</v>
      </c>
      <c r="H50" s="30">
        <v>3.5858393478911747E-11</v>
      </c>
      <c r="I50" s="30">
        <v>3.6668991046202557E-10</v>
      </c>
      <c r="J50" s="30">
        <v>3.4157292190093821E-9</v>
      </c>
      <c r="K50" s="30">
        <v>8.0190307578297152E-11</v>
      </c>
      <c r="L50" s="30">
        <v>8.4527069218580253E-10</v>
      </c>
    </row>
    <row r="51" spans="1:12" ht="13.8" x14ac:dyDescent="0.2">
      <c r="A51" s="18" t="s">
        <v>149</v>
      </c>
      <c r="B51" s="13" t="s">
        <v>169</v>
      </c>
      <c r="C51" s="13" t="s">
        <v>180</v>
      </c>
      <c r="D51" s="13" t="s">
        <v>183</v>
      </c>
      <c r="E51" s="13" t="s">
        <v>184</v>
      </c>
      <c r="F51" s="13" t="s">
        <v>28</v>
      </c>
      <c r="G51" s="24">
        <v>6.7</v>
      </c>
      <c r="H51" s="30">
        <v>4.2056853735445702E-11</v>
      </c>
      <c r="I51" s="30">
        <v>3.164013626381546E-10</v>
      </c>
      <c r="J51" s="30">
        <v>2.2497901065495921E-9</v>
      </c>
      <c r="K51" s="30">
        <v>6.4751086889733848E-11</v>
      </c>
      <c r="L51" s="30">
        <v>9.649129022829451E-10</v>
      </c>
    </row>
    <row r="52" spans="1:12" ht="13.8" x14ac:dyDescent="0.2">
      <c r="A52" s="18" t="s">
        <v>149</v>
      </c>
      <c r="B52" s="13" t="s">
        <v>169</v>
      </c>
      <c r="C52" s="13" t="s">
        <v>180</v>
      </c>
      <c r="D52" s="13" t="s">
        <v>183</v>
      </c>
      <c r="E52" s="13" t="s">
        <v>184</v>
      </c>
      <c r="F52" s="18" t="s">
        <v>91</v>
      </c>
      <c r="G52" s="24">
        <v>6.7</v>
      </c>
      <c r="H52" s="30">
        <v>3.8583716107870269E-11</v>
      </c>
      <c r="I52" s="30">
        <v>3.9040547648920609E-10</v>
      </c>
      <c r="J52" s="30">
        <v>2.4428731776569972E-9</v>
      </c>
      <c r="K52" s="30">
        <v>6.4751086889733848E-11</v>
      </c>
      <c r="L52" s="30">
        <v>9.4324630783383517E-10</v>
      </c>
    </row>
    <row r="53" spans="1:12" ht="13.8" x14ac:dyDescent="0.2">
      <c r="A53" s="18" t="s">
        <v>149</v>
      </c>
      <c r="B53" s="13" t="s">
        <v>169</v>
      </c>
      <c r="C53" s="13" t="s">
        <v>180</v>
      </c>
      <c r="D53" s="13" t="s">
        <v>183</v>
      </c>
      <c r="E53" s="13" t="s">
        <v>184</v>
      </c>
      <c r="F53" s="13" t="s">
        <v>21</v>
      </c>
      <c r="G53" s="14">
        <f>AVERAGE(G50:G52)</f>
        <v>5.8999999999999995</v>
      </c>
      <c r="H53" s="30">
        <f>AVERAGE(H50:H52)</f>
        <v>3.8832987774075904E-11</v>
      </c>
      <c r="I53" s="30">
        <f>AVERAGE(I50:I52)</f>
        <v>3.5783224986312874E-10</v>
      </c>
      <c r="J53" s="30">
        <f>AVERAGE(J50:J52)</f>
        <v>2.7027975010719908E-9</v>
      </c>
      <c r="K53" s="30">
        <f t="shared" ref="K53:L53" si="12">AVERAGE(K50:K52)</f>
        <v>6.9897493785921612E-11</v>
      </c>
      <c r="L53" s="30">
        <f t="shared" si="12"/>
        <v>9.1780996743419423E-10</v>
      </c>
    </row>
    <row r="54" spans="1:12" ht="13.8" x14ac:dyDescent="0.2">
      <c r="A54" s="18" t="s">
        <v>149</v>
      </c>
      <c r="B54" s="13" t="s">
        <v>169</v>
      </c>
      <c r="C54" s="13" t="s">
        <v>180</v>
      </c>
      <c r="D54" s="13" t="s">
        <v>186</v>
      </c>
      <c r="E54" s="13" t="s">
        <v>185</v>
      </c>
      <c r="F54" s="14" t="s">
        <v>0</v>
      </c>
      <c r="G54" s="24">
        <v>6.5</v>
      </c>
      <c r="H54" s="30">
        <v>4.8592656896954627E-11</v>
      </c>
      <c r="I54" s="30">
        <v>4.5836238807753196E-10</v>
      </c>
      <c r="J54" s="30">
        <v>3.2477425361072809E-9</v>
      </c>
      <c r="K54" s="30">
        <v>1.037975674820058E-10</v>
      </c>
      <c r="L54" s="30">
        <v>1.0565883652322531E-9</v>
      </c>
    </row>
    <row r="55" spans="1:12" ht="13.8" x14ac:dyDescent="0.2">
      <c r="A55" s="18" t="s">
        <v>149</v>
      </c>
      <c r="B55" s="13" t="s">
        <v>169</v>
      </c>
      <c r="C55" s="13" t="s">
        <v>180</v>
      </c>
      <c r="D55" s="13" t="s">
        <v>186</v>
      </c>
      <c r="E55" s="13" t="s">
        <v>185</v>
      </c>
      <c r="F55" s="13" t="s">
        <v>28</v>
      </c>
      <c r="G55" s="24">
        <v>6.4</v>
      </c>
      <c r="H55" s="30">
        <v>4.6787226250404356E-11</v>
      </c>
      <c r="I55" s="30">
        <v>3.0414765158518696E-10</v>
      </c>
      <c r="J55" s="30">
        <v>2.4848306531377994E-9</v>
      </c>
      <c r="K55" s="30">
        <v>7.4304550040982787E-11</v>
      </c>
      <c r="L55" s="30">
        <v>6.8637270694311264E-10</v>
      </c>
    </row>
    <row r="56" spans="1:12" ht="13.8" x14ac:dyDescent="0.2">
      <c r="A56" s="18" t="s">
        <v>149</v>
      </c>
      <c r="B56" s="13" t="s">
        <v>169</v>
      </c>
      <c r="C56" s="13" t="s">
        <v>180</v>
      </c>
      <c r="D56" s="13" t="s">
        <v>186</v>
      </c>
      <c r="E56" s="13" t="s">
        <v>185</v>
      </c>
      <c r="F56" s="18" t="s">
        <v>5</v>
      </c>
      <c r="G56" s="24">
        <v>6.5</v>
      </c>
      <c r="H56" s="30">
        <v>4.6441547240968276E-11</v>
      </c>
      <c r="I56" s="30">
        <v>3.7925103430380025E-10</v>
      </c>
      <c r="J56" s="30">
        <v>2.4428731776569972E-9</v>
      </c>
      <c r="K56" s="30">
        <v>9.0699534872726544E-11</v>
      </c>
      <c r="L56" s="30">
        <v>9.4324630783383517E-10</v>
      </c>
    </row>
    <row r="57" spans="1:12" ht="13.8" x14ac:dyDescent="0.2">
      <c r="A57" s="18" t="s">
        <v>149</v>
      </c>
      <c r="B57" s="13" t="s">
        <v>169</v>
      </c>
      <c r="C57" s="13" t="s">
        <v>180</v>
      </c>
      <c r="D57" s="13" t="s">
        <v>186</v>
      </c>
      <c r="E57" s="13" t="s">
        <v>185</v>
      </c>
      <c r="F57" s="13" t="s">
        <v>21</v>
      </c>
      <c r="G57" s="14">
        <f>AVERAGE(G54:G56)</f>
        <v>6.4666666666666659</v>
      </c>
      <c r="H57" s="30">
        <f>AVERAGE(H54:H56)</f>
        <v>4.7273810129442422E-11</v>
      </c>
      <c r="I57" s="30">
        <f>AVERAGE(I54:I56)</f>
        <v>3.8058702465550643E-10</v>
      </c>
      <c r="J57" s="30">
        <f>AVERAGE(J54:J56)</f>
        <v>2.7251487889673589E-9</v>
      </c>
      <c r="K57" s="30">
        <f t="shared" ref="K57:L57" si="13">AVERAGE(K54:K56)</f>
        <v>8.9600550798571705E-11</v>
      </c>
      <c r="L57" s="30">
        <f t="shared" si="13"/>
        <v>8.9540246000306701E-10</v>
      </c>
    </row>
    <row r="58" spans="1:12" ht="13.8" x14ac:dyDescent="0.2">
      <c r="A58" s="13" t="s">
        <v>188</v>
      </c>
      <c r="B58" s="13" t="s">
        <v>171</v>
      </c>
      <c r="C58" s="13" t="s">
        <v>180</v>
      </c>
      <c r="D58" s="13" t="s">
        <v>173</v>
      </c>
      <c r="E58" s="13" t="s">
        <v>173</v>
      </c>
      <c r="F58" s="13" t="s">
        <v>26</v>
      </c>
      <c r="G58" s="24">
        <v>1.8</v>
      </c>
      <c r="H58" s="30">
        <v>3.3068594427071681E-11</v>
      </c>
      <c r="I58" s="30">
        <v>4.8799347070807512E-10</v>
      </c>
      <c r="J58" s="30">
        <v>5.0603164024883763E-9</v>
      </c>
      <c r="K58" s="30">
        <v>7.4229469979692305E-11</v>
      </c>
      <c r="L58" s="30">
        <v>1.5096089360531217E-9</v>
      </c>
    </row>
    <row r="59" spans="1:12" ht="13.8" x14ac:dyDescent="0.2">
      <c r="A59" s="13" t="s">
        <v>188</v>
      </c>
      <c r="B59" s="13" t="s">
        <v>171</v>
      </c>
      <c r="C59" s="13" t="s">
        <v>180</v>
      </c>
      <c r="D59" s="13" t="s">
        <v>173</v>
      </c>
      <c r="E59" s="13" t="s">
        <v>173</v>
      </c>
      <c r="F59" s="13" t="s">
        <v>70</v>
      </c>
      <c r="G59" s="24">
        <v>2</v>
      </c>
      <c r="H59" s="30">
        <v>4.1090246116761652E-11</v>
      </c>
      <c r="I59" s="30">
        <v>6.2721648904235213E-10</v>
      </c>
      <c r="J59" s="30">
        <v>3.1282519480617186E-9</v>
      </c>
      <c r="K59" s="30">
        <v>9.2859915286324109E-11</v>
      </c>
      <c r="L59" s="30">
        <v>1.8266175245629298E-9</v>
      </c>
    </row>
    <row r="60" spans="1:12" ht="13.8" x14ac:dyDescent="0.2">
      <c r="A60" s="13" t="s">
        <v>188</v>
      </c>
      <c r="B60" s="13" t="s">
        <v>171</v>
      </c>
      <c r="C60" s="13" t="s">
        <v>180</v>
      </c>
      <c r="D60" s="13" t="s">
        <v>173</v>
      </c>
      <c r="E60" s="13" t="s">
        <v>173</v>
      </c>
      <c r="F60" s="13" t="s">
        <v>3</v>
      </c>
      <c r="G60" s="24">
        <v>2.1</v>
      </c>
      <c r="H60" s="30">
        <v>3.3316546338495235E-11</v>
      </c>
      <c r="I60" s="30">
        <v>4.9922612962212629E-10</v>
      </c>
      <c r="J60" s="30">
        <v>3.0457980601516015E-9</v>
      </c>
      <c r="K60" s="30">
        <v>7.6563857344969434E-11</v>
      </c>
      <c r="L60" s="30">
        <v>1.3203100241986499E-9</v>
      </c>
    </row>
    <row r="61" spans="1:12" ht="13.8" x14ac:dyDescent="0.2">
      <c r="A61" s="13" t="s">
        <v>188</v>
      </c>
      <c r="B61" s="13" t="s">
        <v>171</v>
      </c>
      <c r="C61" s="13" t="s">
        <v>180</v>
      </c>
      <c r="D61" s="13" t="s">
        <v>173</v>
      </c>
      <c r="E61" s="13" t="s">
        <v>173</v>
      </c>
      <c r="F61" s="13" t="s">
        <v>24</v>
      </c>
      <c r="G61" s="14">
        <f>AVERAGE(G58:G60)</f>
        <v>1.9666666666666668</v>
      </c>
      <c r="H61" s="30">
        <f>AVERAGE(H58:H60)</f>
        <v>3.5825128960776194E-11</v>
      </c>
      <c r="I61" s="30">
        <f>AVERAGE(I58:I60)</f>
        <v>5.3814536312418451E-10</v>
      </c>
      <c r="J61" s="30">
        <f>AVERAGE(J58:J60)</f>
        <v>3.7447888035672324E-9</v>
      </c>
      <c r="K61" s="30">
        <f t="shared" ref="K61:L61" si="14">AVERAGE(K58:K60)</f>
        <v>8.1217747536995278E-11</v>
      </c>
      <c r="L61" s="30">
        <f t="shared" si="14"/>
        <v>1.5521788282715671E-9</v>
      </c>
    </row>
    <row r="62" spans="1:12" ht="13.8" x14ac:dyDescent="0.2">
      <c r="A62" s="13" t="s">
        <v>188</v>
      </c>
      <c r="B62" s="13" t="s">
        <v>171</v>
      </c>
      <c r="C62" s="13" t="s">
        <v>180</v>
      </c>
      <c r="D62" s="13" t="s">
        <v>189</v>
      </c>
      <c r="E62" s="13" t="s">
        <v>190</v>
      </c>
      <c r="F62" s="13" t="s">
        <v>0</v>
      </c>
      <c r="G62" s="24">
        <v>2.2000000000000002</v>
      </c>
      <c r="H62" s="30">
        <v>3.7464733203939904E-11</v>
      </c>
      <c r="I62" s="30">
        <v>8.490622945325669E-10</v>
      </c>
      <c r="J62" s="30">
        <v>5.2373391844245933E-9</v>
      </c>
      <c r="K62" s="30">
        <v>7.9804671548865899E-11</v>
      </c>
      <c r="L62" s="30">
        <v>2.141222367332978E-9</v>
      </c>
    </row>
    <row r="63" spans="1:12" ht="13.8" x14ac:dyDescent="0.2">
      <c r="A63" s="13" t="s">
        <v>188</v>
      </c>
      <c r="B63" s="13" t="s">
        <v>171</v>
      </c>
      <c r="C63" s="13" t="s">
        <v>180</v>
      </c>
      <c r="D63" s="13" t="s">
        <v>189</v>
      </c>
      <c r="E63" s="13" t="s">
        <v>190</v>
      </c>
      <c r="F63" s="13" t="s">
        <v>22</v>
      </c>
      <c r="G63" s="24">
        <v>3.8</v>
      </c>
      <c r="H63" s="30">
        <v>3.6891901332582415E-11</v>
      </c>
      <c r="I63" s="30">
        <v>1.0416253299043638E-9</v>
      </c>
      <c r="J63" s="30">
        <v>4.9891614387731435E-9</v>
      </c>
      <c r="K63" s="30">
        <v>8.7396546028962566E-11</v>
      </c>
      <c r="L63" s="30">
        <v>2.3951590050630877E-9</v>
      </c>
    </row>
    <row r="64" spans="1:12" ht="13.8" x14ac:dyDescent="0.2">
      <c r="A64" s="13" t="s">
        <v>188</v>
      </c>
      <c r="B64" s="13" t="s">
        <v>171</v>
      </c>
      <c r="C64" s="13" t="s">
        <v>180</v>
      </c>
      <c r="D64" s="13" t="s">
        <v>189</v>
      </c>
      <c r="E64" s="13" t="s">
        <v>190</v>
      </c>
      <c r="F64" s="13" t="s">
        <v>91</v>
      </c>
      <c r="G64" s="24">
        <v>2.2999999999999998</v>
      </c>
      <c r="H64" s="30">
        <v>3.876772049188871E-11</v>
      </c>
      <c r="I64" s="30">
        <v>1.0419900343647033E-9</v>
      </c>
      <c r="J64" s="30">
        <v>4.6643572840561203E-9</v>
      </c>
      <c r="K64" s="30">
        <v>9.1050430584640879E-11</v>
      </c>
      <c r="L64" s="30">
        <v>3.0048689785207217E-9</v>
      </c>
    </row>
    <row r="65" spans="1:12" ht="13.8" x14ac:dyDescent="0.2">
      <c r="A65" s="13" t="s">
        <v>188</v>
      </c>
      <c r="B65" s="13" t="s">
        <v>171</v>
      </c>
      <c r="C65" s="13" t="s">
        <v>180</v>
      </c>
      <c r="D65" s="13" t="s">
        <v>189</v>
      </c>
      <c r="E65" s="13" t="s">
        <v>190</v>
      </c>
      <c r="F65" s="13" t="s">
        <v>24</v>
      </c>
      <c r="G65" s="14">
        <f>AVERAGE(G62:G64)</f>
        <v>2.7666666666666671</v>
      </c>
      <c r="H65" s="30">
        <f>AVERAGE(H62:H64)</f>
        <v>3.7708118342803677E-11</v>
      </c>
      <c r="I65" s="30">
        <f>AVERAGE(I62:I64)</f>
        <v>9.7755921960054468E-10</v>
      </c>
      <c r="J65" s="30">
        <f>AVERAGE(J62:J64)</f>
        <v>4.9636193024179524E-9</v>
      </c>
      <c r="K65" s="30">
        <f t="shared" ref="K65:L65" si="15">AVERAGE(K62:K64)</f>
        <v>8.6083882720823119E-11</v>
      </c>
      <c r="L65" s="30">
        <f t="shared" si="15"/>
        <v>2.5137501169722626E-9</v>
      </c>
    </row>
    <row r="66" spans="1:12" ht="13.8" x14ac:dyDescent="0.2">
      <c r="A66" s="13" t="s">
        <v>151</v>
      </c>
      <c r="B66" s="13" t="s">
        <v>169</v>
      </c>
      <c r="C66" s="13" t="s">
        <v>180</v>
      </c>
      <c r="D66" s="13" t="s">
        <v>173</v>
      </c>
      <c r="E66" s="13" t="s">
        <v>173</v>
      </c>
      <c r="F66" s="13" t="s">
        <v>83</v>
      </c>
      <c r="G66" s="24">
        <v>4.9000000000000004</v>
      </c>
      <c r="H66" s="30">
        <v>2.8188885430613975E-11</v>
      </c>
      <c r="I66" s="30">
        <v>4.3899999999999998E-10</v>
      </c>
      <c r="J66" s="30">
        <v>4.0771918669316665E-9</v>
      </c>
      <c r="K66" s="30">
        <v>7.1644307015948167E-11</v>
      </c>
      <c r="L66" s="30">
        <v>7.5627278261677531E-10</v>
      </c>
    </row>
    <row r="67" spans="1:12" ht="13.8" x14ac:dyDescent="0.2">
      <c r="A67" s="13" t="s">
        <v>151</v>
      </c>
      <c r="B67" s="13" t="s">
        <v>169</v>
      </c>
      <c r="C67" s="13" t="s">
        <v>180</v>
      </c>
      <c r="D67" s="13" t="s">
        <v>173</v>
      </c>
      <c r="E67" s="13" t="s">
        <v>173</v>
      </c>
      <c r="F67" s="13" t="s">
        <v>49</v>
      </c>
      <c r="G67" s="24">
        <v>4</v>
      </c>
      <c r="H67" s="30">
        <v>2.811735388280179E-11</v>
      </c>
      <c r="I67" s="30">
        <v>2.1089694228334017E-10</v>
      </c>
      <c r="J67" s="30">
        <v>4.9798039293632856E-9</v>
      </c>
      <c r="K67" s="30">
        <v>9.7414933961977203E-11</v>
      </c>
      <c r="L67" s="30">
        <v>7.5627278261677531E-10</v>
      </c>
    </row>
    <row r="68" spans="1:12" ht="13.8" x14ac:dyDescent="0.2">
      <c r="A68" s="13" t="s">
        <v>151</v>
      </c>
      <c r="B68" s="13" t="s">
        <v>169</v>
      </c>
      <c r="C68" s="13" t="s">
        <v>180</v>
      </c>
      <c r="D68" s="13" t="s">
        <v>173</v>
      </c>
      <c r="E68" s="13" t="s">
        <v>173</v>
      </c>
      <c r="F68" s="13" t="s">
        <v>3</v>
      </c>
      <c r="G68" s="24">
        <v>4.2</v>
      </c>
      <c r="H68" s="30">
        <v>4.249E-11</v>
      </c>
      <c r="I68" s="30">
        <v>2.1089694228334017E-10</v>
      </c>
      <c r="J68" s="30">
        <v>3.9145675726241459E-9</v>
      </c>
      <c r="K68" s="30">
        <v>8.5805192918240133E-11</v>
      </c>
      <c r="L68" s="30">
        <v>7.5627278261677531E-10</v>
      </c>
    </row>
    <row r="69" spans="1:12" ht="13.8" x14ac:dyDescent="0.2">
      <c r="A69" s="13" t="s">
        <v>151</v>
      </c>
      <c r="B69" s="13" t="s">
        <v>169</v>
      </c>
      <c r="C69" s="13" t="s">
        <v>180</v>
      </c>
      <c r="D69" s="13" t="s">
        <v>173</v>
      </c>
      <c r="E69" s="13" t="s">
        <v>173</v>
      </c>
      <c r="F69" s="13" t="s">
        <v>11</v>
      </c>
      <c r="G69" s="14">
        <f>AVERAGE(G66:G68)</f>
        <v>4.3666666666666671</v>
      </c>
      <c r="H69" s="30">
        <f>AVERAGE(H66:H68)</f>
        <v>3.2932079771138591E-11</v>
      </c>
      <c r="I69" s="30">
        <f>AVERAGE(I66:I68)</f>
        <v>2.8693129485556009E-10</v>
      </c>
      <c r="J69" s="30">
        <f>AVERAGE(J66:J68)</f>
        <v>4.3238544563063657E-9</v>
      </c>
      <c r="K69" s="30">
        <f t="shared" ref="K69:L69" si="16">AVERAGE(K66:K68)</f>
        <v>8.4954811298721835E-11</v>
      </c>
      <c r="L69" s="30">
        <f t="shared" si="16"/>
        <v>7.5627278261677531E-10</v>
      </c>
    </row>
    <row r="70" spans="1:12" ht="13.8" x14ac:dyDescent="0.2">
      <c r="A70" s="13" t="s">
        <v>151</v>
      </c>
      <c r="B70" s="13" t="s">
        <v>169</v>
      </c>
      <c r="C70" s="13" t="s">
        <v>180</v>
      </c>
      <c r="D70" s="13" t="s">
        <v>189</v>
      </c>
      <c r="E70" s="13" t="s">
        <v>191</v>
      </c>
      <c r="F70" s="13" t="s">
        <v>27</v>
      </c>
      <c r="G70" s="24">
        <v>5.0999999999999996</v>
      </c>
      <c r="H70" s="30">
        <v>4.1298977841162E-11</v>
      </c>
      <c r="I70" s="30">
        <v>1.7757331018778967E-10</v>
      </c>
      <c r="J70" s="30">
        <v>4.5691550235455249E-9</v>
      </c>
      <c r="K70" s="30">
        <v>7.9206670432073819E-11</v>
      </c>
      <c r="L70" s="30">
        <v>9.0346615924681849E-10</v>
      </c>
    </row>
    <row r="71" spans="1:12" ht="13.8" x14ac:dyDescent="0.2">
      <c r="A71" s="13" t="s">
        <v>151</v>
      </c>
      <c r="B71" s="13" t="s">
        <v>169</v>
      </c>
      <c r="C71" s="13" t="s">
        <v>180</v>
      </c>
      <c r="D71" s="13" t="s">
        <v>189</v>
      </c>
      <c r="E71" s="13" t="s">
        <v>191</v>
      </c>
      <c r="F71" s="13" t="s">
        <v>23</v>
      </c>
      <c r="G71" s="24">
        <v>5.4</v>
      </c>
      <c r="H71" s="30">
        <v>2.3242943398422936E-11</v>
      </c>
      <c r="I71" s="30">
        <v>2.4380844142984191E-10</v>
      </c>
      <c r="J71" s="30">
        <v>3.0863531878342548E-9</v>
      </c>
      <c r="K71" s="30">
        <v>5.6381991563027614E-11</v>
      </c>
      <c r="L71" s="30">
        <v>5.8995199768468272E-10</v>
      </c>
    </row>
    <row r="72" spans="1:12" ht="13.8" x14ac:dyDescent="0.2">
      <c r="A72" s="13" t="s">
        <v>151</v>
      </c>
      <c r="B72" s="13" t="s">
        <v>169</v>
      </c>
      <c r="C72" s="13" t="s">
        <v>180</v>
      </c>
      <c r="D72" s="13" t="s">
        <v>189</v>
      </c>
      <c r="E72" s="13" t="s">
        <v>191</v>
      </c>
      <c r="F72" s="13" t="s">
        <v>5</v>
      </c>
      <c r="G72" s="24">
        <v>5.3</v>
      </c>
      <c r="H72" s="30">
        <v>3.9203086832873E-11</v>
      </c>
      <c r="I72" s="30">
        <v>2.6545373221891832E-10</v>
      </c>
      <c r="J72" s="30">
        <v>4.9044623274515526E-9</v>
      </c>
      <c r="K72" s="30">
        <v>5.623551770967849E-11</v>
      </c>
      <c r="L72" s="30">
        <v>5.8995199768468272E-10</v>
      </c>
    </row>
    <row r="73" spans="1:12" ht="13.8" x14ac:dyDescent="0.2">
      <c r="A73" s="13" t="s">
        <v>151</v>
      </c>
      <c r="B73" s="13" t="s">
        <v>169</v>
      </c>
      <c r="C73" s="13" t="s">
        <v>180</v>
      </c>
      <c r="D73" s="13" t="s">
        <v>189</v>
      </c>
      <c r="E73" s="13" t="s">
        <v>191</v>
      </c>
      <c r="F73" s="13" t="s">
        <v>11</v>
      </c>
      <c r="G73" s="14">
        <f>AVERAGE(G70:G72)</f>
        <v>5.2666666666666666</v>
      </c>
      <c r="H73" s="30">
        <f>AVERAGE(H70:H72)</f>
        <v>3.4581669357485979E-11</v>
      </c>
      <c r="I73" s="30">
        <f>AVERAGE(I70:I72)</f>
        <v>2.2894516127884996E-10</v>
      </c>
      <c r="J73" s="30">
        <f>AVERAGE(J70:J72)</f>
        <v>4.186656846277111E-9</v>
      </c>
      <c r="K73" s="30">
        <f t="shared" ref="K73:L73" si="17">AVERAGE(K70:K72)</f>
        <v>6.3941393234926645E-11</v>
      </c>
      <c r="L73" s="30">
        <f t="shared" si="17"/>
        <v>6.9445671820539471E-10</v>
      </c>
    </row>
    <row r="74" spans="1:12" ht="13.8" x14ac:dyDescent="0.2">
      <c r="A74" s="13" t="s">
        <v>192</v>
      </c>
      <c r="B74" s="13" t="s">
        <v>169</v>
      </c>
      <c r="C74" s="13" t="s">
        <v>180</v>
      </c>
      <c r="D74" s="13" t="s">
        <v>173</v>
      </c>
      <c r="E74" s="13" t="s">
        <v>173</v>
      </c>
      <c r="F74" s="13" t="s">
        <v>38</v>
      </c>
      <c r="G74" s="24">
        <v>7.4</v>
      </c>
      <c r="H74" s="30">
        <v>4.8882936809096601E-11</v>
      </c>
      <c r="I74" s="30">
        <v>5.8635270612967095E-10</v>
      </c>
      <c r="J74" s="30">
        <v>1.1768127257038711E-8</v>
      </c>
      <c r="K74" s="30">
        <v>1.3501991402408903E-10</v>
      </c>
      <c r="L74" s="30">
        <v>2.2665511785069333E-9</v>
      </c>
    </row>
    <row r="75" spans="1:12" ht="13.8" x14ac:dyDescent="0.2">
      <c r="A75" s="13" t="s">
        <v>192</v>
      </c>
      <c r="B75" s="13" t="s">
        <v>169</v>
      </c>
      <c r="C75" s="13" t="s">
        <v>180</v>
      </c>
      <c r="D75" s="13" t="s">
        <v>173</v>
      </c>
      <c r="E75" s="13" t="s">
        <v>173</v>
      </c>
      <c r="F75" s="13" t="s">
        <v>16</v>
      </c>
      <c r="G75" s="24">
        <v>6.5</v>
      </c>
      <c r="H75" s="30">
        <v>5.8404283166586431E-11</v>
      </c>
      <c r="I75" s="30">
        <v>6.8267682620266114E-10</v>
      </c>
      <c r="J75" s="30">
        <v>1.2845829370321092E-8</v>
      </c>
      <c r="K75" s="30">
        <v>1.0651960138467322E-10</v>
      </c>
      <c r="L75" s="30">
        <v>2.0917533195109971E-9</v>
      </c>
    </row>
    <row r="76" spans="1:12" ht="13.8" x14ac:dyDescent="0.2">
      <c r="A76" s="13" t="s">
        <v>192</v>
      </c>
      <c r="B76" s="13" t="s">
        <v>169</v>
      </c>
      <c r="C76" s="13" t="s">
        <v>180</v>
      </c>
      <c r="D76" s="13" t="s">
        <v>173</v>
      </c>
      <c r="E76" s="13" t="s">
        <v>173</v>
      </c>
      <c r="F76" s="13" t="s">
        <v>12</v>
      </c>
      <c r="G76" s="24">
        <v>7.4</v>
      </c>
      <c r="H76" s="30">
        <v>6.7994968752262374E-11</v>
      </c>
      <c r="I76" s="30">
        <v>8.1038750423268936E-10</v>
      </c>
      <c r="J76" s="30">
        <v>1.0430635263178572E-8</v>
      </c>
      <c r="K76" s="30">
        <v>1.3009382268495648E-10</v>
      </c>
      <c r="L76" s="30">
        <v>1.744735802619947E-9</v>
      </c>
    </row>
    <row r="77" spans="1:12" ht="13.8" x14ac:dyDescent="0.2">
      <c r="A77" s="13" t="s">
        <v>192</v>
      </c>
      <c r="B77" s="13" t="s">
        <v>169</v>
      </c>
      <c r="C77" s="13" t="s">
        <v>180</v>
      </c>
      <c r="D77" s="13" t="s">
        <v>173</v>
      </c>
      <c r="E77" s="13" t="s">
        <v>173</v>
      </c>
      <c r="F77" s="13" t="s">
        <v>11</v>
      </c>
      <c r="G77" s="14">
        <f>AVERAGE(G74:G76)</f>
        <v>7.1000000000000005</v>
      </c>
      <c r="H77" s="30">
        <f>AVERAGE(H74:H76)</f>
        <v>5.8427396242648464E-11</v>
      </c>
      <c r="I77" s="30">
        <f>AVERAGE(I74:I76)</f>
        <v>6.9313901218834052E-10</v>
      </c>
      <c r="J77" s="30">
        <f>AVERAGE(J74:J76)</f>
        <v>1.1681530630179459E-8</v>
      </c>
      <c r="K77" s="30">
        <f t="shared" ref="K77:L77" si="18">AVERAGE(K74:K76)</f>
        <v>1.2387777936457291E-10</v>
      </c>
      <c r="L77" s="30">
        <f t="shared" si="18"/>
        <v>2.0343467668792924E-9</v>
      </c>
    </row>
    <row r="78" spans="1:12" ht="13.8" x14ac:dyDescent="0.2">
      <c r="A78" s="13" t="s">
        <v>192</v>
      </c>
      <c r="B78" s="13" t="s">
        <v>169</v>
      </c>
      <c r="C78" s="13" t="s">
        <v>180</v>
      </c>
      <c r="D78" s="13" t="s">
        <v>189</v>
      </c>
      <c r="E78" s="13" t="s">
        <v>209</v>
      </c>
      <c r="F78" s="13" t="s">
        <v>29</v>
      </c>
      <c r="G78" s="24">
        <v>5</v>
      </c>
      <c r="H78" s="30">
        <v>5.3356574527749842E-11</v>
      </c>
      <c r="I78" s="30">
        <v>8.7572865707626763E-10</v>
      </c>
      <c r="J78" s="30">
        <v>7.2852882940756213E-9</v>
      </c>
      <c r="K78" s="30">
        <v>1.2597479833816368E-10</v>
      </c>
      <c r="L78" s="30">
        <v>1.9658167040102865E-9</v>
      </c>
    </row>
    <row r="79" spans="1:12" ht="13.8" x14ac:dyDescent="0.2">
      <c r="A79" s="13" t="s">
        <v>192</v>
      </c>
      <c r="B79" s="13" t="s">
        <v>169</v>
      </c>
      <c r="C79" s="13" t="s">
        <v>180</v>
      </c>
      <c r="D79" s="13" t="s">
        <v>189</v>
      </c>
      <c r="E79" s="13" t="s">
        <v>209</v>
      </c>
      <c r="F79" s="13" t="s">
        <v>6</v>
      </c>
      <c r="G79" s="24">
        <v>5.0999999999999996</v>
      </c>
      <c r="H79" s="30">
        <v>4.5846296312003166E-11</v>
      </c>
      <c r="I79" s="30">
        <v>8.2174590391813351E-10</v>
      </c>
      <c r="J79" s="30">
        <v>8.2482774304996377E-9</v>
      </c>
      <c r="K79" s="30">
        <v>1.2961850537940218E-10</v>
      </c>
      <c r="L79" s="30">
        <v>1.9690194991347212E-9</v>
      </c>
    </row>
    <row r="80" spans="1:12" ht="13.8" x14ac:dyDescent="0.2">
      <c r="A80" s="13" t="s">
        <v>192</v>
      </c>
      <c r="B80" s="13" t="s">
        <v>169</v>
      </c>
      <c r="C80" s="13" t="s">
        <v>180</v>
      </c>
      <c r="D80" s="13" t="s">
        <v>189</v>
      </c>
      <c r="E80" s="13" t="s">
        <v>209</v>
      </c>
      <c r="F80" s="13" t="s">
        <v>12</v>
      </c>
      <c r="G80" s="24">
        <v>4.7</v>
      </c>
      <c r="H80" s="30">
        <v>4.9797641540011796E-11</v>
      </c>
      <c r="I80" s="30">
        <v>8.2574224958504182E-10</v>
      </c>
      <c r="J80" s="30">
        <v>9.0468575290125402E-9</v>
      </c>
      <c r="K80" s="30">
        <v>1.0745048920615431E-10</v>
      </c>
      <c r="L80" s="30">
        <v>2.1670538575370355E-9</v>
      </c>
    </row>
    <row r="81" spans="1:12" ht="13.8" x14ac:dyDescent="0.2">
      <c r="A81" s="13" t="s">
        <v>192</v>
      </c>
      <c r="B81" s="13" t="s">
        <v>169</v>
      </c>
      <c r="C81" s="13" t="s">
        <v>180</v>
      </c>
      <c r="D81" s="13" t="s">
        <v>189</v>
      </c>
      <c r="E81" s="13" t="s">
        <v>209</v>
      </c>
      <c r="F81" s="13" t="s">
        <v>21</v>
      </c>
      <c r="G81" s="14">
        <f>AVERAGE(G78:G80)</f>
        <v>4.9333333333333336</v>
      </c>
      <c r="H81" s="30">
        <f>AVERAGE(H78:H80)</f>
        <v>4.9666837459921601E-11</v>
      </c>
      <c r="I81" s="30">
        <f>AVERAGE(I78:I80)</f>
        <v>8.4107227019314766E-10</v>
      </c>
      <c r="J81" s="30">
        <f>AVERAGE(J78:J80)</f>
        <v>8.1934744178625997E-9</v>
      </c>
      <c r="K81" s="30">
        <f t="shared" ref="K81:L81" si="19">AVERAGE(K78:K80)</f>
        <v>1.2101459764124007E-10</v>
      </c>
      <c r="L81" s="30">
        <f t="shared" si="19"/>
        <v>2.0339633535606809E-9</v>
      </c>
    </row>
    <row r="82" spans="1:12" ht="13.8" x14ac:dyDescent="0.2">
      <c r="A82" s="13" t="s">
        <v>192</v>
      </c>
      <c r="B82" s="13" t="s">
        <v>169</v>
      </c>
      <c r="C82" s="13" t="s">
        <v>180</v>
      </c>
      <c r="D82" s="13" t="s">
        <v>189</v>
      </c>
      <c r="E82" s="13" t="s">
        <v>193</v>
      </c>
      <c r="F82" s="13" t="s">
        <v>29</v>
      </c>
      <c r="G82" s="24">
        <v>5.6</v>
      </c>
      <c r="H82" s="30">
        <v>4.4512905633593046E-11</v>
      </c>
      <c r="I82" s="30">
        <v>7.8766570514801872E-10</v>
      </c>
      <c r="J82" s="30">
        <v>7.4534578261217708E-9</v>
      </c>
      <c r="K82" s="30">
        <v>8.657373226431582E-11</v>
      </c>
      <c r="L82" s="30">
        <v>2.0465602669608121E-9</v>
      </c>
    </row>
    <row r="83" spans="1:12" ht="13.8" x14ac:dyDescent="0.2">
      <c r="A83" s="13" t="s">
        <v>192</v>
      </c>
      <c r="B83" s="13" t="s">
        <v>169</v>
      </c>
      <c r="C83" s="13" t="s">
        <v>180</v>
      </c>
      <c r="D83" s="13" t="s">
        <v>189</v>
      </c>
      <c r="E83" s="13" t="s">
        <v>193</v>
      </c>
      <c r="F83" s="13" t="s">
        <v>28</v>
      </c>
      <c r="G83" s="24">
        <v>4.9000000000000004</v>
      </c>
      <c r="H83" s="30">
        <v>4.3929200000000001E-11</v>
      </c>
      <c r="I83" s="30">
        <v>7.29763E-10</v>
      </c>
      <c r="J83" s="30">
        <v>7.9486300000000001E-9</v>
      </c>
      <c r="K83" s="30">
        <v>9.3956699999999999E-11</v>
      </c>
      <c r="L83" s="30">
        <v>2.27655E-9</v>
      </c>
    </row>
    <row r="84" spans="1:12" ht="13.8" x14ac:dyDescent="0.2">
      <c r="A84" s="13" t="s">
        <v>192</v>
      </c>
      <c r="B84" s="13" t="s">
        <v>169</v>
      </c>
      <c r="C84" s="13" t="s">
        <v>180</v>
      </c>
      <c r="D84" s="13" t="s">
        <v>189</v>
      </c>
      <c r="E84" s="13" t="s">
        <v>193</v>
      </c>
      <c r="F84" s="13" t="s">
        <v>5</v>
      </c>
      <c r="G84" s="24">
        <v>2.9</v>
      </c>
      <c r="H84" s="30">
        <v>4.3754323753388042E-11</v>
      </c>
      <c r="I84" s="30">
        <v>7.993207270371796E-10</v>
      </c>
      <c r="J84" s="30">
        <v>7.2351502744594502E-9</v>
      </c>
      <c r="K84" s="30">
        <v>8.4394217320152091E-11</v>
      </c>
      <c r="L84" s="30">
        <v>2.1636993104371024E-9</v>
      </c>
    </row>
    <row r="85" spans="1:12" ht="13.8" x14ac:dyDescent="0.2">
      <c r="A85" s="13" t="s">
        <v>192</v>
      </c>
      <c r="B85" s="13" t="s">
        <v>169</v>
      </c>
      <c r="C85" s="13" t="s">
        <v>180</v>
      </c>
      <c r="D85" s="13" t="s">
        <v>189</v>
      </c>
      <c r="E85" s="13" t="s">
        <v>193</v>
      </c>
      <c r="F85" s="13" t="s">
        <v>11</v>
      </c>
      <c r="G85" s="14">
        <f>AVERAGE(G82:G84)</f>
        <v>4.4666666666666668</v>
      </c>
      <c r="H85" s="30">
        <f>AVERAGE(H82:H84)</f>
        <v>4.4065476462327027E-11</v>
      </c>
      <c r="I85" s="30">
        <f>AVERAGE(I82:I84)</f>
        <v>7.722498107283994E-10</v>
      </c>
      <c r="J85" s="30">
        <f>AVERAGE(J82:J84)</f>
        <v>7.5457460335270731E-9</v>
      </c>
      <c r="K85" s="30">
        <f t="shared" ref="K85:L85" si="20">AVERAGE(K82:K84)</f>
        <v>8.8308216528155979E-11</v>
      </c>
      <c r="L85" s="30">
        <f t="shared" si="20"/>
        <v>2.1622698591326383E-9</v>
      </c>
    </row>
    <row r="86" spans="1:12" ht="13.8" x14ac:dyDescent="0.2">
      <c r="A86" s="13" t="s">
        <v>194</v>
      </c>
      <c r="B86" s="13" t="s">
        <v>169</v>
      </c>
      <c r="C86" s="13" t="s">
        <v>180</v>
      </c>
      <c r="D86" s="13" t="s">
        <v>173</v>
      </c>
      <c r="E86" s="13" t="s">
        <v>173</v>
      </c>
      <c r="F86" s="13" t="s">
        <v>29</v>
      </c>
      <c r="G86" s="24">
        <v>9.4</v>
      </c>
      <c r="H86" s="30">
        <v>5.7070710212893567E-11</v>
      </c>
      <c r="I86" s="30">
        <v>1.2724466947384748E-9</v>
      </c>
      <c r="J86" s="30">
        <v>1.6250285840803111E-8</v>
      </c>
      <c r="K86" s="30">
        <v>1.5923252989677021E-10</v>
      </c>
      <c r="L86" s="30">
        <v>3.0432248038308E-9</v>
      </c>
    </row>
    <row r="87" spans="1:12" ht="13.8" x14ac:dyDescent="0.2">
      <c r="A87" s="13" t="s">
        <v>194</v>
      </c>
      <c r="B87" s="13" t="s">
        <v>169</v>
      </c>
      <c r="C87" s="13" t="s">
        <v>180</v>
      </c>
      <c r="D87" s="13" t="s">
        <v>173</v>
      </c>
      <c r="E87" s="13" t="s">
        <v>173</v>
      </c>
      <c r="F87" s="13" t="s">
        <v>113</v>
      </c>
      <c r="G87" s="24">
        <v>7.3</v>
      </c>
      <c r="H87" s="30">
        <v>5.0977932022224181E-11</v>
      </c>
      <c r="I87" s="30">
        <v>1.29329856838719E-9</v>
      </c>
      <c r="J87" s="30">
        <v>1.194968625528955E-8</v>
      </c>
      <c r="K87" s="30">
        <v>1.4820028208940298E-10</v>
      </c>
      <c r="L87" s="30">
        <v>4.6934246641092685E-9</v>
      </c>
    </row>
    <row r="88" spans="1:12" ht="13.8" x14ac:dyDescent="0.2">
      <c r="A88" s="13" t="s">
        <v>194</v>
      </c>
      <c r="B88" s="13" t="s">
        <v>169</v>
      </c>
      <c r="C88" s="13" t="s">
        <v>180</v>
      </c>
      <c r="D88" s="13" t="s">
        <v>173</v>
      </c>
      <c r="E88" s="13" t="s">
        <v>173</v>
      </c>
      <c r="F88" s="13" t="s">
        <v>12</v>
      </c>
      <c r="G88" s="24">
        <v>9.1</v>
      </c>
      <c r="H88" s="30">
        <v>4.9879322015898879E-11</v>
      </c>
      <c r="I88" s="30">
        <v>1.0409002168608855E-9</v>
      </c>
      <c r="J88" s="64">
        <v>1.6286125159014701E-8</v>
      </c>
      <c r="K88" s="30">
        <v>1.1549633346178203E-10</v>
      </c>
      <c r="L88" s="30">
        <v>2.1319005323197876E-9</v>
      </c>
    </row>
    <row r="89" spans="1:12" ht="13.8" x14ac:dyDescent="0.2">
      <c r="A89" s="13" t="s">
        <v>194</v>
      </c>
      <c r="B89" s="13" t="s">
        <v>169</v>
      </c>
      <c r="C89" s="13" t="s">
        <v>180</v>
      </c>
      <c r="D89" s="13" t="s">
        <v>173</v>
      </c>
      <c r="E89" s="13" t="s">
        <v>173</v>
      </c>
      <c r="F89" s="13" t="s">
        <v>11</v>
      </c>
      <c r="G89" s="14">
        <f>AVERAGE(G86:G88)</f>
        <v>8.6</v>
      </c>
      <c r="H89" s="30">
        <f>AVERAGE(H86:H88)</f>
        <v>5.2642654750338874E-11</v>
      </c>
      <c r="I89" s="30">
        <f>AVERAGE(I86:I88)</f>
        <v>1.2022151599955168E-9</v>
      </c>
      <c r="J89" s="30">
        <f>AVERAGE(J86:J88)</f>
        <v>1.4828699085035787E-8</v>
      </c>
      <c r="K89" s="30">
        <f t="shared" ref="K89:L89" si="21">AVERAGE(K86:K88)</f>
        <v>1.4097638181598507E-10</v>
      </c>
      <c r="L89" s="30">
        <f t="shared" si="21"/>
        <v>3.2895166667532854E-9</v>
      </c>
    </row>
    <row r="90" spans="1:12" ht="13.8" x14ac:dyDescent="0.2">
      <c r="A90" s="13" t="s">
        <v>194</v>
      </c>
      <c r="B90" s="13" t="s">
        <v>169</v>
      </c>
      <c r="C90" s="13" t="s">
        <v>180</v>
      </c>
      <c r="D90" s="13" t="s">
        <v>183</v>
      </c>
      <c r="E90" s="13" t="s">
        <v>184</v>
      </c>
      <c r="F90" s="13" t="s">
        <v>29</v>
      </c>
      <c r="G90" s="24">
        <v>8.6999999999999993</v>
      </c>
      <c r="H90" s="30">
        <v>4.4505303599366451E-11</v>
      </c>
      <c r="I90" s="30">
        <v>1.1564284425150135E-9</v>
      </c>
      <c r="J90" s="30">
        <v>1.4006371303465667E-8</v>
      </c>
      <c r="K90" s="30">
        <v>1.1471706672522908E-10</v>
      </c>
      <c r="L90" s="30">
        <v>3.789100246200406E-9</v>
      </c>
    </row>
    <row r="91" spans="1:12" ht="13.8" x14ac:dyDescent="0.2">
      <c r="A91" s="13" t="s">
        <v>194</v>
      </c>
      <c r="B91" s="13" t="s">
        <v>169</v>
      </c>
      <c r="C91" s="13" t="s">
        <v>180</v>
      </c>
      <c r="D91" s="13" t="s">
        <v>183</v>
      </c>
      <c r="E91" s="13" t="s">
        <v>184</v>
      </c>
      <c r="F91" s="13" t="s">
        <v>28</v>
      </c>
      <c r="G91" s="24">
        <v>8.1999999999999993</v>
      </c>
      <c r="H91" s="30">
        <v>5.6326187542151813E-11</v>
      </c>
      <c r="I91" s="30">
        <v>1.6788922639234913E-9</v>
      </c>
      <c r="J91" s="30">
        <v>1.5397576394866428E-8</v>
      </c>
      <c r="K91" s="30">
        <v>1.5751935638797328E-10</v>
      </c>
      <c r="L91" s="30">
        <v>3.9414940419456421E-9</v>
      </c>
    </row>
    <row r="92" spans="1:12" ht="13.8" x14ac:dyDescent="0.2">
      <c r="A92" s="13" t="s">
        <v>194</v>
      </c>
      <c r="B92" s="13" t="s">
        <v>169</v>
      </c>
      <c r="C92" s="13" t="s">
        <v>180</v>
      </c>
      <c r="D92" s="13" t="s">
        <v>183</v>
      </c>
      <c r="E92" s="13" t="s">
        <v>184</v>
      </c>
      <c r="F92" s="13" t="s">
        <v>3</v>
      </c>
      <c r="G92" s="24">
        <v>8.4</v>
      </c>
      <c r="H92" s="30">
        <v>4.9163740882499901E-11</v>
      </c>
      <c r="I92" s="30">
        <v>1.5202626274904459E-9</v>
      </c>
      <c r="J92" s="30">
        <v>1.5340645246262896E-8</v>
      </c>
      <c r="K92" s="30">
        <v>1.1735415389383131E-10</v>
      </c>
      <c r="L92" s="30">
        <v>3.0185587537597729E-9</v>
      </c>
    </row>
    <row r="93" spans="1:12" ht="13.8" x14ac:dyDescent="0.2">
      <c r="A93" s="13" t="s">
        <v>194</v>
      </c>
      <c r="B93" s="13" t="s">
        <v>169</v>
      </c>
      <c r="C93" s="13" t="s">
        <v>180</v>
      </c>
      <c r="D93" s="13" t="s">
        <v>183</v>
      </c>
      <c r="E93" s="13" t="s">
        <v>184</v>
      </c>
      <c r="F93" s="13" t="s">
        <v>11</v>
      </c>
      <c r="G93" s="14">
        <f>AVERAGE(G90:G92)</f>
        <v>8.4333333333333318</v>
      </c>
      <c r="H93" s="30">
        <f>AVERAGE(H90:H92)</f>
        <v>4.9998410674672717E-11</v>
      </c>
      <c r="I93" s="30">
        <f>AVERAGE(I90:I92)</f>
        <v>1.4518611113096502E-9</v>
      </c>
      <c r="J93" s="30">
        <f>AVERAGE(J90:J92)</f>
        <v>1.4914864314864998E-8</v>
      </c>
      <c r="K93" s="30">
        <f t="shared" ref="K93:L93" si="22">AVERAGE(K90:K92)</f>
        <v>1.2986352566901124E-10</v>
      </c>
      <c r="L93" s="30">
        <f t="shared" si="22"/>
        <v>3.5830510139686071E-9</v>
      </c>
    </row>
    <row r="94" spans="1:12" ht="13.8" x14ac:dyDescent="0.2">
      <c r="A94" s="13" t="s">
        <v>195</v>
      </c>
      <c r="B94" s="13" t="s">
        <v>170</v>
      </c>
      <c r="C94" s="13" t="s">
        <v>180</v>
      </c>
      <c r="D94" s="13" t="s">
        <v>173</v>
      </c>
      <c r="E94" s="13" t="s">
        <v>173</v>
      </c>
      <c r="F94" s="13" t="s">
        <v>29</v>
      </c>
      <c r="G94" s="24">
        <v>2.4</v>
      </c>
      <c r="H94" s="30">
        <v>3.8632733140323295E-11</v>
      </c>
      <c r="I94" s="30">
        <v>3.3104650785457346E-10</v>
      </c>
      <c r="J94" s="30">
        <v>2.6109799912344837E-9</v>
      </c>
      <c r="K94" s="30">
        <v>6.2417716803040098E-11</v>
      </c>
      <c r="L94" s="30">
        <v>8.2384374950925822E-10</v>
      </c>
    </row>
    <row r="95" spans="1:12" ht="13.8" x14ac:dyDescent="0.2">
      <c r="A95" s="13" t="s">
        <v>195</v>
      </c>
      <c r="B95" s="13" t="s">
        <v>170</v>
      </c>
      <c r="C95" s="13" t="s">
        <v>180</v>
      </c>
      <c r="D95" s="13" t="s">
        <v>173</v>
      </c>
      <c r="E95" s="13" t="s">
        <v>173</v>
      </c>
      <c r="F95" s="13" t="s">
        <v>32</v>
      </c>
      <c r="G95" s="24">
        <v>4.3</v>
      </c>
      <c r="H95" s="30">
        <v>5.5458993364519925E-11</v>
      </c>
      <c r="I95" s="30">
        <v>4.4447265830985187E-10</v>
      </c>
      <c r="J95" s="30">
        <v>4.0199255802593686E-9</v>
      </c>
      <c r="K95" s="30">
        <v>8.1016308550228779E-11</v>
      </c>
      <c r="L95" s="30">
        <v>9.5387117393678371E-10</v>
      </c>
    </row>
    <row r="96" spans="1:12" ht="13.8" x14ac:dyDescent="0.2">
      <c r="A96" s="13" t="s">
        <v>195</v>
      </c>
      <c r="B96" s="13" t="s">
        <v>170</v>
      </c>
      <c r="C96" s="13" t="s">
        <v>180</v>
      </c>
      <c r="D96" s="13" t="s">
        <v>173</v>
      </c>
      <c r="E96" s="13" t="s">
        <v>173</v>
      </c>
      <c r="F96" s="13" t="s">
        <v>7</v>
      </c>
      <c r="G96" s="24">
        <v>4.5999999999999996</v>
      </c>
      <c r="H96" s="30">
        <v>3.9462849587865773E-11</v>
      </c>
      <c r="I96" s="30">
        <v>3.1713692659133999E-10</v>
      </c>
      <c r="J96" s="30">
        <v>2.0984920502458932E-9</v>
      </c>
      <c r="K96" s="30">
        <v>6.680753277465592E-11</v>
      </c>
      <c r="L96" s="30">
        <v>8.2183536338252054E-10</v>
      </c>
    </row>
    <row r="97" spans="1:12" ht="13.8" x14ac:dyDescent="0.2">
      <c r="A97" s="13" t="s">
        <v>195</v>
      </c>
      <c r="B97" s="13" t="s">
        <v>170</v>
      </c>
      <c r="C97" s="13" t="s">
        <v>180</v>
      </c>
      <c r="D97" s="13" t="s">
        <v>173</v>
      </c>
      <c r="E97" s="13" t="s">
        <v>173</v>
      </c>
      <c r="F97" s="13" t="s">
        <v>11</v>
      </c>
      <c r="G97" s="14">
        <f>AVERAGE(G94:G96)</f>
        <v>3.7666666666666662</v>
      </c>
      <c r="H97" s="30">
        <f>AVERAGE(H94:H96)</f>
        <v>4.4518192030903004E-11</v>
      </c>
      <c r="I97" s="30">
        <f>AVERAGE(I94:I96)</f>
        <v>3.6421869758525513E-10</v>
      </c>
      <c r="J97" s="30">
        <f>AVERAGE(J94:J96)</f>
        <v>2.9097992072465817E-9</v>
      </c>
      <c r="K97" s="30">
        <f t="shared" ref="K97:L97" si="23">AVERAGE(K94:K96)</f>
        <v>7.0080519375974928E-11</v>
      </c>
      <c r="L97" s="30">
        <f t="shared" si="23"/>
        <v>8.6651676227618739E-10</v>
      </c>
    </row>
    <row r="98" spans="1:12" ht="13.8" x14ac:dyDescent="0.2">
      <c r="A98" s="13" t="s">
        <v>196</v>
      </c>
      <c r="B98" s="13" t="s">
        <v>170</v>
      </c>
      <c r="C98" s="13" t="s">
        <v>180</v>
      </c>
      <c r="D98" s="13" t="s">
        <v>173</v>
      </c>
      <c r="E98" s="13" t="s">
        <v>173</v>
      </c>
      <c r="F98" s="13" t="s">
        <v>0</v>
      </c>
      <c r="G98" s="24">
        <v>6.2</v>
      </c>
      <c r="H98" s="30">
        <v>5.0668537686692942E-11</v>
      </c>
      <c r="I98" s="30">
        <v>6.6071490110842316E-10</v>
      </c>
      <c r="J98" s="30">
        <v>2.7105411932980367E-9</v>
      </c>
      <c r="K98" s="30">
        <v>1.1046606600887791E-10</v>
      </c>
      <c r="L98" s="30">
        <v>1.4277982394915846E-9</v>
      </c>
    </row>
    <row r="99" spans="1:12" ht="13.8" x14ac:dyDescent="0.2">
      <c r="A99" s="13" t="s">
        <v>196</v>
      </c>
      <c r="B99" s="13" t="s">
        <v>170</v>
      </c>
      <c r="C99" s="13" t="s">
        <v>180</v>
      </c>
      <c r="D99" s="13" t="s">
        <v>173</v>
      </c>
      <c r="E99" s="13" t="s">
        <v>173</v>
      </c>
      <c r="F99" s="13" t="s">
        <v>6</v>
      </c>
      <c r="G99" s="24">
        <v>4.2</v>
      </c>
      <c r="H99" s="30">
        <v>4.442400744833657E-11</v>
      </c>
      <c r="I99" s="30">
        <v>6.0564860264184866E-10</v>
      </c>
      <c r="J99" s="30">
        <v>4.5514003100126755E-9</v>
      </c>
      <c r="K99" s="30">
        <v>8.1295123374535531E-11</v>
      </c>
      <c r="L99" s="30">
        <v>1.5873715888182223E-9</v>
      </c>
    </row>
    <row r="100" spans="1:12" ht="13.8" x14ac:dyDescent="0.2">
      <c r="A100" s="13" t="s">
        <v>196</v>
      </c>
      <c r="B100" s="13" t="s">
        <v>170</v>
      </c>
      <c r="C100" s="13" t="s">
        <v>180</v>
      </c>
      <c r="D100" s="13" t="s">
        <v>173</v>
      </c>
      <c r="E100" s="13" t="s">
        <v>173</v>
      </c>
      <c r="F100" s="13" t="s">
        <v>3</v>
      </c>
      <c r="G100" s="24">
        <v>4.3</v>
      </c>
      <c r="H100" s="30">
        <v>4.7727633081236041E-11</v>
      </c>
      <c r="I100" s="30">
        <v>7.6102794280122826E-10</v>
      </c>
      <c r="J100" s="30">
        <v>5.1498379477150892E-9</v>
      </c>
      <c r="K100" s="30">
        <v>9.6218639986359761E-11</v>
      </c>
      <c r="L100" s="30">
        <v>1.5956213523626265E-9</v>
      </c>
    </row>
    <row r="101" spans="1:12" ht="13.8" x14ac:dyDescent="0.2">
      <c r="A101" s="13" t="s">
        <v>196</v>
      </c>
      <c r="B101" s="13" t="s">
        <v>170</v>
      </c>
      <c r="C101" s="13" t="s">
        <v>180</v>
      </c>
      <c r="D101" s="13" t="s">
        <v>173</v>
      </c>
      <c r="E101" s="13" t="s">
        <v>173</v>
      </c>
      <c r="F101" s="13" t="s">
        <v>11</v>
      </c>
      <c r="G101" s="14">
        <f>AVERAGE(G98:G100)</f>
        <v>4.8999999999999995</v>
      </c>
      <c r="H101" s="30">
        <f>AVERAGE(H98:H100)</f>
        <v>4.760672607208852E-11</v>
      </c>
      <c r="I101" s="30">
        <f>AVERAGE(I98:I100)</f>
        <v>6.7579714885050009E-10</v>
      </c>
      <c r="J101" s="30">
        <f>AVERAGE(J98:J100)</f>
        <v>4.1372598170086004E-9</v>
      </c>
      <c r="K101" s="30">
        <f t="shared" ref="K101:L101" si="24">AVERAGE(K98:K100)</f>
        <v>9.5993276456591071E-11</v>
      </c>
      <c r="L101" s="30">
        <f t="shared" si="24"/>
        <v>1.5369303935574776E-9</v>
      </c>
    </row>
    <row r="102" spans="1:12" ht="13.8" x14ac:dyDescent="0.2">
      <c r="A102" s="13" t="s">
        <v>196</v>
      </c>
      <c r="B102" s="13" t="s">
        <v>170</v>
      </c>
      <c r="C102" s="13" t="s">
        <v>180</v>
      </c>
      <c r="D102" s="13" t="s">
        <v>181</v>
      </c>
      <c r="E102" s="13" t="s">
        <v>182</v>
      </c>
      <c r="F102" s="13" t="s">
        <v>29</v>
      </c>
      <c r="G102" s="24">
        <v>7.9</v>
      </c>
      <c r="H102" s="30">
        <v>4.753104251132018E-11</v>
      </c>
      <c r="I102" s="30">
        <v>2.4734373502495287E-10</v>
      </c>
      <c r="J102" s="30">
        <v>1.5900611461609805E-9</v>
      </c>
      <c r="K102" s="30">
        <v>7.8378861255764737E-11</v>
      </c>
      <c r="L102" s="30">
        <v>4.0697227602140711E-10</v>
      </c>
    </row>
    <row r="103" spans="1:12" ht="13.8" x14ac:dyDescent="0.2">
      <c r="A103" s="13" t="s">
        <v>196</v>
      </c>
      <c r="B103" s="13" t="s">
        <v>170</v>
      </c>
      <c r="C103" s="13" t="s">
        <v>180</v>
      </c>
      <c r="D103" s="13" t="s">
        <v>181</v>
      </c>
      <c r="E103" s="13" t="s">
        <v>182</v>
      </c>
      <c r="F103" s="13" t="s">
        <v>6</v>
      </c>
      <c r="G103" s="24">
        <v>9.6999999999999993</v>
      </c>
      <c r="H103" s="30">
        <v>4.4698663409510673E-11</v>
      </c>
      <c r="I103" s="30">
        <v>2.8242231158340251E-10</v>
      </c>
      <c r="J103" s="30">
        <v>1.9154705873717483E-9</v>
      </c>
      <c r="K103" s="30">
        <v>7.9297810002765526E-11</v>
      </c>
      <c r="L103" s="30">
        <v>5.5204087477692268E-10</v>
      </c>
    </row>
    <row r="104" spans="1:12" ht="13.8" x14ac:dyDescent="0.2">
      <c r="A104" s="13" t="s">
        <v>196</v>
      </c>
      <c r="B104" s="13" t="s">
        <v>170</v>
      </c>
      <c r="C104" s="13" t="s">
        <v>180</v>
      </c>
      <c r="D104" s="13" t="s">
        <v>181</v>
      </c>
      <c r="E104" s="13" t="s">
        <v>182</v>
      </c>
      <c r="F104" s="13" t="s">
        <v>3</v>
      </c>
      <c r="G104" s="24">
        <v>7.8</v>
      </c>
      <c r="H104" s="30">
        <v>4.4984626740003432E-11</v>
      </c>
      <c r="I104" s="30">
        <v>2.8195936269288526E-10</v>
      </c>
      <c r="J104" s="30">
        <v>2.3617884870539372E-9</v>
      </c>
      <c r="K104" s="30">
        <v>7.3685298316083063E-11</v>
      </c>
      <c r="L104" s="30">
        <v>6.3089527129578017E-10</v>
      </c>
    </row>
    <row r="105" spans="1:12" ht="13.8" x14ac:dyDescent="0.2">
      <c r="A105" s="13" t="s">
        <v>196</v>
      </c>
      <c r="B105" s="13" t="s">
        <v>170</v>
      </c>
      <c r="C105" s="13" t="s">
        <v>180</v>
      </c>
      <c r="D105" s="13" t="s">
        <v>181</v>
      </c>
      <c r="E105" s="13" t="s">
        <v>182</v>
      </c>
      <c r="F105" s="13" t="s">
        <v>11</v>
      </c>
      <c r="G105" s="14">
        <f>AVERAGE(G102:G104)</f>
        <v>8.4666666666666668</v>
      </c>
      <c r="H105" s="30">
        <f>AVERAGE(H102:H104)</f>
        <v>4.5738110886944764E-11</v>
      </c>
      <c r="I105" s="30">
        <f>AVERAGE(I102:I104)</f>
        <v>2.7057513643374688E-10</v>
      </c>
      <c r="J105" s="30">
        <f>AVERAGE(J102:J104)</f>
        <v>1.9557734068622221E-9</v>
      </c>
      <c r="K105" s="30">
        <f t="shared" ref="K105:L105" si="25">AVERAGE(K102:K104)</f>
        <v>7.7120656524871113E-11</v>
      </c>
      <c r="L105" s="30">
        <f t="shared" si="25"/>
        <v>5.2996947403136997E-10</v>
      </c>
    </row>
    <row r="106" spans="1:12" ht="13.8" x14ac:dyDescent="0.2">
      <c r="A106" s="13" t="s">
        <v>196</v>
      </c>
      <c r="B106" s="13" t="s">
        <v>170</v>
      </c>
      <c r="C106" s="13" t="s">
        <v>180</v>
      </c>
      <c r="D106" s="13" t="s">
        <v>183</v>
      </c>
      <c r="E106" s="13" t="s">
        <v>184</v>
      </c>
      <c r="F106" s="13" t="s">
        <v>29</v>
      </c>
      <c r="G106" s="24">
        <v>6.7</v>
      </c>
      <c r="H106" s="30">
        <v>5.2502610840389104E-11</v>
      </c>
      <c r="I106" s="30">
        <v>4.6676884251152303E-10</v>
      </c>
      <c r="J106" s="30">
        <v>5.658159141421077E-9</v>
      </c>
      <c r="K106" s="30">
        <v>8.9472950116059992E-11</v>
      </c>
      <c r="L106" s="30">
        <v>1.1307956649253934E-9</v>
      </c>
    </row>
    <row r="107" spans="1:12" ht="13.8" x14ac:dyDescent="0.2">
      <c r="A107" s="13" t="s">
        <v>196</v>
      </c>
      <c r="B107" s="13" t="s">
        <v>170</v>
      </c>
      <c r="C107" s="13" t="s">
        <v>180</v>
      </c>
      <c r="D107" s="13" t="s">
        <v>183</v>
      </c>
      <c r="E107" s="13" t="s">
        <v>184</v>
      </c>
      <c r="F107" s="13" t="s">
        <v>23</v>
      </c>
      <c r="G107" s="24">
        <v>7.7</v>
      </c>
      <c r="H107" s="30">
        <v>6.1212507127178173E-11</v>
      </c>
      <c r="I107" s="30">
        <v>4.595354600700504E-10</v>
      </c>
      <c r="J107" s="30">
        <v>4.5760995214304979E-9</v>
      </c>
      <c r="K107" s="30">
        <v>7.8979891478237899E-11</v>
      </c>
      <c r="L107" s="30">
        <v>8.3069468338160525E-10</v>
      </c>
    </row>
    <row r="108" spans="1:12" ht="13.8" x14ac:dyDescent="0.2">
      <c r="A108" s="13" t="s">
        <v>196</v>
      </c>
      <c r="B108" s="13" t="s">
        <v>170</v>
      </c>
      <c r="C108" s="13" t="s">
        <v>180</v>
      </c>
      <c r="D108" s="13" t="s">
        <v>183</v>
      </c>
      <c r="E108" s="13" t="s">
        <v>184</v>
      </c>
      <c r="F108" s="13" t="s">
        <v>3</v>
      </c>
      <c r="G108" s="24">
        <v>7</v>
      </c>
      <c r="H108" s="30">
        <v>3.875481327150667E-11</v>
      </c>
      <c r="I108" s="30">
        <v>4.308516087447071E-10</v>
      </c>
      <c r="J108" s="30">
        <v>3.6861963930116023E-9</v>
      </c>
      <c r="K108" s="30">
        <v>6.0576868777845145E-11</v>
      </c>
      <c r="L108" s="30">
        <v>9.0594158025936774E-10</v>
      </c>
    </row>
    <row r="109" spans="1:12" ht="13.8" x14ac:dyDescent="0.2">
      <c r="A109" s="13" t="s">
        <v>196</v>
      </c>
      <c r="B109" s="13" t="s">
        <v>170</v>
      </c>
      <c r="C109" s="13" t="s">
        <v>180</v>
      </c>
      <c r="D109" s="13" t="s">
        <v>183</v>
      </c>
      <c r="E109" s="13" t="s">
        <v>184</v>
      </c>
      <c r="F109" s="13" t="s">
        <v>11</v>
      </c>
      <c r="G109" s="14">
        <f>AVERAGE(G106:G108)</f>
        <v>7.1333333333333329</v>
      </c>
      <c r="H109" s="30">
        <f>AVERAGE(H106:H108)</f>
        <v>5.0823310413024647E-11</v>
      </c>
      <c r="I109" s="30">
        <f>AVERAGE(I106:I108)</f>
        <v>4.5238530377542688E-10</v>
      </c>
      <c r="J109" s="30">
        <f>AVERAGE(J106:J108)</f>
        <v>4.640151685287726E-9</v>
      </c>
      <c r="K109" s="30">
        <f t="shared" ref="K109:L109" si="26">AVERAGE(K106:K108)</f>
        <v>7.6343236790714341E-11</v>
      </c>
      <c r="L109" s="30">
        <f t="shared" si="26"/>
        <v>9.5581064285545559E-10</v>
      </c>
    </row>
    <row r="110" spans="1:12" ht="13.8" x14ac:dyDescent="0.2">
      <c r="A110" s="13" t="s">
        <v>196</v>
      </c>
      <c r="B110" s="13" t="s">
        <v>170</v>
      </c>
      <c r="C110" s="13" t="s">
        <v>180</v>
      </c>
      <c r="D110" s="13" t="s">
        <v>186</v>
      </c>
      <c r="E110" s="13" t="s">
        <v>197</v>
      </c>
      <c r="F110" s="13" t="s">
        <v>0</v>
      </c>
      <c r="G110" s="24">
        <v>6.6</v>
      </c>
      <c r="H110" s="30">
        <v>4.0927374199865464E-11</v>
      </c>
      <c r="I110" s="30">
        <v>3.6156226813257201E-10</v>
      </c>
      <c r="J110" s="30">
        <v>3.2888521549862209E-9</v>
      </c>
      <c r="K110" s="30">
        <v>6.9725900222462742E-11</v>
      </c>
      <c r="L110" s="30">
        <v>5.6269791523727743E-10</v>
      </c>
    </row>
    <row r="111" spans="1:12" ht="13.8" x14ac:dyDescent="0.2">
      <c r="A111" s="13" t="s">
        <v>196</v>
      </c>
      <c r="B111" s="13" t="s">
        <v>170</v>
      </c>
      <c r="C111" s="13" t="s">
        <v>180</v>
      </c>
      <c r="D111" s="13" t="s">
        <v>186</v>
      </c>
      <c r="E111" s="13" t="s">
        <v>197</v>
      </c>
      <c r="F111" s="13" t="s">
        <v>6</v>
      </c>
      <c r="G111" s="24">
        <v>4.8</v>
      </c>
      <c r="H111" s="30">
        <v>4.5775728268275603E-11</v>
      </c>
      <c r="I111" s="30">
        <v>3.7563977455964537E-10</v>
      </c>
      <c r="J111" s="30">
        <v>3.0338156052632051E-9</v>
      </c>
      <c r="K111" s="30">
        <v>8.4956392816723959E-11</v>
      </c>
      <c r="L111" s="30">
        <v>8.158342424041309E-10</v>
      </c>
    </row>
    <row r="112" spans="1:12" ht="13.8" x14ac:dyDescent="0.2">
      <c r="A112" s="13" t="s">
        <v>196</v>
      </c>
      <c r="B112" s="13" t="s">
        <v>170</v>
      </c>
      <c r="C112" s="13" t="s">
        <v>180</v>
      </c>
      <c r="D112" s="13" t="s">
        <v>186</v>
      </c>
      <c r="E112" s="13" t="s">
        <v>197</v>
      </c>
      <c r="F112" s="13" t="s">
        <v>3</v>
      </c>
      <c r="G112" s="24">
        <v>6.9</v>
      </c>
      <c r="H112" s="30">
        <v>3.9913482449414976E-11</v>
      </c>
      <c r="I112" s="30">
        <v>4.4128712918993729E-10</v>
      </c>
      <c r="J112" s="30">
        <v>3.7484264364621464E-9</v>
      </c>
      <c r="K112" s="30">
        <v>6.8221223640788037E-11</v>
      </c>
      <c r="L112" s="30">
        <v>9.4224864757239997E-10</v>
      </c>
    </row>
    <row r="113" spans="1:12" ht="13.8" x14ac:dyDescent="0.2">
      <c r="A113" s="13" t="s">
        <v>196</v>
      </c>
      <c r="B113" s="13" t="s">
        <v>170</v>
      </c>
      <c r="C113" s="13" t="s">
        <v>180</v>
      </c>
      <c r="D113" s="13" t="s">
        <v>186</v>
      </c>
      <c r="E113" s="13" t="s">
        <v>197</v>
      </c>
      <c r="F113" s="13" t="s">
        <v>11</v>
      </c>
      <c r="G113" s="14">
        <f>AVERAGE(G110:G112)</f>
        <v>6.0999999999999988</v>
      </c>
      <c r="H113" s="30">
        <f>AVERAGE(H110:H112)</f>
        <v>4.2205528305852021E-11</v>
      </c>
      <c r="I113" s="30">
        <f>AVERAGE(I110:I112)</f>
        <v>3.9282972396071822E-10</v>
      </c>
      <c r="J113" s="30">
        <f>AVERAGE(J110:J112)</f>
        <v>3.357031398903857E-9</v>
      </c>
      <c r="K113" s="30">
        <f t="shared" ref="K113:L113" si="27">AVERAGE(K110:K112)</f>
        <v>7.430117222665825E-11</v>
      </c>
      <c r="L113" s="30">
        <f t="shared" si="27"/>
        <v>7.7359360173793606E-10</v>
      </c>
    </row>
    <row r="114" spans="1:12" ht="13.8" x14ac:dyDescent="0.2">
      <c r="A114" s="13" t="s">
        <v>195</v>
      </c>
      <c r="B114" s="13" t="s">
        <v>170</v>
      </c>
      <c r="C114" s="13" t="s">
        <v>180</v>
      </c>
      <c r="D114" s="13" t="s">
        <v>189</v>
      </c>
      <c r="E114" s="13" t="s">
        <v>191</v>
      </c>
      <c r="F114" s="13" t="s">
        <v>127</v>
      </c>
      <c r="G114" s="24">
        <v>7.4</v>
      </c>
      <c r="H114" s="30">
        <v>4.1747168380869579E-11</v>
      </c>
      <c r="I114" s="64">
        <v>3.5736162498098901E-10</v>
      </c>
      <c r="J114" s="30">
        <v>2.069932469781543E-9</v>
      </c>
      <c r="K114" s="30">
        <v>7.910048385663343E-11</v>
      </c>
      <c r="L114" s="30">
        <v>5.5038692779641739E-10</v>
      </c>
    </row>
    <row r="115" spans="1:12" ht="13.8" x14ac:dyDescent="0.2">
      <c r="A115" s="13" t="s">
        <v>195</v>
      </c>
      <c r="B115" s="13" t="s">
        <v>170</v>
      </c>
      <c r="C115" s="13" t="s">
        <v>180</v>
      </c>
      <c r="D115" s="13" t="s">
        <v>189</v>
      </c>
      <c r="E115" s="13" t="s">
        <v>191</v>
      </c>
      <c r="F115" s="13" t="s">
        <v>6</v>
      </c>
      <c r="G115" s="24">
        <v>4.9000000000000004</v>
      </c>
      <c r="H115" s="30">
        <v>4.2003601492494194E-11</v>
      </c>
      <c r="I115" s="30">
        <v>4.5805967640050701E-10</v>
      </c>
      <c r="J115" s="30">
        <v>4.3173849068007549E-9</v>
      </c>
      <c r="K115" s="30">
        <v>6.7577242877710412E-11</v>
      </c>
      <c r="L115" s="30">
        <v>1.1276626585441874E-9</v>
      </c>
    </row>
    <row r="116" spans="1:12" ht="13.8" x14ac:dyDescent="0.2">
      <c r="A116" s="13" t="s">
        <v>195</v>
      </c>
      <c r="B116" s="13" t="s">
        <v>170</v>
      </c>
      <c r="C116" s="13" t="s">
        <v>180</v>
      </c>
      <c r="D116" s="13" t="s">
        <v>189</v>
      </c>
      <c r="E116" s="13" t="s">
        <v>191</v>
      </c>
      <c r="F116" s="13" t="s">
        <v>3</v>
      </c>
      <c r="G116" s="24">
        <v>7.8</v>
      </c>
      <c r="H116" s="30">
        <v>4.5420249664302305E-11</v>
      </c>
      <c r="I116" s="30">
        <v>4.3828549004319823E-10</v>
      </c>
      <c r="J116" s="30">
        <v>3.9347993849563647E-9</v>
      </c>
      <c r="K116" s="30">
        <v>8.8819040738454323E-11</v>
      </c>
      <c r="L116" s="30">
        <v>9.3346480834651241E-10</v>
      </c>
    </row>
    <row r="117" spans="1:12" ht="13.8" x14ac:dyDescent="0.2">
      <c r="A117" s="13" t="s">
        <v>195</v>
      </c>
      <c r="B117" s="13" t="s">
        <v>170</v>
      </c>
      <c r="C117" s="13" t="s">
        <v>180</v>
      </c>
      <c r="D117" s="13" t="s">
        <v>189</v>
      </c>
      <c r="E117" s="13" t="s">
        <v>191</v>
      </c>
      <c r="F117" s="13" t="s">
        <v>11</v>
      </c>
      <c r="G117" s="14">
        <f>AVERAGE(G114:G116)</f>
        <v>6.7</v>
      </c>
      <c r="H117" s="30">
        <f>AVERAGE(H114:H116)</f>
        <v>4.3057006512555359E-11</v>
      </c>
      <c r="I117" s="30">
        <f>AVERAGE(I114:I116)</f>
        <v>4.1790226380823145E-10</v>
      </c>
      <c r="J117" s="30">
        <f>AVERAGE(J114:J116)</f>
        <v>3.4407055871795542E-9</v>
      </c>
      <c r="K117" s="30">
        <f t="shared" ref="K117:L117" si="28">AVERAGE(K114:K116)</f>
        <v>7.8498922490932713E-11</v>
      </c>
      <c r="L117" s="30">
        <f t="shared" si="28"/>
        <v>8.7050479822903901E-10</v>
      </c>
    </row>
    <row r="118" spans="1:12" ht="13.8" x14ac:dyDescent="0.2">
      <c r="A118" s="13" t="s">
        <v>198</v>
      </c>
      <c r="B118" s="13" t="s">
        <v>171</v>
      </c>
      <c r="C118" s="13" t="s">
        <v>180</v>
      </c>
      <c r="D118" s="13" t="s">
        <v>173</v>
      </c>
      <c r="E118" s="13" t="s">
        <v>173</v>
      </c>
      <c r="F118" s="13" t="s">
        <v>52</v>
      </c>
      <c r="G118" s="24">
        <v>2.7</v>
      </c>
      <c r="H118" s="30">
        <v>5.1111942297966711E-11</v>
      </c>
      <c r="I118" s="30">
        <v>3.6245975974809142E-9</v>
      </c>
      <c r="J118" s="30">
        <v>1.0918008733772592E-8</v>
      </c>
      <c r="K118" s="30">
        <v>2.077235103761242E-10</v>
      </c>
      <c r="L118" s="30">
        <v>7.137051857476436E-9</v>
      </c>
    </row>
    <row r="119" spans="1:12" ht="13.8" x14ac:dyDescent="0.2">
      <c r="A119" s="13" t="s">
        <v>198</v>
      </c>
      <c r="B119" s="13" t="s">
        <v>171</v>
      </c>
      <c r="C119" s="13" t="s">
        <v>180</v>
      </c>
      <c r="D119" s="13" t="s">
        <v>173</v>
      </c>
      <c r="E119" s="13" t="s">
        <v>173</v>
      </c>
      <c r="F119" s="13" t="s">
        <v>131</v>
      </c>
      <c r="G119" s="24">
        <v>2.2999999999999998</v>
      </c>
      <c r="H119" s="30">
        <v>4.9892954888406441E-11</v>
      </c>
      <c r="I119" s="30">
        <v>3.3361226107833298E-9</v>
      </c>
      <c r="J119" s="30">
        <v>9.6653034340962955E-9</v>
      </c>
      <c r="K119" s="30">
        <v>1.5343202264208677E-10</v>
      </c>
      <c r="L119" s="30">
        <v>5.400510874755807E-9</v>
      </c>
    </row>
    <row r="120" spans="1:12" ht="13.8" x14ac:dyDescent="0.2">
      <c r="A120" s="13" t="s">
        <v>198</v>
      </c>
      <c r="B120" s="13" t="s">
        <v>171</v>
      </c>
      <c r="C120" s="13" t="s">
        <v>180</v>
      </c>
      <c r="D120" s="13" t="s">
        <v>173</v>
      </c>
      <c r="E120" s="13" t="s">
        <v>173</v>
      </c>
      <c r="F120" s="13" t="s">
        <v>34</v>
      </c>
      <c r="G120" s="24">
        <v>3.6</v>
      </c>
      <c r="H120" s="30">
        <v>4.9892954888406441E-11</v>
      </c>
      <c r="I120" s="30">
        <v>3.3819670819767022E-9</v>
      </c>
      <c r="J120" s="30">
        <v>9.6653034340962955E-9</v>
      </c>
      <c r="K120" s="30">
        <v>1.805777665091055E-10</v>
      </c>
      <c r="L120" s="30">
        <v>6.2687813661161215E-9</v>
      </c>
    </row>
    <row r="121" spans="1:12" ht="13.8" x14ac:dyDescent="0.2">
      <c r="A121" s="13" t="s">
        <v>198</v>
      </c>
      <c r="B121" s="13" t="s">
        <v>171</v>
      </c>
      <c r="C121" s="13" t="s">
        <v>180</v>
      </c>
      <c r="D121" s="13" t="s">
        <v>173</v>
      </c>
      <c r="E121" s="13" t="s">
        <v>173</v>
      </c>
      <c r="F121" s="13" t="s">
        <v>11</v>
      </c>
      <c r="G121" s="14">
        <f>AVERAGE(G118:G120)</f>
        <v>2.8666666666666667</v>
      </c>
      <c r="H121" s="30">
        <f>AVERAGE(H118:H120)</f>
        <v>5.0299284024926536E-11</v>
      </c>
      <c r="I121" s="30">
        <f>AVERAGE(I118:I120)</f>
        <v>3.4475624300803154E-9</v>
      </c>
      <c r="J121" s="30">
        <f>AVERAGE(J118:J120)</f>
        <v>1.0082871867321728E-8</v>
      </c>
      <c r="K121" s="30">
        <f t="shared" ref="K121:L121" si="29">AVERAGE(K118:K120)</f>
        <v>1.805777665091055E-10</v>
      </c>
      <c r="L121" s="30">
        <f t="shared" si="29"/>
        <v>6.2687813661161215E-9</v>
      </c>
    </row>
    <row r="122" spans="1:12" ht="13.8" x14ac:dyDescent="0.2">
      <c r="A122" s="13" t="s">
        <v>198</v>
      </c>
      <c r="B122" s="13" t="s">
        <v>171</v>
      </c>
      <c r="C122" s="13" t="s">
        <v>180</v>
      </c>
      <c r="D122" s="13" t="s">
        <v>181</v>
      </c>
      <c r="E122" s="13" t="s">
        <v>182</v>
      </c>
      <c r="F122" s="13" t="s">
        <v>0</v>
      </c>
      <c r="G122" s="24">
        <v>4.8</v>
      </c>
      <c r="H122" s="30">
        <v>4.877183973694194E-11</v>
      </c>
      <c r="I122" s="30">
        <v>1.867598199791047E-9</v>
      </c>
      <c r="J122" s="30">
        <v>1.4996163880080232E-8</v>
      </c>
      <c r="K122" s="30">
        <v>1.4565824220125232E-10</v>
      </c>
      <c r="L122" s="30">
        <v>4.5328788945670796E-9</v>
      </c>
    </row>
    <row r="123" spans="1:12" ht="13.8" x14ac:dyDescent="0.2">
      <c r="A123" s="13" t="s">
        <v>198</v>
      </c>
      <c r="B123" s="13" t="s">
        <v>171</v>
      </c>
      <c r="C123" s="13" t="s">
        <v>180</v>
      </c>
      <c r="D123" s="13" t="s">
        <v>181</v>
      </c>
      <c r="E123" s="13" t="s">
        <v>182</v>
      </c>
      <c r="F123" s="13" t="s">
        <v>6</v>
      </c>
      <c r="G123" s="24">
        <v>3.8</v>
      </c>
      <c r="H123" s="30">
        <v>5.6969102152859206E-11</v>
      </c>
      <c r="I123" s="30">
        <v>2.4798307710686653E-9</v>
      </c>
      <c r="J123" s="30">
        <v>1.6443553718443712E-8</v>
      </c>
      <c r="K123" s="30">
        <v>1.7814361224093839E-10</v>
      </c>
      <c r="L123" s="30">
        <v>5.4812557471135045E-9</v>
      </c>
    </row>
    <row r="124" spans="1:12" ht="13.8" x14ac:dyDescent="0.2">
      <c r="A124" s="13" t="s">
        <v>198</v>
      </c>
      <c r="B124" s="13" t="s">
        <v>171</v>
      </c>
      <c r="C124" s="13" t="s">
        <v>180</v>
      </c>
      <c r="D124" s="13" t="s">
        <v>181</v>
      </c>
      <c r="E124" s="13" t="s">
        <v>182</v>
      </c>
      <c r="F124" s="13" t="s">
        <v>12</v>
      </c>
      <c r="G124" s="24">
        <v>3.7</v>
      </c>
      <c r="H124" s="30">
        <v>4.560343426843697E-11</v>
      </c>
      <c r="I124" s="30">
        <v>2.4644190251019758E-9</v>
      </c>
      <c r="J124" s="30">
        <v>1.2331841372536178E-8</v>
      </c>
      <c r="K124" s="30">
        <v>1.9594909339219049E-10</v>
      </c>
      <c r="L124" s="30">
        <v>4.7758803474402217E-9</v>
      </c>
    </row>
    <row r="125" spans="1:12" ht="13.8" x14ac:dyDescent="0.2">
      <c r="A125" s="13" t="s">
        <v>198</v>
      </c>
      <c r="B125" s="13" t="s">
        <v>171</v>
      </c>
      <c r="C125" s="13" t="s">
        <v>180</v>
      </c>
      <c r="D125" s="13" t="s">
        <v>181</v>
      </c>
      <c r="E125" s="13" t="s">
        <v>182</v>
      </c>
      <c r="F125" s="13" t="s">
        <v>11</v>
      </c>
      <c r="G125" s="14">
        <f>AVERAGE(G122:G124)</f>
        <v>4.1000000000000005</v>
      </c>
      <c r="H125" s="30">
        <f>AVERAGE(H122:H124)</f>
        <v>5.0448125386079372E-11</v>
      </c>
      <c r="I125" s="30">
        <f>AVERAGE(I122:I124)</f>
        <v>2.2706159986538964E-9</v>
      </c>
      <c r="J125" s="30">
        <f>AVERAGE(J122:J124)</f>
        <v>1.459051965702004E-8</v>
      </c>
      <c r="K125" s="30">
        <f t="shared" ref="K125:L125" si="30">AVERAGE(K122:K124)</f>
        <v>1.7325031594479373E-10</v>
      </c>
      <c r="L125" s="30">
        <f t="shared" si="30"/>
        <v>4.9300049963736022E-9</v>
      </c>
    </row>
    <row r="126" spans="1:12" ht="13.8" x14ac:dyDescent="0.2">
      <c r="A126" s="13" t="s">
        <v>198</v>
      </c>
      <c r="B126" s="13" t="s">
        <v>171</v>
      </c>
      <c r="C126" s="13" t="s">
        <v>180</v>
      </c>
      <c r="D126" s="13" t="s">
        <v>183</v>
      </c>
      <c r="E126" s="13" t="s">
        <v>184</v>
      </c>
      <c r="F126" s="13" t="s">
        <v>52</v>
      </c>
      <c r="G126" s="24">
        <v>3.9</v>
      </c>
      <c r="H126" s="30">
        <v>3.6490368696621534E-11</v>
      </c>
      <c r="I126" s="30">
        <v>2.284033386410396E-9</v>
      </c>
      <c r="J126" s="30">
        <v>1.0246414102128217E-8</v>
      </c>
      <c r="K126" s="30">
        <v>1.6039000515626008E-10</v>
      </c>
      <c r="L126" s="30">
        <v>4.5869059332958301E-9</v>
      </c>
    </row>
    <row r="127" spans="1:12" ht="13.8" x14ac:dyDescent="0.2">
      <c r="A127" s="13" t="s">
        <v>198</v>
      </c>
      <c r="B127" s="13" t="s">
        <v>171</v>
      </c>
      <c r="C127" s="13" t="s">
        <v>180</v>
      </c>
      <c r="D127" s="13" t="s">
        <v>183</v>
      </c>
      <c r="E127" s="13" t="s">
        <v>184</v>
      </c>
      <c r="F127" s="13" t="s">
        <v>32</v>
      </c>
      <c r="G127" s="24">
        <v>4</v>
      </c>
      <c r="H127" s="30">
        <v>5.766982210933937E-11</v>
      </c>
      <c r="I127" s="30">
        <v>2.4478434745646701E-9</v>
      </c>
      <c r="J127" s="30">
        <v>1.36458094291806E-8</v>
      </c>
      <c r="K127" s="30">
        <v>1.8033477867150193E-10</v>
      </c>
      <c r="L127" s="30">
        <v>7.3087695893273349E-9</v>
      </c>
    </row>
    <row r="128" spans="1:12" ht="13.8" x14ac:dyDescent="0.2">
      <c r="A128" s="13" t="s">
        <v>198</v>
      </c>
      <c r="B128" s="13" t="s">
        <v>171</v>
      </c>
      <c r="C128" s="13" t="s">
        <v>180</v>
      </c>
      <c r="D128" s="13" t="s">
        <v>183</v>
      </c>
      <c r="E128" s="13" t="s">
        <v>184</v>
      </c>
      <c r="F128" s="13" t="s">
        <v>53</v>
      </c>
      <c r="G128" s="24">
        <v>3</v>
      </c>
      <c r="H128" s="30">
        <v>3.8750492768447676E-11</v>
      </c>
      <c r="I128" s="30">
        <v>2.0219704960908982E-9</v>
      </c>
      <c r="J128" s="30">
        <v>1.0935192212919365E-8</v>
      </c>
      <c r="K128" s="30">
        <v>1.3298161091060253E-10</v>
      </c>
      <c r="L128" s="30">
        <v>4.7614717519412773E-9</v>
      </c>
    </row>
    <row r="129" spans="1:12" ht="13.8" x14ac:dyDescent="0.2">
      <c r="A129" s="13" t="s">
        <v>198</v>
      </c>
      <c r="B129" s="13" t="s">
        <v>171</v>
      </c>
      <c r="C129" s="13" t="s">
        <v>180</v>
      </c>
      <c r="D129" s="13" t="s">
        <v>183</v>
      </c>
      <c r="E129" s="13" t="s">
        <v>184</v>
      </c>
      <c r="F129" s="13" t="s">
        <v>11</v>
      </c>
      <c r="G129" s="14">
        <f>AVERAGE(G126:G128)</f>
        <v>3.6333333333333333</v>
      </c>
      <c r="H129" s="30">
        <f>AVERAGE(H126:H128)</f>
        <v>4.4303561191469531E-11</v>
      </c>
      <c r="I129" s="30">
        <f>AVERAGE(I126:I128)</f>
        <v>2.2512824523553216E-9</v>
      </c>
      <c r="J129" s="30">
        <f>AVERAGE(J126:J128)</f>
        <v>1.1609138581409395E-8</v>
      </c>
      <c r="K129" s="30">
        <f t="shared" ref="K129:L129" si="31">AVERAGE(K126:K128)</f>
        <v>1.5790213157945484E-10</v>
      </c>
      <c r="L129" s="30">
        <f t="shared" si="31"/>
        <v>5.5523824248548138E-9</v>
      </c>
    </row>
    <row r="130" spans="1:12" ht="13.8" x14ac:dyDescent="0.2">
      <c r="A130" s="13" t="s">
        <v>198</v>
      </c>
      <c r="B130" s="13" t="s">
        <v>171</v>
      </c>
      <c r="C130" s="13" t="s">
        <v>180</v>
      </c>
      <c r="D130" s="13" t="s">
        <v>186</v>
      </c>
      <c r="E130" s="13" t="s">
        <v>197</v>
      </c>
      <c r="F130" s="13" t="s">
        <v>29</v>
      </c>
      <c r="G130" s="24">
        <v>3.7</v>
      </c>
      <c r="H130" s="30">
        <v>4.8473144537399761E-11</v>
      </c>
      <c r="I130" s="30">
        <v>3.390111235855934E-9</v>
      </c>
      <c r="J130" s="30">
        <v>1.1243950569718166E-8</v>
      </c>
      <c r="K130" s="30">
        <v>1.7839384045273328E-10</v>
      </c>
      <c r="L130" s="30">
        <v>5.3108013835436097E-9</v>
      </c>
    </row>
    <row r="131" spans="1:12" ht="13.8" x14ac:dyDescent="0.2">
      <c r="A131" s="13" t="s">
        <v>198</v>
      </c>
      <c r="B131" s="13" t="s">
        <v>171</v>
      </c>
      <c r="C131" s="13" t="s">
        <v>180</v>
      </c>
      <c r="D131" s="13" t="s">
        <v>186</v>
      </c>
      <c r="E131" s="13" t="s">
        <v>197</v>
      </c>
      <c r="F131" s="13" t="s">
        <v>32</v>
      </c>
      <c r="G131" s="24">
        <v>3.7</v>
      </c>
      <c r="H131" s="30">
        <v>4.7930955342850678E-11</v>
      </c>
      <c r="I131" s="30">
        <v>3.1494744700896864E-9</v>
      </c>
      <c r="J131" s="30">
        <v>1.1716592753357513E-8</v>
      </c>
      <c r="K131" s="30">
        <v>1.685695210814177E-10</v>
      </c>
      <c r="L131" s="30">
        <v>5.4173641617827942E-9</v>
      </c>
    </row>
    <row r="132" spans="1:12" ht="13.8" x14ac:dyDescent="0.2">
      <c r="A132" s="13" t="s">
        <v>198</v>
      </c>
      <c r="B132" s="13" t="s">
        <v>171</v>
      </c>
      <c r="C132" s="13" t="s">
        <v>180</v>
      </c>
      <c r="D132" s="13" t="s">
        <v>186</v>
      </c>
      <c r="E132" s="13" t="s">
        <v>197</v>
      </c>
      <c r="F132" s="13" t="s">
        <v>5</v>
      </c>
      <c r="G132" s="24">
        <v>3.5</v>
      </c>
      <c r="H132" s="30">
        <v>5.0277487534162172E-11</v>
      </c>
      <c r="I132" s="30">
        <v>3.1589917697740592E-9</v>
      </c>
      <c r="J132" s="30">
        <v>1.1852518316622078E-8</v>
      </c>
      <c r="K132" s="30">
        <v>2.0386202048416263E-10</v>
      </c>
      <c r="L132" s="30">
        <v>5.9052411090573023E-9</v>
      </c>
    </row>
    <row r="133" spans="1:12" ht="13.8" x14ac:dyDescent="0.2">
      <c r="A133" s="13" t="s">
        <v>198</v>
      </c>
      <c r="B133" s="13" t="s">
        <v>171</v>
      </c>
      <c r="C133" s="13" t="s">
        <v>180</v>
      </c>
      <c r="D133" s="13" t="s">
        <v>186</v>
      </c>
      <c r="E133" s="13" t="s">
        <v>197</v>
      </c>
      <c r="F133" s="13" t="s">
        <v>11</v>
      </c>
      <c r="G133" s="14">
        <f>AVERAGE(G130:G132)</f>
        <v>3.6333333333333333</v>
      </c>
      <c r="H133" s="30">
        <f>AVERAGE(H130:H132)</f>
        <v>4.8893862471470872E-11</v>
      </c>
      <c r="I133" s="30">
        <f>AVERAGE(I130:I132)</f>
        <v>3.2328591585732263E-9</v>
      </c>
      <c r="J133" s="30">
        <f>AVERAGE(J130:J132)</f>
        <v>1.1604353879899253E-8</v>
      </c>
      <c r="K133" s="30">
        <f t="shared" ref="K133:L133" si="32">AVERAGE(K130:K132)</f>
        <v>1.8360846067277121E-10</v>
      </c>
      <c r="L133" s="30">
        <f t="shared" si="32"/>
        <v>5.5444688847945687E-9</v>
      </c>
    </row>
    <row r="134" spans="1:12" ht="13.8" x14ac:dyDescent="0.2">
      <c r="A134" s="13" t="s">
        <v>199</v>
      </c>
      <c r="B134" s="13" t="s">
        <v>170</v>
      </c>
      <c r="C134" s="13" t="s">
        <v>180</v>
      </c>
      <c r="D134" s="13" t="s">
        <v>173</v>
      </c>
      <c r="E134" s="13" t="s">
        <v>173</v>
      </c>
      <c r="F134" s="13" t="s">
        <v>27</v>
      </c>
      <c r="G134" s="24">
        <v>6.2</v>
      </c>
      <c r="H134" s="30">
        <v>3.1430460320314327E-11</v>
      </c>
      <c r="I134" s="30">
        <v>1.7347085863102943E-10</v>
      </c>
      <c r="J134" s="30">
        <v>2.9318971924132654E-9</v>
      </c>
      <c r="K134" s="30">
        <v>4.7753003370584364E-11</v>
      </c>
      <c r="L134" s="30">
        <v>4.1245204478446891E-10</v>
      </c>
    </row>
    <row r="135" spans="1:12" ht="13.8" x14ac:dyDescent="0.2">
      <c r="A135" s="13" t="s">
        <v>199</v>
      </c>
      <c r="B135" s="13" t="s">
        <v>170</v>
      </c>
      <c r="C135" s="13" t="s">
        <v>180</v>
      </c>
      <c r="D135" s="13" t="s">
        <v>173</v>
      </c>
      <c r="E135" s="13" t="s">
        <v>173</v>
      </c>
      <c r="F135" s="13" t="s">
        <v>6</v>
      </c>
      <c r="G135" s="24">
        <v>7.7</v>
      </c>
      <c r="H135" s="30">
        <v>3.4070736872340147E-11</v>
      </c>
      <c r="I135" s="30">
        <v>2.2105534207940264E-10</v>
      </c>
      <c r="J135" s="30">
        <v>3.357219133463039E-9</v>
      </c>
      <c r="K135" s="30">
        <v>5.8568765361748069E-11</v>
      </c>
      <c r="L135" s="30">
        <v>4.7856158814893822E-10</v>
      </c>
    </row>
    <row r="136" spans="1:12" ht="13.8" x14ac:dyDescent="0.2">
      <c r="A136" s="13" t="s">
        <v>199</v>
      </c>
      <c r="B136" s="13" t="s">
        <v>170</v>
      </c>
      <c r="C136" s="13" t="s">
        <v>180</v>
      </c>
      <c r="D136" s="13" t="s">
        <v>173</v>
      </c>
      <c r="E136" s="13" t="s">
        <v>173</v>
      </c>
      <c r="F136" s="13" t="s">
        <v>68</v>
      </c>
      <c r="G136" s="24">
        <v>8.5</v>
      </c>
      <c r="H136" s="30">
        <v>3.8592596825319558E-11</v>
      </c>
      <c r="I136" s="30">
        <v>2.8824318808493623E-10</v>
      </c>
      <c r="J136" s="30">
        <v>3.6338869172089533E-9</v>
      </c>
      <c r="K136" s="30">
        <v>6.8018087526237044E-11</v>
      </c>
      <c r="L136" s="30">
        <v>6.3583574119137303E-10</v>
      </c>
    </row>
    <row r="137" spans="1:12" ht="13.8" x14ac:dyDescent="0.2">
      <c r="A137" s="13" t="s">
        <v>199</v>
      </c>
      <c r="B137" s="13" t="s">
        <v>170</v>
      </c>
      <c r="C137" s="13" t="s">
        <v>180</v>
      </c>
      <c r="D137" s="13" t="s">
        <v>173</v>
      </c>
      <c r="E137" s="13" t="s">
        <v>173</v>
      </c>
      <c r="F137" s="13" t="s">
        <v>11</v>
      </c>
      <c r="G137" s="14">
        <f>AVERAGE(G134:G136)</f>
        <v>7.4666666666666659</v>
      </c>
      <c r="H137" s="30">
        <f>AVERAGE(H134:H136)</f>
        <v>3.4697931339324675E-11</v>
      </c>
      <c r="I137" s="30">
        <f>AVERAGE(I134:I136)</f>
        <v>2.2758979626512276E-10</v>
      </c>
      <c r="J137" s="30">
        <f>AVERAGE(J134:J136)</f>
        <v>3.3076677476950857E-9</v>
      </c>
      <c r="K137" s="30">
        <f t="shared" ref="K137:L137" si="33">AVERAGE(K134:K136)</f>
        <v>5.8113285419523159E-11</v>
      </c>
      <c r="L137" s="30">
        <f t="shared" si="33"/>
        <v>5.0894979137492677E-10</v>
      </c>
    </row>
    <row r="138" spans="1:12" ht="13.8" x14ac:dyDescent="0.2">
      <c r="A138" s="13" t="s">
        <v>199</v>
      </c>
      <c r="B138" s="13" t="s">
        <v>170</v>
      </c>
      <c r="C138" s="13" t="s">
        <v>180</v>
      </c>
      <c r="D138" s="13" t="s">
        <v>183</v>
      </c>
      <c r="E138" s="13" t="s">
        <v>184</v>
      </c>
      <c r="F138" s="13" t="s">
        <v>29</v>
      </c>
      <c r="G138" s="24">
        <v>5.3</v>
      </c>
      <c r="H138" s="30">
        <v>3.7373551569592438E-11</v>
      </c>
      <c r="I138" s="30">
        <v>2.5341290966191908E-10</v>
      </c>
      <c r="J138" s="30">
        <v>2.6673842400770376E-9</v>
      </c>
      <c r="K138" s="30">
        <v>6.1560378962530267E-11</v>
      </c>
      <c r="L138" s="30">
        <v>5.1656181113625481E-10</v>
      </c>
    </row>
    <row r="139" spans="1:12" ht="13.8" x14ac:dyDescent="0.2">
      <c r="A139" s="13" t="s">
        <v>199</v>
      </c>
      <c r="B139" s="13" t="s">
        <v>170</v>
      </c>
      <c r="C139" s="13" t="s">
        <v>180</v>
      </c>
      <c r="D139" s="13" t="s">
        <v>183</v>
      </c>
      <c r="E139" s="13" t="s">
        <v>184</v>
      </c>
      <c r="F139" s="13" t="s">
        <v>69</v>
      </c>
      <c r="G139" s="24">
        <v>5.9</v>
      </c>
      <c r="H139" s="30">
        <v>3.5299022550413794E-11</v>
      </c>
      <c r="I139" s="30">
        <v>2.5954637030940971E-10</v>
      </c>
      <c r="J139" s="30">
        <v>3.0336922415508761E-9</v>
      </c>
      <c r="K139" s="30">
        <v>6.2665662741648514E-11</v>
      </c>
      <c r="L139" s="30">
        <v>4.8335105053886869E-10</v>
      </c>
    </row>
    <row r="140" spans="1:12" ht="13.8" x14ac:dyDescent="0.2">
      <c r="A140" s="13" t="s">
        <v>199</v>
      </c>
      <c r="B140" s="13" t="s">
        <v>170</v>
      </c>
      <c r="C140" s="13" t="s">
        <v>180</v>
      </c>
      <c r="D140" s="13" t="s">
        <v>183</v>
      </c>
      <c r="E140" s="13" t="s">
        <v>184</v>
      </c>
      <c r="F140" s="13" t="s">
        <v>7</v>
      </c>
      <c r="G140" s="24">
        <v>7.1</v>
      </c>
      <c r="H140" s="30">
        <v>3.2926504437406769E-11</v>
      </c>
      <c r="I140" s="30">
        <v>2.8005294298461581E-10</v>
      </c>
      <c r="J140" s="30">
        <v>2.448521019906331E-9</v>
      </c>
      <c r="K140" s="30">
        <v>7.1840877556991323E-11</v>
      </c>
      <c r="L140" s="30">
        <v>7.037375362624089E-10</v>
      </c>
    </row>
    <row r="141" spans="1:12" ht="13.8" x14ac:dyDescent="0.2">
      <c r="A141" s="13" t="s">
        <v>199</v>
      </c>
      <c r="B141" s="13" t="s">
        <v>170</v>
      </c>
      <c r="C141" s="13" t="s">
        <v>180</v>
      </c>
      <c r="D141" s="13" t="s">
        <v>183</v>
      </c>
      <c r="E141" s="13" t="s">
        <v>184</v>
      </c>
      <c r="F141" s="13" t="s">
        <v>11</v>
      </c>
      <c r="G141" s="14">
        <f>AVERAGE(G138:G140)</f>
        <v>6.0999999999999988</v>
      </c>
      <c r="H141" s="30">
        <f>AVERAGE(H138:H140)</f>
        <v>3.5199692852471002E-11</v>
      </c>
      <c r="I141" s="30">
        <f>AVERAGE(I138:I140)</f>
        <v>2.6433740765198159E-10</v>
      </c>
      <c r="J141" s="30">
        <f>AVERAGE(J138:J140)</f>
        <v>2.7165325005114146E-9</v>
      </c>
      <c r="K141" s="30">
        <f t="shared" ref="K141:L141" si="34">AVERAGE(K138:K140)</f>
        <v>6.5355639753723359E-11</v>
      </c>
      <c r="L141" s="30">
        <f t="shared" si="34"/>
        <v>5.6788346597917747E-10</v>
      </c>
    </row>
    <row r="142" spans="1:12" ht="13.8" x14ac:dyDescent="0.2">
      <c r="A142" s="13" t="s">
        <v>200</v>
      </c>
      <c r="B142" s="13" t="s">
        <v>172</v>
      </c>
      <c r="C142" s="13" t="s">
        <v>180</v>
      </c>
      <c r="D142" s="13" t="s">
        <v>173</v>
      </c>
      <c r="E142" s="13" t="s">
        <v>173</v>
      </c>
      <c r="F142" s="13" t="s">
        <v>29</v>
      </c>
      <c r="G142" s="24">
        <v>4.2</v>
      </c>
      <c r="H142" s="30">
        <v>3.5482519202503866E-11</v>
      </c>
      <c r="I142" s="30">
        <v>1.7372722557337133E-10</v>
      </c>
      <c r="J142" s="30">
        <v>1.4133204532552804E-9</v>
      </c>
      <c r="K142" s="30">
        <v>5.0447919183969012E-11</v>
      </c>
      <c r="L142" s="30">
        <v>3.3926057254697646E-10</v>
      </c>
    </row>
    <row r="143" spans="1:12" ht="13.8" x14ac:dyDescent="0.2">
      <c r="A143" s="13" t="s">
        <v>200</v>
      </c>
      <c r="B143" s="13" t="s">
        <v>172</v>
      </c>
      <c r="C143" s="13" t="s">
        <v>180</v>
      </c>
      <c r="D143" s="13" t="s">
        <v>173</v>
      </c>
      <c r="E143" s="13" t="s">
        <v>173</v>
      </c>
      <c r="F143" s="13" t="s">
        <v>72</v>
      </c>
      <c r="G143" s="24">
        <v>3.9</v>
      </c>
      <c r="H143" s="30">
        <v>3.471442538548449E-11</v>
      </c>
      <c r="I143" s="30">
        <v>2.3246537635782328E-10</v>
      </c>
      <c r="J143" s="30">
        <v>1.6641257125227437E-9</v>
      </c>
      <c r="K143" s="30">
        <v>5.6892264394146474E-11</v>
      </c>
      <c r="L143" s="30">
        <v>4.6182643691061541E-10</v>
      </c>
    </row>
    <row r="144" spans="1:12" ht="13.8" x14ac:dyDescent="0.2">
      <c r="A144" s="13" t="s">
        <v>200</v>
      </c>
      <c r="B144" s="13" t="s">
        <v>172</v>
      </c>
      <c r="C144" s="13" t="s">
        <v>180</v>
      </c>
      <c r="D144" s="13" t="s">
        <v>173</v>
      </c>
      <c r="E144" s="13" t="s">
        <v>173</v>
      </c>
      <c r="F144" s="13" t="s">
        <v>5</v>
      </c>
      <c r="G144" s="24">
        <v>4.2</v>
      </c>
      <c r="H144" s="30">
        <v>3.1768755689941632E-11</v>
      </c>
      <c r="I144" s="30">
        <v>3.1979382601430553E-10</v>
      </c>
      <c r="J144" s="30">
        <v>1.2761650696868754E-9</v>
      </c>
      <c r="K144" s="30">
        <v>4.8938874333451992E-11</v>
      </c>
      <c r="L144" s="30">
        <v>5.1635850527932847E-10</v>
      </c>
    </row>
    <row r="145" spans="1:12" ht="13.8" x14ac:dyDescent="0.2">
      <c r="A145" s="13" t="s">
        <v>200</v>
      </c>
      <c r="B145" s="13" t="s">
        <v>172</v>
      </c>
      <c r="C145" s="13" t="s">
        <v>180</v>
      </c>
      <c r="D145" s="13" t="s">
        <v>173</v>
      </c>
      <c r="E145" s="13" t="s">
        <v>173</v>
      </c>
      <c r="F145" s="13" t="s">
        <v>11</v>
      </c>
      <c r="G145" s="14">
        <f>AVERAGE(G142:G144)</f>
        <v>4.1000000000000005</v>
      </c>
      <c r="H145" s="30">
        <f>AVERAGE(H142:H144)</f>
        <v>3.3988566759309994E-11</v>
      </c>
      <c r="I145" s="30">
        <f>AVERAGE(I142:I144)</f>
        <v>2.419954759818334E-10</v>
      </c>
      <c r="J145" s="30">
        <f>AVERAGE(J142:J144)</f>
        <v>1.4512037451549664E-9</v>
      </c>
      <c r="K145" s="30">
        <f t="shared" ref="K145:L145" si="35">AVERAGE(K142:K144)</f>
        <v>5.2093019303855824E-11</v>
      </c>
      <c r="L145" s="30">
        <f t="shared" si="35"/>
        <v>4.391485049123068E-10</v>
      </c>
    </row>
    <row r="146" spans="1:12" ht="13.8" x14ac:dyDescent="0.2">
      <c r="A146" s="13" t="s">
        <v>200</v>
      </c>
      <c r="B146" s="13" t="s">
        <v>172</v>
      </c>
      <c r="C146" s="13" t="s">
        <v>180</v>
      </c>
      <c r="D146" s="13" t="s">
        <v>183</v>
      </c>
      <c r="E146" s="13" t="s">
        <v>184</v>
      </c>
      <c r="F146" s="13" t="s">
        <v>27</v>
      </c>
      <c r="G146" s="24">
        <v>3.8</v>
      </c>
      <c r="H146" s="30">
        <v>3.0344602257464298E-11</v>
      </c>
      <c r="I146" s="30">
        <v>2.9918265617712447E-10</v>
      </c>
      <c r="J146" s="30">
        <v>1.5350106158454524E-9</v>
      </c>
      <c r="K146" s="30">
        <v>6.0995976301610058E-11</v>
      </c>
      <c r="L146" s="30">
        <v>6.1854969001387085E-10</v>
      </c>
    </row>
    <row r="147" spans="1:12" ht="13.8" x14ac:dyDescent="0.2">
      <c r="A147" s="13" t="s">
        <v>200</v>
      </c>
      <c r="B147" s="13" t="s">
        <v>172</v>
      </c>
      <c r="C147" s="13" t="s">
        <v>180</v>
      </c>
      <c r="D147" s="13" t="s">
        <v>183</v>
      </c>
      <c r="E147" s="13" t="s">
        <v>184</v>
      </c>
      <c r="F147" s="13" t="s">
        <v>6</v>
      </c>
      <c r="G147" s="24">
        <v>5.4</v>
      </c>
      <c r="H147" s="30">
        <v>3.2790323246969095E-11</v>
      </c>
      <c r="I147" s="30">
        <v>2.4383556745761145E-10</v>
      </c>
      <c r="J147" s="30">
        <v>1.4973726453700929E-9</v>
      </c>
      <c r="K147" s="30">
        <v>5.7284018507462679E-11</v>
      </c>
      <c r="L147" s="30">
        <v>5.1950368851879126E-10</v>
      </c>
    </row>
    <row r="148" spans="1:12" ht="13.8" x14ac:dyDescent="0.2">
      <c r="A148" s="13" t="s">
        <v>200</v>
      </c>
      <c r="B148" s="13" t="s">
        <v>172</v>
      </c>
      <c r="C148" s="13" t="s">
        <v>180</v>
      </c>
      <c r="D148" s="13" t="s">
        <v>183</v>
      </c>
      <c r="E148" s="13" t="s">
        <v>184</v>
      </c>
      <c r="F148" s="13" t="s">
        <v>3</v>
      </c>
      <c r="G148" s="24">
        <v>3.2</v>
      </c>
      <c r="H148" s="30">
        <v>3.4885836140245728E-11</v>
      </c>
      <c r="I148" s="30">
        <v>2.1353380545724601E-10</v>
      </c>
      <c r="J148" s="30">
        <v>1.8446150095498929E-9</v>
      </c>
      <c r="K148" s="30">
        <v>5.497926381274038E-11</v>
      </c>
      <c r="L148" s="30">
        <v>4.5506357004748442E-10</v>
      </c>
    </row>
    <row r="149" spans="1:12" ht="13.8" x14ac:dyDescent="0.2">
      <c r="A149" s="13" t="s">
        <v>200</v>
      </c>
      <c r="B149" s="13" t="s">
        <v>172</v>
      </c>
      <c r="C149" s="13" t="s">
        <v>180</v>
      </c>
      <c r="D149" s="13" t="s">
        <v>183</v>
      </c>
      <c r="E149" s="13" t="s">
        <v>184</v>
      </c>
      <c r="F149" s="13" t="s">
        <v>11</v>
      </c>
      <c r="G149" s="14">
        <f>AVERAGE(G146:G148)</f>
        <v>4.1333333333333329</v>
      </c>
      <c r="H149" s="30">
        <f>AVERAGE(H146:H148)</f>
        <v>3.2673587214893036E-11</v>
      </c>
      <c r="I149" s="30">
        <f>AVERAGE(I146:I148)</f>
        <v>2.521840096973273E-10</v>
      </c>
      <c r="J149" s="30">
        <f>AVERAGE(J146:J148)</f>
        <v>1.6256660902551459E-9</v>
      </c>
      <c r="K149" s="30">
        <f t="shared" ref="K149:L149" si="36">AVERAGE(K146:K148)</f>
        <v>5.7753086207271039E-11</v>
      </c>
      <c r="L149" s="30">
        <f t="shared" si="36"/>
        <v>5.310389828600489E-10</v>
      </c>
    </row>
    <row r="150" spans="1:12" ht="13.8" x14ac:dyDescent="0.2">
      <c r="A150" s="13" t="s">
        <v>201</v>
      </c>
      <c r="B150" s="13" t="s">
        <v>171</v>
      </c>
      <c r="C150" s="13" t="s">
        <v>180</v>
      </c>
      <c r="D150" s="13" t="s">
        <v>173</v>
      </c>
      <c r="E150" s="13" t="s">
        <v>173</v>
      </c>
      <c r="F150" s="13" t="s">
        <v>26</v>
      </c>
      <c r="G150" s="24">
        <v>7.3</v>
      </c>
      <c r="H150" s="30">
        <v>4.3544690743268482E-11</v>
      </c>
      <c r="I150" s="30">
        <v>1.0493800925804494E-9</v>
      </c>
      <c r="J150" s="30">
        <v>9.2128062420125105E-9</v>
      </c>
      <c r="K150" s="30">
        <v>1.1361403880533981E-10</v>
      </c>
      <c r="L150" s="30">
        <v>2.6091975721446959E-9</v>
      </c>
    </row>
    <row r="151" spans="1:12" ht="13.8" x14ac:dyDescent="0.2">
      <c r="A151" s="13" t="s">
        <v>201</v>
      </c>
      <c r="B151" s="13" t="s">
        <v>171</v>
      </c>
      <c r="C151" s="13" t="s">
        <v>180</v>
      </c>
      <c r="D151" s="13" t="s">
        <v>173</v>
      </c>
      <c r="E151" s="13" t="s">
        <v>173</v>
      </c>
      <c r="F151" s="13" t="s">
        <v>72</v>
      </c>
      <c r="G151" s="24">
        <v>8.1</v>
      </c>
      <c r="H151" s="30">
        <v>4.225000189440435E-11</v>
      </c>
      <c r="I151" s="30">
        <v>1.3624263594146485E-9</v>
      </c>
      <c r="J151" s="30">
        <v>8.1131372690256565E-9</v>
      </c>
      <c r="K151" s="30">
        <v>1.2147856691945919E-10</v>
      </c>
      <c r="L151" s="30">
        <v>3.1604370261662016E-9</v>
      </c>
    </row>
    <row r="152" spans="1:12" ht="13.8" x14ac:dyDescent="0.2">
      <c r="A152" s="13" t="s">
        <v>201</v>
      </c>
      <c r="B152" s="13" t="s">
        <v>171</v>
      </c>
      <c r="C152" s="13" t="s">
        <v>180</v>
      </c>
      <c r="D152" s="13" t="s">
        <v>173</v>
      </c>
      <c r="E152" s="13" t="s">
        <v>173</v>
      </c>
      <c r="F152" s="13" t="s">
        <v>73</v>
      </c>
      <c r="G152" s="24">
        <v>7.4</v>
      </c>
      <c r="H152" s="30">
        <v>4.4848097106170194E-11</v>
      </c>
      <c r="I152" s="30">
        <v>1.3359264366734332E-9</v>
      </c>
      <c r="J152" s="30">
        <v>8.2990874437154946E-9</v>
      </c>
      <c r="K152" s="30">
        <v>1.2024061880378383E-10</v>
      </c>
      <c r="L152" s="30">
        <v>3.308871961755434E-9</v>
      </c>
    </row>
    <row r="153" spans="1:12" ht="13.8" x14ac:dyDescent="0.3">
      <c r="A153" s="13" t="s">
        <v>201</v>
      </c>
      <c r="B153" s="13" t="s">
        <v>171</v>
      </c>
      <c r="C153" s="13" t="s">
        <v>180</v>
      </c>
      <c r="D153" s="13" t="s">
        <v>173</v>
      </c>
      <c r="E153" s="13" t="s">
        <v>173</v>
      </c>
      <c r="F153" s="27" t="s">
        <v>11</v>
      </c>
      <c r="G153" s="14">
        <f>AVERAGE(G150:G152)</f>
        <v>7.5999999999999988</v>
      </c>
      <c r="H153" s="30">
        <f>AVERAGE(H150:H152)</f>
        <v>4.3547596581281009E-11</v>
      </c>
      <c r="I153" s="30">
        <f t="shared" ref="I153:L153" si="37">AVERAGE(I150:I152)</f>
        <v>1.2492442962228438E-9</v>
      </c>
      <c r="J153" s="30">
        <f t="shared" si="37"/>
        <v>8.5416769849178878E-9</v>
      </c>
      <c r="K153" s="30">
        <f t="shared" si="37"/>
        <v>1.1844440817619427E-10</v>
      </c>
      <c r="L153" s="30">
        <f t="shared" si="37"/>
        <v>3.0261688533554438E-9</v>
      </c>
    </row>
    <row r="154" spans="1:12" ht="13.8" x14ac:dyDescent="0.2">
      <c r="A154" s="13" t="s">
        <v>201</v>
      </c>
      <c r="B154" s="13" t="s">
        <v>171</v>
      </c>
      <c r="C154" s="13" t="s">
        <v>180</v>
      </c>
      <c r="D154" s="13" t="s">
        <v>186</v>
      </c>
      <c r="E154" s="13" t="s">
        <v>197</v>
      </c>
      <c r="F154" s="13" t="s">
        <v>29</v>
      </c>
      <c r="G154" s="24">
        <v>7.5</v>
      </c>
      <c r="H154" s="30">
        <v>3.8202660805897739E-11</v>
      </c>
      <c r="I154" s="30">
        <v>1.4609215650273226E-9</v>
      </c>
      <c r="J154" s="30">
        <v>9.5925120880813583E-9</v>
      </c>
      <c r="K154" s="30">
        <v>1.0887978840158433E-10</v>
      </c>
      <c r="L154" s="30">
        <v>3.5603889886581668E-9</v>
      </c>
    </row>
    <row r="155" spans="1:12" ht="13.8" x14ac:dyDescent="0.2">
      <c r="A155" s="13" t="s">
        <v>201</v>
      </c>
      <c r="B155" s="13" t="s">
        <v>171</v>
      </c>
      <c r="C155" s="13" t="s">
        <v>180</v>
      </c>
      <c r="D155" s="13" t="s">
        <v>186</v>
      </c>
      <c r="E155" s="13" t="s">
        <v>197</v>
      </c>
      <c r="F155" s="13" t="s">
        <v>72</v>
      </c>
      <c r="G155" s="24">
        <v>9</v>
      </c>
      <c r="H155" s="30">
        <v>4.9424163480651617E-11</v>
      </c>
      <c r="I155" s="30">
        <v>1.4003488470678845E-9</v>
      </c>
      <c r="J155" s="30">
        <v>8.8826882794786109E-9</v>
      </c>
      <c r="K155" s="30">
        <v>1.2466321888843817E-10</v>
      </c>
      <c r="L155" s="30">
        <v>2.9562703959871201E-9</v>
      </c>
    </row>
    <row r="156" spans="1:12" ht="13.8" x14ac:dyDescent="0.2">
      <c r="A156" s="13" t="s">
        <v>201</v>
      </c>
      <c r="B156" s="13" t="s">
        <v>171</v>
      </c>
      <c r="C156" s="13" t="s">
        <v>180</v>
      </c>
      <c r="D156" s="13" t="s">
        <v>186</v>
      </c>
      <c r="E156" s="13" t="s">
        <v>197</v>
      </c>
      <c r="F156" s="13" t="s">
        <v>44</v>
      </c>
      <c r="G156" s="24">
        <v>8.1999999999999993</v>
      </c>
      <c r="H156" s="30">
        <v>4.2665790101597741E-11</v>
      </c>
      <c r="I156" s="30">
        <v>1.1927907497336958E-9</v>
      </c>
      <c r="J156" s="30">
        <v>8.4129817950996693E-9</v>
      </c>
      <c r="K156" s="30">
        <v>1.1445081657374828E-10</v>
      </c>
      <c r="L156" s="30">
        <v>2.691700455786029E-9</v>
      </c>
    </row>
    <row r="157" spans="1:12" ht="13.8" x14ac:dyDescent="0.3">
      <c r="A157" s="13" t="s">
        <v>201</v>
      </c>
      <c r="B157" s="13" t="s">
        <v>171</v>
      </c>
      <c r="C157" s="13" t="s">
        <v>180</v>
      </c>
      <c r="D157" s="13" t="s">
        <v>186</v>
      </c>
      <c r="E157" s="13" t="s">
        <v>197</v>
      </c>
      <c r="F157" s="27" t="s">
        <v>11</v>
      </c>
      <c r="G157" s="14">
        <f>AVERAGE(G154:G156)</f>
        <v>8.2333333333333325</v>
      </c>
      <c r="H157" s="30">
        <f>AVERAGE(H154:H156)</f>
        <v>4.3430871462715701E-11</v>
      </c>
      <c r="I157" s="30">
        <f t="shared" ref="I157:J157" si="38">AVERAGE(I154:I156)</f>
        <v>1.3513537206096343E-9</v>
      </c>
      <c r="J157" s="30">
        <f t="shared" si="38"/>
        <v>8.9627273875532145E-9</v>
      </c>
      <c r="K157" s="30">
        <f>AVERAGE(K154:K156)</f>
        <v>1.159979412879236E-10</v>
      </c>
      <c r="L157" s="30">
        <f t="shared" ref="L157" si="39">AVERAGE(L154:L156)</f>
        <v>3.069453280143772E-9</v>
      </c>
    </row>
    <row r="158" spans="1:12" ht="13.8" x14ac:dyDescent="0.2">
      <c r="A158" s="13" t="s">
        <v>202</v>
      </c>
      <c r="B158" s="13" t="s">
        <v>171</v>
      </c>
      <c r="C158" s="13" t="s">
        <v>180</v>
      </c>
      <c r="D158" s="13" t="s">
        <v>173</v>
      </c>
      <c r="E158" s="13" t="s">
        <v>173</v>
      </c>
      <c r="F158" s="13" t="s">
        <v>27</v>
      </c>
      <c r="G158" s="24">
        <v>9.3000000000000007</v>
      </c>
      <c r="H158" s="30">
        <v>4.1551279887437001E-11</v>
      </c>
      <c r="I158" s="30">
        <v>6.5382350218983019E-10</v>
      </c>
      <c r="J158" s="30">
        <v>6.1962934087036124E-9</v>
      </c>
      <c r="K158" s="30">
        <v>1.1040354590422993E-10</v>
      </c>
      <c r="L158" s="30">
        <v>1.5412244978784461E-9</v>
      </c>
    </row>
    <row r="159" spans="1:12" ht="13.8" x14ac:dyDescent="0.2">
      <c r="A159" s="13" t="s">
        <v>202</v>
      </c>
      <c r="B159" s="13" t="s">
        <v>171</v>
      </c>
      <c r="C159" s="13" t="s">
        <v>180</v>
      </c>
      <c r="D159" s="13" t="s">
        <v>173</v>
      </c>
      <c r="E159" s="13" t="s">
        <v>173</v>
      </c>
      <c r="F159" s="13" t="s">
        <v>23</v>
      </c>
      <c r="G159" s="24">
        <v>9.8000000000000007</v>
      </c>
      <c r="H159" s="30">
        <v>4.219672484439343E-11</v>
      </c>
      <c r="I159" s="30">
        <v>7.7137321736558688E-10</v>
      </c>
      <c r="J159" s="30">
        <v>5.3774355198862894E-9</v>
      </c>
      <c r="K159" s="30">
        <v>7.9022578971866345E-11</v>
      </c>
      <c r="L159" s="30">
        <v>1.5368694163537169E-9</v>
      </c>
    </row>
    <row r="160" spans="1:12" ht="13.8" x14ac:dyDescent="0.2">
      <c r="A160" s="13" t="s">
        <v>202</v>
      </c>
      <c r="B160" s="13" t="s">
        <v>171</v>
      </c>
      <c r="C160" s="13" t="s">
        <v>180</v>
      </c>
      <c r="D160" s="13" t="s">
        <v>173</v>
      </c>
      <c r="E160" s="13" t="s">
        <v>173</v>
      </c>
      <c r="F160" s="13" t="s">
        <v>91</v>
      </c>
      <c r="G160" s="24">
        <v>9.1</v>
      </c>
      <c r="H160" s="30">
        <v>4.2087469257187099E-11</v>
      </c>
      <c r="I160" s="30">
        <v>4.0299431675845876E-10</v>
      </c>
      <c r="J160" s="30">
        <v>4.4000249521132887E-9</v>
      </c>
      <c r="K160" s="30">
        <v>1.1025264150696001E-10</v>
      </c>
      <c r="L160" s="30">
        <v>8.666029285668397E-10</v>
      </c>
    </row>
    <row r="161" spans="1:12" ht="13.8" x14ac:dyDescent="0.3">
      <c r="A161" s="13" t="s">
        <v>202</v>
      </c>
      <c r="B161" s="13" t="s">
        <v>171</v>
      </c>
      <c r="C161" s="13" t="s">
        <v>180</v>
      </c>
      <c r="D161" s="13" t="s">
        <v>173</v>
      </c>
      <c r="E161" s="13" t="s">
        <v>173</v>
      </c>
      <c r="F161" s="27" t="s">
        <v>11</v>
      </c>
      <c r="G161" s="14">
        <f>AVERAGE(G158:G160)</f>
        <v>9.4</v>
      </c>
      <c r="H161" s="30">
        <f>AVERAGE(H158:H160)</f>
        <v>4.1945157996339181E-11</v>
      </c>
      <c r="I161" s="30">
        <f t="shared" ref="I161:J161" si="40">AVERAGE(I158:I160)</f>
        <v>6.0939701210462531E-10</v>
      </c>
      <c r="J161" s="30">
        <f t="shared" si="40"/>
        <v>5.3245846269010638E-9</v>
      </c>
      <c r="K161" s="30">
        <f>AVERAGE(K158:K160)</f>
        <v>9.9892922127685432E-11</v>
      </c>
      <c r="L161" s="30">
        <f t="shared" ref="L161" si="41">AVERAGE(L158:L160)</f>
        <v>1.3148989475996678E-9</v>
      </c>
    </row>
    <row r="162" spans="1:12" ht="13.8" x14ac:dyDescent="0.2">
      <c r="A162" s="13" t="s">
        <v>202</v>
      </c>
      <c r="B162" s="13" t="s">
        <v>171</v>
      </c>
      <c r="C162" s="13" t="s">
        <v>180</v>
      </c>
      <c r="D162" s="13" t="s">
        <v>183</v>
      </c>
      <c r="E162" s="13" t="s">
        <v>184</v>
      </c>
      <c r="F162" s="13" t="s">
        <v>27</v>
      </c>
      <c r="G162" s="24">
        <v>8</v>
      </c>
      <c r="H162" s="30">
        <v>5.239634740571353E-11</v>
      </c>
      <c r="I162" s="30">
        <v>1.1078947421758568E-9</v>
      </c>
      <c r="J162" s="30">
        <v>6.414576431759615E-9</v>
      </c>
      <c r="K162" s="30">
        <v>1.2936721637988899E-10</v>
      </c>
      <c r="L162" s="30">
        <v>2.8117625047431688E-9</v>
      </c>
    </row>
    <row r="163" spans="1:12" ht="13.8" x14ac:dyDescent="0.2">
      <c r="A163" s="13" t="s">
        <v>202</v>
      </c>
      <c r="B163" s="13" t="s">
        <v>171</v>
      </c>
      <c r="C163" s="13" t="s">
        <v>180</v>
      </c>
      <c r="D163" s="13" t="s">
        <v>183</v>
      </c>
      <c r="E163" s="13" t="s">
        <v>184</v>
      </c>
      <c r="F163" s="13" t="s">
        <v>89</v>
      </c>
      <c r="G163" s="24">
        <v>7.8</v>
      </c>
      <c r="H163" s="30">
        <v>4.3118747100490685E-11</v>
      </c>
      <c r="I163" s="30">
        <v>6.7650561344796699E-10</v>
      </c>
      <c r="J163" s="30">
        <v>6.3223903587191419E-9</v>
      </c>
      <c r="K163" s="30">
        <v>1.0217474047039695E-10</v>
      </c>
      <c r="L163" s="30">
        <v>1.5781949490312969E-9</v>
      </c>
    </row>
    <row r="164" spans="1:12" ht="13.8" x14ac:dyDescent="0.2">
      <c r="A164" s="13" t="s">
        <v>202</v>
      </c>
      <c r="B164" s="13" t="s">
        <v>171</v>
      </c>
      <c r="C164" s="13" t="s">
        <v>180</v>
      </c>
      <c r="D164" s="13" t="s">
        <v>183</v>
      </c>
      <c r="E164" s="13" t="s">
        <v>184</v>
      </c>
      <c r="F164" s="13" t="s">
        <v>71</v>
      </c>
      <c r="G164" s="24">
        <v>7</v>
      </c>
      <c r="H164" s="30">
        <v>4.6893403635275601E-11</v>
      </c>
      <c r="I164" s="30">
        <v>8.5715005715650992E-10</v>
      </c>
      <c r="J164" s="30">
        <v>7.4494237495829029E-9</v>
      </c>
      <c r="K164" s="30">
        <v>1.0900634637675769E-10</v>
      </c>
      <c r="L164" s="30">
        <v>2.0802252789812605E-9</v>
      </c>
    </row>
    <row r="165" spans="1:12" ht="13.8" x14ac:dyDescent="0.3">
      <c r="A165" s="13" t="s">
        <v>202</v>
      </c>
      <c r="B165" s="13" t="s">
        <v>171</v>
      </c>
      <c r="C165" s="13" t="s">
        <v>180</v>
      </c>
      <c r="D165" s="13" t="s">
        <v>183</v>
      </c>
      <c r="E165" s="13" t="s">
        <v>184</v>
      </c>
      <c r="F165" s="27" t="s">
        <v>11</v>
      </c>
      <c r="G165" s="14">
        <f>AVERAGE(G162:G164)</f>
        <v>7.6000000000000005</v>
      </c>
      <c r="H165" s="30">
        <f>AVERAGE(H162:H164)</f>
        <v>4.7469499380493272E-11</v>
      </c>
      <c r="I165" s="30">
        <f t="shared" ref="I165:J165" si="42">AVERAGE(I162:I164)</f>
        <v>8.8051680426011125E-10</v>
      </c>
      <c r="J165" s="30">
        <f t="shared" si="42"/>
        <v>6.7287968466872202E-9</v>
      </c>
      <c r="K165" s="30">
        <f>AVERAGE(K162:K164)</f>
        <v>1.1351610107568121E-10</v>
      </c>
      <c r="L165" s="30">
        <f t="shared" ref="L165" si="43">AVERAGE(L162:L164)</f>
        <v>2.1567275775852421E-9</v>
      </c>
    </row>
    <row r="166" spans="1:12" ht="13.8" x14ac:dyDescent="0.2">
      <c r="A166" s="13" t="s">
        <v>203</v>
      </c>
      <c r="B166" s="13" t="s">
        <v>170</v>
      </c>
      <c r="C166" s="13" t="s">
        <v>180</v>
      </c>
      <c r="D166" s="13" t="s">
        <v>173</v>
      </c>
      <c r="E166" s="13" t="s">
        <v>173</v>
      </c>
      <c r="F166" s="13" t="s">
        <v>63</v>
      </c>
      <c r="G166" s="24">
        <v>6.2</v>
      </c>
      <c r="H166" s="30">
        <v>2.5876613778163109E-11</v>
      </c>
      <c r="I166" s="30">
        <v>1.3957927326964231E-10</v>
      </c>
      <c r="J166" s="30">
        <v>2.4617900367496345E-9</v>
      </c>
      <c r="K166" s="30">
        <v>4.98561400660083E-11</v>
      </c>
      <c r="L166" s="30">
        <v>2.6324221277621695E-10</v>
      </c>
    </row>
    <row r="167" spans="1:12" ht="13.8" x14ac:dyDescent="0.2">
      <c r="A167" s="13" t="s">
        <v>203</v>
      </c>
      <c r="B167" s="13" t="s">
        <v>170</v>
      </c>
      <c r="C167" s="13" t="s">
        <v>180</v>
      </c>
      <c r="D167" s="13" t="s">
        <v>173</v>
      </c>
      <c r="E167" s="13" t="s">
        <v>173</v>
      </c>
      <c r="F167" s="13" t="s">
        <v>20</v>
      </c>
      <c r="G167" s="24">
        <v>7.9</v>
      </c>
      <c r="H167" s="30">
        <v>2.8575835406601741E-11</v>
      </c>
      <c r="I167" s="30">
        <v>1.3220327908745249E-10</v>
      </c>
      <c r="J167" s="30">
        <v>1.5623212693822625E-9</v>
      </c>
      <c r="K167" s="30">
        <v>4.3994557016953954E-11</v>
      </c>
      <c r="L167" s="30">
        <v>2.8450219923954373E-10</v>
      </c>
    </row>
    <row r="168" spans="1:12" ht="13.8" x14ac:dyDescent="0.2">
      <c r="A168" s="13" t="s">
        <v>203</v>
      </c>
      <c r="B168" s="13" t="s">
        <v>170</v>
      </c>
      <c r="C168" s="13" t="s">
        <v>180</v>
      </c>
      <c r="D168" s="13" t="s">
        <v>173</v>
      </c>
      <c r="E168" s="13" t="s">
        <v>173</v>
      </c>
      <c r="F168" s="13" t="s">
        <v>117</v>
      </c>
      <c r="G168" s="24">
        <v>5.6</v>
      </c>
      <c r="H168" s="30">
        <v>3.3685594551660578E-11</v>
      </c>
      <c r="I168" s="30">
        <v>1.7523638573106841E-10</v>
      </c>
      <c r="J168" s="30">
        <v>1.6236693738483175E-9</v>
      </c>
      <c r="K168" s="30">
        <v>5.3774585352546945E-11</v>
      </c>
      <c r="L168" s="30">
        <v>3.3619279330798484E-10</v>
      </c>
    </row>
    <row r="169" spans="1:12" ht="13.8" x14ac:dyDescent="0.3">
      <c r="A169" s="13" t="s">
        <v>203</v>
      </c>
      <c r="B169" s="13" t="s">
        <v>170</v>
      </c>
      <c r="C169" s="13" t="s">
        <v>180</v>
      </c>
      <c r="D169" s="13" t="s">
        <v>173</v>
      </c>
      <c r="E169" s="13" t="s">
        <v>173</v>
      </c>
      <c r="F169" s="27" t="s">
        <v>11</v>
      </c>
      <c r="G169" s="14">
        <f>AVERAGE(G166:G168)</f>
        <v>6.5666666666666673</v>
      </c>
      <c r="H169" s="30">
        <f>AVERAGE(H166:H168)</f>
        <v>2.9379347912141811E-11</v>
      </c>
      <c r="I169" s="30">
        <f t="shared" ref="I169:J169" si="44">AVERAGE(I166:I168)</f>
        <v>1.4900631269605439E-10</v>
      </c>
      <c r="J169" s="30">
        <f t="shared" si="44"/>
        <v>1.8825935599934048E-9</v>
      </c>
      <c r="K169" s="30">
        <f>AVERAGE(K166:K168)</f>
        <v>4.9208427478503073E-11</v>
      </c>
      <c r="L169" s="30">
        <f t="shared" ref="L169" si="45">AVERAGE(L166:L168)</f>
        <v>2.9464573510791516E-10</v>
      </c>
    </row>
    <row r="170" spans="1:12" ht="13.8" x14ac:dyDescent="0.2">
      <c r="A170" s="13" t="s">
        <v>203</v>
      </c>
      <c r="B170" s="13" t="s">
        <v>170</v>
      </c>
      <c r="C170" s="13" t="s">
        <v>180</v>
      </c>
      <c r="D170" s="13" t="s">
        <v>181</v>
      </c>
      <c r="E170" s="13" t="s">
        <v>182</v>
      </c>
      <c r="F170" s="13" t="s">
        <v>27</v>
      </c>
      <c r="G170" s="24">
        <v>7</v>
      </c>
      <c r="H170" s="30">
        <v>4.1068078166221694E-11</v>
      </c>
      <c r="I170" s="30">
        <v>2.8076252620452748E-10</v>
      </c>
      <c r="J170" s="30">
        <v>1.9027436294513123E-9</v>
      </c>
      <c r="K170" s="30">
        <v>6.0516829532508389E-11</v>
      </c>
      <c r="L170" s="30">
        <v>4.6519009014705939E-10</v>
      </c>
    </row>
    <row r="171" spans="1:12" ht="13.8" x14ac:dyDescent="0.2">
      <c r="A171" s="13" t="s">
        <v>203</v>
      </c>
      <c r="B171" s="13" t="s">
        <v>170</v>
      </c>
      <c r="C171" s="13" t="s">
        <v>180</v>
      </c>
      <c r="D171" s="13" t="s">
        <v>181</v>
      </c>
      <c r="E171" s="13" t="s">
        <v>182</v>
      </c>
      <c r="F171" s="13" t="s">
        <v>66</v>
      </c>
      <c r="G171" s="24">
        <v>8.1</v>
      </c>
      <c r="H171" s="30">
        <v>4.0362204853424477E-11</v>
      </c>
      <c r="I171" s="30">
        <v>1.79943628431295E-10</v>
      </c>
      <c r="J171" s="30">
        <v>1.8925277928426179E-9</v>
      </c>
      <c r="K171" s="30">
        <v>5.85630840041693E-11</v>
      </c>
      <c r="L171" s="30">
        <v>3.4277081390050301E-10</v>
      </c>
    </row>
    <row r="172" spans="1:12" ht="13.8" x14ac:dyDescent="0.2">
      <c r="A172" s="13" t="s">
        <v>203</v>
      </c>
      <c r="B172" s="13" t="s">
        <v>170</v>
      </c>
      <c r="C172" s="13" t="s">
        <v>180</v>
      </c>
      <c r="D172" s="13" t="s">
        <v>181</v>
      </c>
      <c r="E172" s="13" t="s">
        <v>182</v>
      </c>
      <c r="F172" s="13" t="s">
        <v>12</v>
      </c>
      <c r="G172" s="24">
        <v>7.8</v>
      </c>
      <c r="H172" s="30">
        <v>3.0033015243361086E-11</v>
      </c>
      <c r="I172" s="30">
        <v>1.767409924377132E-10</v>
      </c>
      <c r="J172" s="30">
        <v>2.1841057283148681E-9</v>
      </c>
      <c r="K172" s="30">
        <v>5.0566015375124391E-11</v>
      </c>
      <c r="L172" s="30">
        <v>4.3466554440348006E-10</v>
      </c>
    </row>
    <row r="173" spans="1:12" ht="13.8" x14ac:dyDescent="0.3">
      <c r="A173" s="13" t="s">
        <v>203</v>
      </c>
      <c r="B173" s="13" t="s">
        <v>170</v>
      </c>
      <c r="C173" s="13" t="s">
        <v>180</v>
      </c>
      <c r="D173" s="13" t="s">
        <v>181</v>
      </c>
      <c r="E173" s="13" t="s">
        <v>182</v>
      </c>
      <c r="F173" s="27" t="s">
        <v>74</v>
      </c>
      <c r="G173" s="14">
        <f>AVERAGE(G170:G172)</f>
        <v>7.6333333333333329</v>
      </c>
      <c r="H173" s="30">
        <f>AVERAGE(H170:H172)</f>
        <v>3.7154432754335755E-11</v>
      </c>
      <c r="I173" s="30">
        <f t="shared" ref="I173:J173" si="46">AVERAGE(I170:I172)</f>
        <v>2.124823823578452E-10</v>
      </c>
      <c r="J173" s="30">
        <f t="shared" si="46"/>
        <v>1.9931257168695996E-9</v>
      </c>
      <c r="K173" s="30">
        <f>AVERAGE(K170:K172)</f>
        <v>5.6548642970600689E-11</v>
      </c>
      <c r="L173" s="30">
        <f t="shared" ref="L173" si="47">AVERAGE(L170:L172)</f>
        <v>4.1420881615034747E-10</v>
      </c>
    </row>
    <row r="174" spans="1:12" ht="13.8" x14ac:dyDescent="0.2">
      <c r="A174" s="13" t="s">
        <v>203</v>
      </c>
      <c r="B174" s="13" t="s">
        <v>170</v>
      </c>
      <c r="C174" s="13" t="s">
        <v>180</v>
      </c>
      <c r="D174" s="13" t="s">
        <v>183</v>
      </c>
      <c r="E174" s="13" t="s">
        <v>184</v>
      </c>
      <c r="F174" s="13" t="s">
        <v>27</v>
      </c>
      <c r="G174" s="24">
        <v>6.7</v>
      </c>
      <c r="H174" s="30">
        <v>3.2555188728974334E-11</v>
      </c>
      <c r="I174" s="30">
        <v>1.3512021173392938E-10</v>
      </c>
      <c r="J174" s="30">
        <v>1.6652359396705563E-9</v>
      </c>
      <c r="K174" s="30">
        <v>5.1831831152658968E-11</v>
      </c>
      <c r="L174" s="30">
        <v>2.6161021305453522E-10</v>
      </c>
    </row>
    <row r="175" spans="1:12" ht="13.8" x14ac:dyDescent="0.2">
      <c r="A175" s="13" t="s">
        <v>203</v>
      </c>
      <c r="B175" s="13" t="s">
        <v>170</v>
      </c>
      <c r="C175" s="13" t="s">
        <v>180</v>
      </c>
      <c r="D175" s="13" t="s">
        <v>183</v>
      </c>
      <c r="E175" s="13" t="s">
        <v>184</v>
      </c>
      <c r="F175" s="13" t="s">
        <v>66</v>
      </c>
      <c r="G175" s="24">
        <v>7.4</v>
      </c>
      <c r="H175" s="30">
        <v>3.1460354376270132E-11</v>
      </c>
      <c r="I175" s="30">
        <v>3.4392322760420557E-10</v>
      </c>
      <c r="J175" s="30">
        <v>2.3724799380700654E-9</v>
      </c>
      <c r="K175" s="30">
        <v>6.0558820691689048E-11</v>
      </c>
      <c r="L175" s="30">
        <v>5.9505958971123326E-10</v>
      </c>
    </row>
    <row r="176" spans="1:12" ht="13.8" x14ac:dyDescent="0.2">
      <c r="A176" s="13" t="s">
        <v>203</v>
      </c>
      <c r="B176" s="13" t="s">
        <v>170</v>
      </c>
      <c r="C176" s="13" t="s">
        <v>180</v>
      </c>
      <c r="D176" s="13" t="s">
        <v>183</v>
      </c>
      <c r="E176" s="13" t="s">
        <v>184</v>
      </c>
      <c r="F176" s="13" t="s">
        <v>117</v>
      </c>
      <c r="G176" s="24">
        <v>6.2</v>
      </c>
      <c r="H176" s="30">
        <v>2.8899953850528871E-11</v>
      </c>
      <c r="I176" s="30">
        <v>1.945213492090208E-10</v>
      </c>
      <c r="J176" s="30">
        <v>1.4190355636474618E-9</v>
      </c>
      <c r="K176" s="30">
        <v>4.5388319847848034E-11</v>
      </c>
      <c r="L176" s="30">
        <v>4.7301660369805014E-10</v>
      </c>
    </row>
    <row r="177" spans="1:12" ht="13.8" x14ac:dyDescent="0.3">
      <c r="A177" s="13" t="s">
        <v>203</v>
      </c>
      <c r="B177" s="13" t="s">
        <v>170</v>
      </c>
      <c r="C177" s="13" t="s">
        <v>180</v>
      </c>
      <c r="D177" s="13" t="s">
        <v>183</v>
      </c>
      <c r="E177" s="13" t="s">
        <v>184</v>
      </c>
      <c r="F177" s="27" t="s">
        <v>74</v>
      </c>
      <c r="G177" s="14">
        <f>AVERAGE(G174:G176)</f>
        <v>6.7666666666666666</v>
      </c>
      <c r="H177" s="30">
        <f>AVERAGE(H174:H176)</f>
        <v>3.0971832318591109E-11</v>
      </c>
      <c r="I177" s="30">
        <f t="shared" ref="I177:J177" si="48">AVERAGE(I174:I176)</f>
        <v>2.2452159618238527E-10</v>
      </c>
      <c r="J177" s="30">
        <f t="shared" si="48"/>
        <v>1.8189171471293612E-9</v>
      </c>
      <c r="K177" s="30">
        <f>AVERAGE(K174:K176)</f>
        <v>5.2592990564065352E-11</v>
      </c>
      <c r="L177" s="30">
        <f t="shared" ref="L177" si="49">AVERAGE(L174:L176)</f>
        <v>4.4322880215460626E-10</v>
      </c>
    </row>
    <row r="178" spans="1:12" ht="13.8" x14ac:dyDescent="0.2">
      <c r="A178" s="13" t="s">
        <v>203</v>
      </c>
      <c r="B178" s="13" t="s">
        <v>170</v>
      </c>
      <c r="C178" s="13" t="s">
        <v>180</v>
      </c>
      <c r="D178" s="13" t="s">
        <v>186</v>
      </c>
      <c r="E178" s="13" t="s">
        <v>197</v>
      </c>
      <c r="F178" s="13" t="s">
        <v>52</v>
      </c>
      <c r="G178" s="26">
        <v>8.6</v>
      </c>
      <c r="H178" s="30">
        <v>4.1906157038531674E-11</v>
      </c>
      <c r="I178" s="30">
        <v>2.3618939062770757E-10</v>
      </c>
      <c r="J178" s="30">
        <v>2.4879758993075136E-9</v>
      </c>
      <c r="K178" s="30">
        <v>7.0394236063333036E-11</v>
      </c>
      <c r="L178" s="30">
        <v>4.7761091845843367E-10</v>
      </c>
    </row>
    <row r="179" spans="1:12" ht="13.8" x14ac:dyDescent="0.2">
      <c r="A179" s="13" t="s">
        <v>203</v>
      </c>
      <c r="B179" s="13" t="s">
        <v>170</v>
      </c>
      <c r="C179" s="13" t="s">
        <v>180</v>
      </c>
      <c r="D179" s="13" t="s">
        <v>186</v>
      </c>
      <c r="E179" s="13" t="s">
        <v>197</v>
      </c>
      <c r="F179" s="13" t="s">
        <v>20</v>
      </c>
      <c r="G179" s="26">
        <v>8.8000000000000007</v>
      </c>
      <c r="H179" s="30">
        <v>3.8813639152557683E-11</v>
      </c>
      <c r="I179" s="30">
        <v>3.7142717503362076E-10</v>
      </c>
      <c r="J179" s="30">
        <v>3.0614518881925648E-9</v>
      </c>
      <c r="K179" s="30">
        <v>5.5962123870375058E-11</v>
      </c>
      <c r="L179" s="30">
        <v>7.3059189689167099E-10</v>
      </c>
    </row>
    <row r="180" spans="1:12" ht="13.8" x14ac:dyDescent="0.2">
      <c r="A180" s="13" t="s">
        <v>203</v>
      </c>
      <c r="B180" s="13" t="s">
        <v>170</v>
      </c>
      <c r="C180" s="13" t="s">
        <v>180</v>
      </c>
      <c r="D180" s="13" t="s">
        <v>186</v>
      </c>
      <c r="E180" s="13" t="s">
        <v>197</v>
      </c>
      <c r="F180" s="13" t="s">
        <v>3</v>
      </c>
      <c r="G180" s="26">
        <v>9.1</v>
      </c>
      <c r="H180" s="30">
        <v>3.7937511888738623E-11</v>
      </c>
      <c r="I180" s="30">
        <v>2.9560244919123403E-10</v>
      </c>
      <c r="J180" s="30">
        <v>2.700392860432043E-9</v>
      </c>
      <c r="K180" s="30">
        <v>6.126992875202723E-11</v>
      </c>
      <c r="L180" s="30">
        <v>5.2011611163279673E-10</v>
      </c>
    </row>
    <row r="181" spans="1:12" ht="13.8" x14ac:dyDescent="0.3">
      <c r="A181" s="13" t="s">
        <v>203</v>
      </c>
      <c r="B181" s="13" t="s">
        <v>170</v>
      </c>
      <c r="C181" s="13" t="s">
        <v>180</v>
      </c>
      <c r="D181" s="13" t="s">
        <v>186</v>
      </c>
      <c r="E181" s="13" t="s">
        <v>197</v>
      </c>
      <c r="F181" s="27" t="s">
        <v>11</v>
      </c>
      <c r="G181" s="14">
        <f>AVERAGE(G178:G180)</f>
        <v>8.8333333333333339</v>
      </c>
      <c r="H181" s="30">
        <f>AVERAGE(H178:H180)</f>
        <v>3.9552436026609333E-11</v>
      </c>
      <c r="I181" s="30">
        <f t="shared" ref="I181:J181" si="50">AVERAGE(I178:I180)</f>
        <v>3.0107300495085412E-10</v>
      </c>
      <c r="J181" s="30">
        <f t="shared" si="50"/>
        <v>2.7499402159773734E-9</v>
      </c>
      <c r="K181" s="30">
        <f>AVERAGE(K178:K180)</f>
        <v>6.2542096228578444E-11</v>
      </c>
      <c r="L181" s="30">
        <f t="shared" ref="L181" si="51">AVERAGE(L178:L180)</f>
        <v>5.7610630899430046E-10</v>
      </c>
    </row>
    <row r="182" spans="1:12" ht="13.8" x14ac:dyDescent="0.2">
      <c r="A182" s="13" t="s">
        <v>203</v>
      </c>
      <c r="B182" s="13" t="s">
        <v>170</v>
      </c>
      <c r="C182" s="13" t="s">
        <v>180</v>
      </c>
      <c r="D182" s="13" t="s">
        <v>183</v>
      </c>
      <c r="E182" s="13" t="s">
        <v>204</v>
      </c>
      <c r="F182" s="13" t="s">
        <v>138</v>
      </c>
      <c r="G182" s="14">
        <v>8.1999999999999993</v>
      </c>
      <c r="H182" s="30">
        <v>3.7164530720294048E-11</v>
      </c>
      <c r="I182" s="30">
        <v>1.1080968614783437E-10</v>
      </c>
      <c r="J182" s="30">
        <v>9.2830119055562271E-10</v>
      </c>
      <c r="K182" s="30">
        <v>5.0372452828087361E-11</v>
      </c>
      <c r="L182" s="30">
        <v>2.5149807745169475E-10</v>
      </c>
    </row>
    <row r="183" spans="1:12" ht="13.8" x14ac:dyDescent="0.2">
      <c r="A183" s="13" t="s">
        <v>203</v>
      </c>
      <c r="B183" s="13" t="s">
        <v>170</v>
      </c>
      <c r="C183" s="13" t="s">
        <v>180</v>
      </c>
      <c r="D183" s="13" t="s">
        <v>183</v>
      </c>
      <c r="E183" s="13" t="s">
        <v>204</v>
      </c>
      <c r="F183" s="13" t="s">
        <v>113</v>
      </c>
      <c r="G183" s="14">
        <v>10.1</v>
      </c>
      <c r="H183" s="30">
        <v>3.7189410316829702E-11</v>
      </c>
      <c r="I183" s="30">
        <v>2.1334687598872889E-10</v>
      </c>
      <c r="J183" s="30">
        <v>1.0508626852754297E-9</v>
      </c>
      <c r="K183" s="30">
        <v>5.3526056587612576E-11</v>
      </c>
      <c r="L183" s="30">
        <v>4.5785816348965614E-10</v>
      </c>
    </row>
    <row r="184" spans="1:12" ht="13.8" x14ac:dyDescent="0.2">
      <c r="A184" s="13" t="s">
        <v>203</v>
      </c>
      <c r="B184" s="13" t="s">
        <v>170</v>
      </c>
      <c r="C184" s="13" t="s">
        <v>180</v>
      </c>
      <c r="D184" s="13" t="s">
        <v>183</v>
      </c>
      <c r="E184" s="13" t="s">
        <v>204</v>
      </c>
      <c r="F184" s="13" t="s">
        <v>5</v>
      </c>
      <c r="G184" s="14">
        <v>7.6</v>
      </c>
      <c r="H184" s="30">
        <v>4.089665275342523E-11</v>
      </c>
      <c r="I184" s="30">
        <v>1.5488068621292775E-10</v>
      </c>
      <c r="J184" s="30">
        <v>1.3098580310778316E-9</v>
      </c>
      <c r="K184" s="30">
        <v>5.6537695399181066E-11</v>
      </c>
      <c r="L184" s="30">
        <v>2.9301379941865584E-10</v>
      </c>
    </row>
    <row r="185" spans="1:12" ht="13.8" x14ac:dyDescent="0.3">
      <c r="A185" s="13" t="s">
        <v>203</v>
      </c>
      <c r="B185" s="13" t="s">
        <v>170</v>
      </c>
      <c r="C185" s="13" t="s">
        <v>180</v>
      </c>
      <c r="D185" s="13" t="s">
        <v>183</v>
      </c>
      <c r="E185" s="13" t="s">
        <v>204</v>
      </c>
      <c r="F185" s="27" t="s">
        <v>11</v>
      </c>
      <c r="G185" s="14">
        <f>AVERAGE(G182:G184)</f>
        <v>8.6333333333333329</v>
      </c>
      <c r="H185" s="30">
        <f>AVERAGE(H182:H184)</f>
        <v>3.8416864596849664E-11</v>
      </c>
      <c r="I185" s="30">
        <f t="shared" ref="I185:J185" si="52">AVERAGE(I182:I184)</f>
        <v>1.5967908278316365E-10</v>
      </c>
      <c r="J185" s="30">
        <f t="shared" si="52"/>
        <v>1.0963406356362946E-9</v>
      </c>
      <c r="K185" s="30">
        <f>AVERAGE(K182:K184)</f>
        <v>5.347873493829367E-11</v>
      </c>
      <c r="L185" s="30">
        <f t="shared" ref="L185" si="53">AVERAGE(L182:L184)</f>
        <v>3.3412334678666891E-10</v>
      </c>
    </row>
    <row r="186" spans="1:12" ht="13.8" x14ac:dyDescent="0.2">
      <c r="A186" s="13" t="s">
        <v>205</v>
      </c>
      <c r="B186" s="13" t="s">
        <v>170</v>
      </c>
      <c r="C186" s="13" t="s">
        <v>180</v>
      </c>
      <c r="D186" s="13" t="s">
        <v>173</v>
      </c>
      <c r="E186" s="13" t="s">
        <v>173</v>
      </c>
      <c r="F186" s="13" t="s">
        <v>2</v>
      </c>
      <c r="G186" s="14">
        <v>5.8597770439906771</v>
      </c>
      <c r="H186" s="30">
        <v>4.7633164277088831E-11</v>
      </c>
      <c r="I186" s="30">
        <v>1.1869886562565752E-9</v>
      </c>
      <c r="J186" s="30">
        <v>5.0557305882054526E-9</v>
      </c>
      <c r="K186" s="30">
        <v>9.7041622258083855E-11</v>
      </c>
      <c r="L186" s="30">
        <v>1.3341356812253484E-9</v>
      </c>
    </row>
    <row r="187" spans="1:12" ht="13.8" x14ac:dyDescent="0.2">
      <c r="A187" s="13" t="s">
        <v>205</v>
      </c>
      <c r="B187" s="13" t="s">
        <v>170</v>
      </c>
      <c r="C187" s="13" t="s">
        <v>180</v>
      </c>
      <c r="D187" s="13" t="s">
        <v>173</v>
      </c>
      <c r="E187" s="13" t="s">
        <v>173</v>
      </c>
      <c r="F187" s="13" t="s">
        <v>28</v>
      </c>
      <c r="G187" s="26">
        <v>6.0705200984537688</v>
      </c>
      <c r="H187" s="30">
        <v>4.492006171939065E-11</v>
      </c>
      <c r="I187" s="30">
        <v>1.3420973701244411E-9</v>
      </c>
      <c r="J187" s="30">
        <v>5.7302329008659734E-9</v>
      </c>
      <c r="K187" s="30">
        <v>1.0562380665681384E-10</v>
      </c>
      <c r="L187" s="30">
        <v>2.0576179145267171E-9</v>
      </c>
    </row>
    <row r="188" spans="1:12" ht="13.8" x14ac:dyDescent="0.2">
      <c r="A188" s="13" t="s">
        <v>205</v>
      </c>
      <c r="B188" s="13" t="s">
        <v>170</v>
      </c>
      <c r="C188" s="13" t="s">
        <v>180</v>
      </c>
      <c r="D188" s="13" t="s">
        <v>173</v>
      </c>
      <c r="E188" s="13" t="s">
        <v>173</v>
      </c>
      <c r="F188" s="13" t="s">
        <v>12</v>
      </c>
      <c r="G188" s="26">
        <v>6.5117670522537141</v>
      </c>
      <c r="H188" s="30">
        <v>4.2874704175029024E-11</v>
      </c>
      <c r="I188" s="30">
        <v>9.2489585047136277E-10</v>
      </c>
      <c r="J188" s="30">
        <v>5.01774333037983E-9</v>
      </c>
      <c r="K188" s="30">
        <v>7.4695666704928259E-11</v>
      </c>
      <c r="L188" s="30">
        <v>2.6859138590552039E-9</v>
      </c>
    </row>
    <row r="189" spans="1:12" ht="13.8" x14ac:dyDescent="0.3">
      <c r="A189" s="13" t="s">
        <v>205</v>
      </c>
      <c r="B189" s="13" t="s">
        <v>170</v>
      </c>
      <c r="C189" s="13" t="s">
        <v>180</v>
      </c>
      <c r="D189" s="13" t="s">
        <v>173</v>
      </c>
      <c r="E189" s="13" t="s">
        <v>173</v>
      </c>
      <c r="F189" s="27" t="s">
        <v>24</v>
      </c>
      <c r="G189" s="14">
        <f>AVERAGE(G186:G188)</f>
        <v>6.1473547315660531</v>
      </c>
      <c r="H189" s="30">
        <f>AVERAGE(H186:H188)</f>
        <v>4.5142643390502835E-11</v>
      </c>
      <c r="I189" s="30">
        <f t="shared" ref="I189:J189" si="54">AVERAGE(I186:I188)</f>
        <v>1.1513272922841264E-9</v>
      </c>
      <c r="J189" s="30">
        <f t="shared" si="54"/>
        <v>5.2679022731504195E-9</v>
      </c>
      <c r="K189" s="30">
        <f>AVERAGE(K186:K188)</f>
        <v>9.245369853994198E-11</v>
      </c>
      <c r="L189" s="30">
        <f t="shared" ref="L189" si="55">AVERAGE(L186:L188)</f>
        <v>2.0258891516024234E-9</v>
      </c>
    </row>
    <row r="190" spans="1:12" ht="13.8" x14ac:dyDescent="0.2">
      <c r="A190" s="13" t="s">
        <v>205</v>
      </c>
      <c r="B190" s="13" t="s">
        <v>170</v>
      </c>
      <c r="C190" s="13" t="s">
        <v>180</v>
      </c>
      <c r="D190" s="13" t="s">
        <v>183</v>
      </c>
      <c r="E190" s="13" t="s">
        <v>184</v>
      </c>
      <c r="F190" s="13" t="s">
        <v>29</v>
      </c>
      <c r="G190" s="26">
        <v>5.4429331147175297</v>
      </c>
      <c r="H190" s="30">
        <v>4.1438935443715992E-11</v>
      </c>
      <c r="I190" s="30">
        <v>4.3275326134347281E-10</v>
      </c>
      <c r="J190" s="30">
        <v>5.1340920514563634E-9</v>
      </c>
      <c r="K190" s="30">
        <v>6.9574079956727508E-11</v>
      </c>
      <c r="L190" s="30">
        <v>1.1459014221546261E-9</v>
      </c>
    </row>
    <row r="191" spans="1:12" ht="13.8" x14ac:dyDescent="0.2">
      <c r="A191" s="13" t="s">
        <v>205</v>
      </c>
      <c r="B191" s="13" t="s">
        <v>170</v>
      </c>
      <c r="C191" s="13" t="s">
        <v>180</v>
      </c>
      <c r="D191" s="13" t="s">
        <v>183</v>
      </c>
      <c r="E191" s="13" t="s">
        <v>184</v>
      </c>
      <c r="F191" s="13" t="s">
        <v>6</v>
      </c>
      <c r="G191" s="26">
        <v>4.3375798747356864</v>
      </c>
      <c r="H191" s="30">
        <v>4.0625066550123395E-11</v>
      </c>
      <c r="I191" s="30">
        <v>6.7240175601393746E-10</v>
      </c>
      <c r="J191" s="30">
        <v>7.2667798626176749E-9</v>
      </c>
      <c r="K191" s="30">
        <v>7.3178372025396258E-11</v>
      </c>
      <c r="L191" s="30">
        <v>1.2730655757084776E-9</v>
      </c>
    </row>
    <row r="192" spans="1:12" ht="13.8" x14ac:dyDescent="0.2">
      <c r="A192" s="13" t="s">
        <v>205</v>
      </c>
      <c r="B192" s="13" t="s">
        <v>170</v>
      </c>
      <c r="C192" s="13" t="s">
        <v>180</v>
      </c>
      <c r="D192" s="13" t="s">
        <v>183</v>
      </c>
      <c r="E192" s="13" t="s">
        <v>184</v>
      </c>
      <c r="F192" s="13" t="s">
        <v>8</v>
      </c>
      <c r="G192" s="26">
        <v>6.3920352066950681</v>
      </c>
      <c r="H192" s="30">
        <v>4.085287336999711E-11</v>
      </c>
      <c r="I192" s="30">
        <v>3.5146510963254002E-10</v>
      </c>
      <c r="J192" s="30">
        <v>3.7255231719505693E-9</v>
      </c>
      <c r="K192" s="30">
        <v>7.0639980530629774E-11</v>
      </c>
      <c r="L192" s="30">
        <v>8.9301648612990446E-10</v>
      </c>
    </row>
    <row r="193" spans="1:12" ht="13.8" x14ac:dyDescent="0.3">
      <c r="A193" s="13" t="s">
        <v>205</v>
      </c>
      <c r="B193" s="13" t="s">
        <v>170</v>
      </c>
      <c r="C193" s="13" t="s">
        <v>180</v>
      </c>
      <c r="D193" s="13" t="s">
        <v>183</v>
      </c>
      <c r="E193" s="13" t="s">
        <v>184</v>
      </c>
      <c r="F193" s="27" t="s">
        <v>11</v>
      </c>
      <c r="G193" s="14">
        <f>AVERAGE(G190:G192)</f>
        <v>5.390849398716095</v>
      </c>
      <c r="H193" s="30">
        <f>AVERAGE(H190:H192)</f>
        <v>4.0972291787945497E-11</v>
      </c>
      <c r="I193" s="30">
        <f t="shared" ref="I193:J193" si="56">AVERAGE(I190:I192)</f>
        <v>4.8554004232998346E-10</v>
      </c>
      <c r="J193" s="30">
        <f t="shared" si="56"/>
        <v>5.3754650286748697E-9</v>
      </c>
      <c r="K193" s="30">
        <f>AVERAGE(K190:K192)</f>
        <v>7.1130810837584509E-11</v>
      </c>
      <c r="L193" s="30">
        <f t="shared" ref="L193" si="57">AVERAGE(L190:L192)</f>
        <v>1.103994494664336E-9</v>
      </c>
    </row>
    <row r="194" spans="1:12" ht="13.8" x14ac:dyDescent="0.2">
      <c r="A194" s="13" t="s">
        <v>206</v>
      </c>
      <c r="B194" s="13" t="s">
        <v>170</v>
      </c>
      <c r="C194" s="13" t="s">
        <v>180</v>
      </c>
      <c r="D194" s="13" t="s">
        <v>183</v>
      </c>
      <c r="E194" s="13" t="s">
        <v>184</v>
      </c>
      <c r="F194" s="13" t="s">
        <v>29</v>
      </c>
      <c r="G194" s="14">
        <v>5.503659476117118</v>
      </c>
      <c r="H194" s="30">
        <v>3.2517032095112394E-11</v>
      </c>
      <c r="I194" s="30">
        <v>5.0322608904162511E-10</v>
      </c>
      <c r="J194" s="30">
        <v>4.7064066408695538E-9</v>
      </c>
      <c r="K194" s="30">
        <v>7.34149955121263E-11</v>
      </c>
      <c r="L194" s="30">
        <v>1.1901532558308082E-9</v>
      </c>
    </row>
    <row r="195" spans="1:12" ht="13.8" x14ac:dyDescent="0.2">
      <c r="A195" s="13" t="s">
        <v>206</v>
      </c>
      <c r="B195" s="13" t="s">
        <v>170</v>
      </c>
      <c r="C195" s="13" t="s">
        <v>180</v>
      </c>
      <c r="D195" s="13" t="s">
        <v>183</v>
      </c>
      <c r="E195" s="13" t="s">
        <v>184</v>
      </c>
      <c r="F195" s="13" t="s">
        <v>72</v>
      </c>
      <c r="G195" s="26">
        <v>5.1156467042327343</v>
      </c>
      <c r="H195" s="30">
        <v>3.4666188254495135E-11</v>
      </c>
      <c r="I195" s="30">
        <v>6.1041912820729292E-10</v>
      </c>
      <c r="J195" s="30">
        <v>5.8765597985724581E-9</v>
      </c>
      <c r="K195" s="30">
        <v>8.155405294811419E-11</v>
      </c>
      <c r="L195" s="30">
        <v>1.6668214111062092E-9</v>
      </c>
    </row>
    <row r="196" spans="1:12" ht="13.8" x14ac:dyDescent="0.2">
      <c r="A196" s="13" t="s">
        <v>206</v>
      </c>
      <c r="B196" s="13" t="s">
        <v>170</v>
      </c>
      <c r="C196" s="13" t="s">
        <v>180</v>
      </c>
      <c r="D196" s="13" t="s">
        <v>183</v>
      </c>
      <c r="E196" s="13" t="s">
        <v>184</v>
      </c>
      <c r="F196" s="13" t="s">
        <v>53</v>
      </c>
      <c r="G196" s="26">
        <v>3.9085324913350261</v>
      </c>
      <c r="H196" s="30">
        <v>3.6273434154152383E-11</v>
      </c>
      <c r="I196" s="30">
        <v>4.5920947911787083E-10</v>
      </c>
      <c r="J196" s="30">
        <v>3.6746384539623138E-9</v>
      </c>
      <c r="K196" s="30">
        <v>7.0485011889349455E-11</v>
      </c>
      <c r="L196" s="30">
        <v>1.1094112399349792E-9</v>
      </c>
    </row>
    <row r="197" spans="1:12" ht="13.8" x14ac:dyDescent="0.3">
      <c r="A197" s="13" t="s">
        <v>206</v>
      </c>
      <c r="B197" s="13" t="s">
        <v>170</v>
      </c>
      <c r="C197" s="13" t="s">
        <v>180</v>
      </c>
      <c r="D197" s="13" t="s">
        <v>183</v>
      </c>
      <c r="E197" s="13" t="s">
        <v>184</v>
      </c>
      <c r="F197" s="27" t="s">
        <v>11</v>
      </c>
      <c r="G197" s="14">
        <f>AVERAGE(G194:G196)</f>
        <v>4.8426128905616261</v>
      </c>
      <c r="H197" s="30">
        <f>AVERAGE(H194:H196)</f>
        <v>3.4485551501253304E-11</v>
      </c>
      <c r="I197" s="30">
        <f t="shared" ref="I197:J197" si="58">AVERAGE(I194:I196)</f>
        <v>5.242848987889296E-10</v>
      </c>
      <c r="J197" s="30">
        <f t="shared" si="58"/>
        <v>4.7525349644681088E-9</v>
      </c>
      <c r="K197" s="30">
        <f>AVERAGE(K194:K196)</f>
        <v>7.5151353449863319E-11</v>
      </c>
      <c r="L197" s="30">
        <f t="shared" ref="L197" si="59">AVERAGE(L194:L196)</f>
        <v>1.3221286356239989E-9</v>
      </c>
    </row>
    <row r="198" spans="1:12" ht="13.8" x14ac:dyDescent="0.2">
      <c r="A198" s="13" t="s">
        <v>157</v>
      </c>
      <c r="B198" s="13" t="s">
        <v>170</v>
      </c>
      <c r="C198" s="13" t="s">
        <v>180</v>
      </c>
      <c r="D198" s="13" t="s">
        <v>173</v>
      </c>
      <c r="E198" s="13" t="s">
        <v>173</v>
      </c>
      <c r="F198" s="13" t="s">
        <v>0</v>
      </c>
      <c r="G198" s="14">
        <v>3.4</v>
      </c>
      <c r="H198" s="30">
        <v>3.739510286865047E-11</v>
      </c>
      <c r="I198" s="30">
        <v>1.7379901790791034E-10</v>
      </c>
      <c r="J198" s="30">
        <v>1.8301513107078542E-9</v>
      </c>
      <c r="K198" s="30">
        <v>6.720606469014643E-11</v>
      </c>
      <c r="L198" s="30">
        <v>5.9669405558299287E-10</v>
      </c>
    </row>
    <row r="199" spans="1:12" ht="13.8" x14ac:dyDescent="0.2">
      <c r="A199" s="13" t="s">
        <v>157</v>
      </c>
      <c r="B199" s="13" t="s">
        <v>170</v>
      </c>
      <c r="C199" s="13" t="s">
        <v>180</v>
      </c>
      <c r="D199" s="13" t="s">
        <v>173</v>
      </c>
      <c r="E199" s="13" t="s">
        <v>173</v>
      </c>
      <c r="F199" s="13" t="s">
        <v>6</v>
      </c>
      <c r="G199" s="14">
        <v>6.1</v>
      </c>
      <c r="H199" s="30">
        <v>3.468737729414446E-11</v>
      </c>
      <c r="I199" s="30">
        <v>1.9892854113803795E-10</v>
      </c>
      <c r="J199" s="30">
        <v>2.0379542713262428E-9</v>
      </c>
      <c r="K199" s="30">
        <v>5.9655612866617086E-11</v>
      </c>
      <c r="L199" s="30">
        <v>4.7985259967332244E-10</v>
      </c>
    </row>
    <row r="200" spans="1:12" ht="13.8" x14ac:dyDescent="0.2">
      <c r="A200" s="13" t="s">
        <v>157</v>
      </c>
      <c r="B200" s="13" t="s">
        <v>170</v>
      </c>
      <c r="C200" s="13" t="s">
        <v>180</v>
      </c>
      <c r="D200" s="13" t="s">
        <v>173</v>
      </c>
      <c r="E200" s="13" t="s">
        <v>173</v>
      </c>
      <c r="F200" s="13" t="s">
        <v>12</v>
      </c>
      <c r="G200" s="14">
        <v>6.6</v>
      </c>
      <c r="H200" s="30">
        <v>3.3556671624626856E-11</v>
      </c>
      <c r="I200" s="30">
        <v>1.7234398517337317E-10</v>
      </c>
      <c r="J200" s="30">
        <v>1.6624582193047386E-9</v>
      </c>
      <c r="K200" s="30">
        <v>5.8608947360906874E-11</v>
      </c>
      <c r="L200" s="30">
        <v>3.0397206302887439E-10</v>
      </c>
    </row>
    <row r="201" spans="1:12" ht="13.8" x14ac:dyDescent="0.3">
      <c r="A201" s="13" t="s">
        <v>157</v>
      </c>
      <c r="B201" s="13" t="s">
        <v>170</v>
      </c>
      <c r="C201" s="13" t="s">
        <v>180</v>
      </c>
      <c r="D201" s="13" t="s">
        <v>173</v>
      </c>
      <c r="E201" s="13" t="s">
        <v>173</v>
      </c>
      <c r="F201" s="27" t="s">
        <v>11</v>
      </c>
      <c r="G201" s="14">
        <f>AVERAGE(G198:G200)</f>
        <v>5.3666666666666671</v>
      </c>
      <c r="H201" s="30">
        <f>AVERAGE(H198:H200)</f>
        <v>3.5213050595807258E-11</v>
      </c>
      <c r="I201" s="30">
        <f t="shared" ref="I201:J201" si="60">AVERAGE(I198:I200)</f>
        <v>1.816905147397738E-10</v>
      </c>
      <c r="J201" s="30">
        <f t="shared" si="60"/>
        <v>1.8435212671129452E-9</v>
      </c>
      <c r="K201" s="30">
        <f>AVERAGE(K198:K200)</f>
        <v>6.1823541639223459E-11</v>
      </c>
      <c r="L201" s="30">
        <f t="shared" ref="L201" si="61">AVERAGE(L198:L200)</f>
        <v>4.601729060950632E-10</v>
      </c>
    </row>
    <row r="202" spans="1:12" ht="13.8" x14ac:dyDescent="0.2">
      <c r="A202" s="13" t="s">
        <v>157</v>
      </c>
      <c r="B202" s="13" t="s">
        <v>170</v>
      </c>
      <c r="C202" s="13" t="s">
        <v>180</v>
      </c>
      <c r="D202" s="13" t="s">
        <v>189</v>
      </c>
      <c r="E202" s="13" t="s">
        <v>207</v>
      </c>
      <c r="F202" s="13" t="s">
        <v>58</v>
      </c>
      <c r="G202" s="26">
        <v>7.4</v>
      </c>
      <c r="H202" s="30">
        <v>3.3686995872189991E-11</v>
      </c>
      <c r="I202" s="30">
        <v>1.8658887237877804E-10</v>
      </c>
      <c r="J202" s="30">
        <v>1.7244570130086327E-9</v>
      </c>
      <c r="K202" s="30">
        <v>4.9266941219204336E-11</v>
      </c>
      <c r="L202" s="30">
        <v>4.3199032313343776E-10</v>
      </c>
    </row>
    <row r="203" spans="1:12" ht="13.8" x14ac:dyDescent="0.2">
      <c r="A203" s="13" t="s">
        <v>157</v>
      </c>
      <c r="B203" s="13" t="s">
        <v>170</v>
      </c>
      <c r="C203" s="13" t="s">
        <v>180</v>
      </c>
      <c r="D203" s="13" t="s">
        <v>189</v>
      </c>
      <c r="E203" s="13" t="s">
        <v>207</v>
      </c>
      <c r="F203" s="13" t="s">
        <v>37</v>
      </c>
      <c r="G203" s="26">
        <v>6.1</v>
      </c>
      <c r="H203" s="30">
        <v>3.3230414894198389E-11</v>
      </c>
      <c r="I203" s="64">
        <v>1.7629677373909187E-10</v>
      </c>
      <c r="J203" s="64">
        <v>1.2543420598269715E-9</v>
      </c>
      <c r="K203" s="64">
        <v>5.2193234511337052E-11</v>
      </c>
      <c r="L203" s="64">
        <v>3.2250831667090928E-10</v>
      </c>
    </row>
    <row r="204" spans="1:12" ht="13.8" x14ac:dyDescent="0.2">
      <c r="A204" s="13" t="s">
        <v>157</v>
      </c>
      <c r="B204" s="13" t="s">
        <v>170</v>
      </c>
      <c r="C204" s="13" t="s">
        <v>180</v>
      </c>
      <c r="D204" s="13" t="s">
        <v>189</v>
      </c>
      <c r="E204" s="13" t="s">
        <v>207</v>
      </c>
      <c r="F204" s="13" t="s">
        <v>5</v>
      </c>
      <c r="G204" s="26">
        <v>6</v>
      </c>
      <c r="H204" s="30">
        <v>3.4284538497652593E-11</v>
      </c>
      <c r="I204" s="64">
        <v>1.7505171550600889E-10</v>
      </c>
      <c r="J204" s="64">
        <v>1.7067808673764258E-9</v>
      </c>
      <c r="K204" s="64">
        <v>5.2254643408196771E-11</v>
      </c>
      <c r="L204" s="64">
        <v>3.7740345215364995E-10</v>
      </c>
    </row>
    <row r="205" spans="1:12" ht="13.8" x14ac:dyDescent="0.3">
      <c r="A205" s="13" t="s">
        <v>157</v>
      </c>
      <c r="B205" s="13" t="s">
        <v>170</v>
      </c>
      <c r="C205" s="13" t="s">
        <v>180</v>
      </c>
      <c r="D205" s="13" t="s">
        <v>189</v>
      </c>
      <c r="E205" s="13" t="s">
        <v>207</v>
      </c>
      <c r="F205" s="27" t="s">
        <v>11</v>
      </c>
      <c r="G205" s="14">
        <f>AVERAGE(G202:G204)</f>
        <v>6.5</v>
      </c>
      <c r="H205" s="30">
        <f>AVERAGE(H202:H204)</f>
        <v>3.3733983088013653E-11</v>
      </c>
      <c r="I205" s="64">
        <f t="shared" ref="I205:J205" si="62">AVERAGE(I202:I204)</f>
        <v>1.7931245387462623E-10</v>
      </c>
      <c r="J205" s="64">
        <f t="shared" si="62"/>
        <v>1.5618599800706765E-9</v>
      </c>
      <c r="K205" s="64">
        <f>AVERAGE(K202:K204)</f>
        <v>5.1238273046246059E-11</v>
      </c>
      <c r="L205" s="64">
        <f t="shared" ref="L205" si="63">AVERAGE(L202:L204)</f>
        <v>3.7730069731933236E-10</v>
      </c>
    </row>
    <row r="206" spans="1:12" ht="13.8" x14ac:dyDescent="0.2">
      <c r="A206" s="13" t="s">
        <v>158</v>
      </c>
      <c r="B206" s="13" t="s">
        <v>170</v>
      </c>
      <c r="C206" s="13" t="s">
        <v>180</v>
      </c>
      <c r="D206" s="13" t="s">
        <v>173</v>
      </c>
      <c r="E206" s="13" t="s">
        <v>173</v>
      </c>
      <c r="F206" s="13" t="s">
        <v>13</v>
      </c>
      <c r="G206" s="14">
        <v>4.0999999999999996</v>
      </c>
      <c r="H206" s="30">
        <v>2.9393586362672063E-11</v>
      </c>
      <c r="I206" s="64">
        <v>3.1140655081069035E-10</v>
      </c>
      <c r="J206" s="64">
        <v>2.5273530847153849E-9</v>
      </c>
      <c r="K206" s="64">
        <v>5.2424361192992147E-11</v>
      </c>
      <c r="L206" s="64">
        <v>7.0502647338235816E-10</v>
      </c>
    </row>
    <row r="207" spans="1:12" ht="13.8" x14ac:dyDescent="0.2">
      <c r="A207" s="13" t="s">
        <v>158</v>
      </c>
      <c r="B207" s="13" t="s">
        <v>170</v>
      </c>
      <c r="C207" s="13" t="s">
        <v>180</v>
      </c>
      <c r="D207" s="13" t="s">
        <v>173</v>
      </c>
      <c r="E207" s="13" t="s">
        <v>173</v>
      </c>
      <c r="F207" s="13" t="s">
        <v>28</v>
      </c>
      <c r="G207" s="14">
        <v>5.9</v>
      </c>
      <c r="H207" s="30">
        <v>2.9528336282928898E-11</v>
      </c>
      <c r="I207" s="64">
        <v>4.1125439034370773E-10</v>
      </c>
      <c r="J207" s="64">
        <v>3.020128919406046E-9</v>
      </c>
      <c r="K207" s="64">
        <v>6.3355932584223881E-11</v>
      </c>
      <c r="L207" s="64">
        <v>7.1116569905777346E-10</v>
      </c>
    </row>
    <row r="208" spans="1:12" ht="13.8" x14ac:dyDescent="0.2">
      <c r="A208" s="13" t="s">
        <v>158</v>
      </c>
      <c r="B208" s="13" t="s">
        <v>170</v>
      </c>
      <c r="C208" s="13" t="s">
        <v>180</v>
      </c>
      <c r="D208" s="13" t="s">
        <v>173</v>
      </c>
      <c r="E208" s="13" t="s">
        <v>173</v>
      </c>
      <c r="F208" s="13" t="s">
        <v>8</v>
      </c>
      <c r="G208" s="14">
        <v>4.5</v>
      </c>
      <c r="H208" s="30">
        <v>3.3375266905650319E-11</v>
      </c>
      <c r="I208" s="64">
        <v>3.3367473244783611E-10</v>
      </c>
      <c r="J208" s="64">
        <v>2.8340559270512735E-9</v>
      </c>
      <c r="K208" s="64">
        <v>5.288917185504322E-11</v>
      </c>
      <c r="L208" s="64">
        <v>7.4109939621752513E-10</v>
      </c>
    </row>
    <row r="209" spans="1:12" ht="13.8" x14ac:dyDescent="0.3">
      <c r="A209" s="13" t="s">
        <v>158</v>
      </c>
      <c r="B209" s="13" t="s">
        <v>170</v>
      </c>
      <c r="C209" s="13" t="s">
        <v>180</v>
      </c>
      <c r="D209" s="13" t="s">
        <v>173</v>
      </c>
      <c r="E209" s="13" t="s">
        <v>173</v>
      </c>
      <c r="F209" s="27" t="s">
        <v>11</v>
      </c>
      <c r="G209" s="14">
        <f>AVERAGE(G206:G208)</f>
        <v>4.833333333333333</v>
      </c>
      <c r="H209" s="30">
        <f>AVERAGE(H206:H208)</f>
        <v>3.0765729850417096E-11</v>
      </c>
      <c r="I209" s="64">
        <f t="shared" ref="I209:J209" si="64">AVERAGE(I206:I208)</f>
        <v>3.5211189120074477E-10</v>
      </c>
      <c r="J209" s="64">
        <f t="shared" si="64"/>
        <v>2.7938459770575677E-9</v>
      </c>
      <c r="K209" s="64">
        <f>AVERAGE(K206:K208)</f>
        <v>5.6223155210753083E-11</v>
      </c>
      <c r="L209" s="64">
        <f>AVERAGE(L206:L208)</f>
        <v>7.1909718955255228E-10</v>
      </c>
    </row>
    <row r="210" spans="1:12" ht="13.8" x14ac:dyDescent="0.2">
      <c r="A210" s="13" t="s">
        <v>158</v>
      </c>
      <c r="B210" s="13" t="s">
        <v>170</v>
      </c>
      <c r="C210" s="13" t="s">
        <v>180</v>
      </c>
      <c r="D210" s="13" t="s">
        <v>189</v>
      </c>
      <c r="E210" s="13" t="s">
        <v>207</v>
      </c>
      <c r="F210" s="13" t="s">
        <v>26</v>
      </c>
      <c r="G210" s="14">
        <v>1.8</v>
      </c>
      <c r="H210" s="30">
        <v>3.1195935885988338E-11</v>
      </c>
      <c r="I210" s="64">
        <v>2.2525501760602099E-10</v>
      </c>
      <c r="J210" s="64">
        <v>1.9948979862060403E-9</v>
      </c>
      <c r="K210" s="64">
        <v>5.0040135781589561E-11</v>
      </c>
      <c r="L210" s="64">
        <v>8.6226610699944586E-10</v>
      </c>
    </row>
    <row r="211" spans="1:12" ht="13.8" x14ac:dyDescent="0.2">
      <c r="A211" s="13" t="s">
        <v>158</v>
      </c>
      <c r="B211" s="13" t="s">
        <v>170</v>
      </c>
      <c r="C211" s="13" t="s">
        <v>180</v>
      </c>
      <c r="D211" s="13" t="s">
        <v>189</v>
      </c>
      <c r="E211" s="13" t="s">
        <v>207</v>
      </c>
      <c r="F211" s="13" t="s">
        <v>28</v>
      </c>
      <c r="G211" s="26">
        <v>3.2</v>
      </c>
      <c r="H211" s="30">
        <v>2.6315388775466498E-11</v>
      </c>
      <c r="I211" s="64">
        <v>2.8231183691898141E-10</v>
      </c>
      <c r="J211" s="64">
        <v>2.368796807877462E-9</v>
      </c>
      <c r="K211" s="64">
        <v>5.3443719626697048E-11</v>
      </c>
      <c r="L211" s="64">
        <v>7.9257739864990162E-10</v>
      </c>
    </row>
    <row r="212" spans="1:12" ht="13.8" x14ac:dyDescent="0.2">
      <c r="A212" s="13" t="s">
        <v>158</v>
      </c>
      <c r="B212" s="13" t="s">
        <v>170</v>
      </c>
      <c r="C212" s="13" t="s">
        <v>180</v>
      </c>
      <c r="D212" s="13" t="s">
        <v>189</v>
      </c>
      <c r="E212" s="13" t="s">
        <v>207</v>
      </c>
      <c r="F212" s="13" t="s">
        <v>12</v>
      </c>
      <c r="G212" s="26">
        <v>4.0999999999999996</v>
      </c>
      <c r="H212" s="30">
        <v>2.2206320406578941E-11</v>
      </c>
      <c r="I212" s="64">
        <v>3.0141644055287598E-10</v>
      </c>
      <c r="J212" s="64">
        <v>1.8298460334086216E-9</v>
      </c>
      <c r="K212" s="64">
        <v>4.7386419634728769E-11</v>
      </c>
      <c r="L212" s="64">
        <v>6.3314612745006341E-10</v>
      </c>
    </row>
    <row r="213" spans="1:12" ht="13.8" x14ac:dyDescent="0.3">
      <c r="A213" s="13" t="s">
        <v>158</v>
      </c>
      <c r="B213" s="13" t="s">
        <v>170</v>
      </c>
      <c r="C213" s="13" t="s">
        <v>180</v>
      </c>
      <c r="D213" s="13" t="s">
        <v>189</v>
      </c>
      <c r="E213" s="13" t="s">
        <v>207</v>
      </c>
      <c r="F213" s="27" t="s">
        <v>11</v>
      </c>
      <c r="G213" s="14">
        <f>AVERAGE(G210:G212)</f>
        <v>3.0333333333333332</v>
      </c>
      <c r="H213" s="30">
        <f>AVERAGE(H210:H212)</f>
        <v>2.6572548356011261E-11</v>
      </c>
      <c r="I213" s="64">
        <f t="shared" ref="I213:J213" si="65">AVERAGE(I210:I212)</f>
        <v>2.696610983592928E-10</v>
      </c>
      <c r="J213" s="64">
        <f t="shared" si="65"/>
        <v>2.064513609164041E-9</v>
      </c>
      <c r="K213" s="64">
        <f>AVERAGE(K210:K212)</f>
        <v>5.0290091681005122E-11</v>
      </c>
      <c r="L213" s="64">
        <f>AVERAGE(L210:L212)</f>
        <v>7.6266321103313696E-10</v>
      </c>
    </row>
    <row r="214" spans="1:12" ht="13.8" x14ac:dyDescent="0.2">
      <c r="A214" s="13" t="s">
        <v>164</v>
      </c>
      <c r="B214" s="13" t="s">
        <v>171</v>
      </c>
      <c r="C214" s="13" t="s">
        <v>180</v>
      </c>
      <c r="D214" s="13" t="s">
        <v>173</v>
      </c>
      <c r="E214" s="13" t="s">
        <v>173</v>
      </c>
      <c r="F214" s="13" t="s">
        <v>27</v>
      </c>
      <c r="G214" s="26">
        <v>2.1</v>
      </c>
      <c r="H214" s="30">
        <v>4.2539785834829889E-11</v>
      </c>
      <c r="I214" s="64">
        <v>1.0688070497794677E-9</v>
      </c>
      <c r="J214" s="64">
        <v>4.2435587066948853E-9</v>
      </c>
      <c r="K214" s="64">
        <v>1.0758703088220569E-10</v>
      </c>
      <c r="L214" s="64">
        <v>1.5846316929058669E-9</v>
      </c>
    </row>
    <row r="215" spans="1:12" ht="13.8" x14ac:dyDescent="0.2">
      <c r="A215" s="13" t="s">
        <v>164</v>
      </c>
      <c r="B215" s="13" t="s">
        <v>171</v>
      </c>
      <c r="C215" s="13" t="s">
        <v>180</v>
      </c>
      <c r="D215" s="13" t="s">
        <v>173</v>
      </c>
      <c r="E215" s="13" t="s">
        <v>173</v>
      </c>
      <c r="F215" s="13" t="s">
        <v>62</v>
      </c>
      <c r="G215" s="26">
        <v>2.5</v>
      </c>
      <c r="H215" s="30">
        <v>3.3308562024661501E-11</v>
      </c>
      <c r="I215" s="64">
        <v>8.8931063579272806E-10</v>
      </c>
      <c r="J215" s="64">
        <v>2.9367945707459155E-9</v>
      </c>
      <c r="K215" s="64">
        <v>6.7154548359802057E-11</v>
      </c>
      <c r="L215" s="64">
        <v>1.5194892006337137E-9</v>
      </c>
    </row>
    <row r="216" spans="1:12" ht="13.8" x14ac:dyDescent="0.2">
      <c r="A216" s="13" t="s">
        <v>164</v>
      </c>
      <c r="B216" s="13" t="s">
        <v>171</v>
      </c>
      <c r="C216" s="13" t="s">
        <v>180</v>
      </c>
      <c r="D216" s="13" t="s">
        <v>173</v>
      </c>
      <c r="E216" s="13" t="s">
        <v>173</v>
      </c>
      <c r="F216" s="13" t="s">
        <v>10</v>
      </c>
      <c r="G216" s="26">
        <v>1.4</v>
      </c>
      <c r="H216" s="30">
        <v>2.9775951518162061E-11</v>
      </c>
      <c r="I216" s="64">
        <v>8.9957516752439536E-10</v>
      </c>
      <c r="J216" s="64">
        <v>4.1745761659691873E-9</v>
      </c>
      <c r="K216" s="64">
        <v>1.0211105615518247E-10</v>
      </c>
      <c r="L216" s="64">
        <v>1.5345989423510773E-9</v>
      </c>
    </row>
    <row r="217" spans="1:12" ht="13.8" x14ac:dyDescent="0.3">
      <c r="A217" s="13" t="s">
        <v>164</v>
      </c>
      <c r="B217" s="13" t="s">
        <v>171</v>
      </c>
      <c r="C217" s="13" t="s">
        <v>180</v>
      </c>
      <c r="D217" s="13" t="s">
        <v>173</v>
      </c>
      <c r="E217" s="13" t="s">
        <v>173</v>
      </c>
      <c r="F217" s="27" t="s">
        <v>11</v>
      </c>
      <c r="G217" s="14">
        <f>AVERAGE(G214:G216)</f>
        <v>2</v>
      </c>
      <c r="H217" s="30">
        <f>AVERAGE(H214:H216)</f>
        <v>3.520809979255115E-11</v>
      </c>
      <c r="I217" s="64">
        <f t="shared" ref="I217:J217" si="66">AVERAGE(I214:I216)</f>
        <v>9.5256428436553037E-10</v>
      </c>
      <c r="J217" s="64">
        <f t="shared" si="66"/>
        <v>3.7849764811366627E-9</v>
      </c>
      <c r="K217" s="64">
        <f>AVERAGE(K214:K216)</f>
        <v>9.2284211799063397E-11</v>
      </c>
      <c r="L217" s="64">
        <f>AVERAGE(L214:L216)</f>
        <v>1.546239945296886E-9</v>
      </c>
    </row>
    <row r="218" spans="1:12" ht="13.8" x14ac:dyDescent="0.2">
      <c r="A218" s="13" t="s">
        <v>164</v>
      </c>
      <c r="B218" s="13" t="s">
        <v>171</v>
      </c>
      <c r="C218" s="13" t="s">
        <v>180</v>
      </c>
      <c r="D218" s="13" t="s">
        <v>189</v>
      </c>
      <c r="E218" s="13" t="s">
        <v>207</v>
      </c>
      <c r="F218" s="13" t="s">
        <v>27</v>
      </c>
      <c r="G218" s="14">
        <v>4.4000000000000004</v>
      </c>
      <c r="H218" s="30">
        <v>3.2545441764976474E-11</v>
      </c>
      <c r="I218" s="64">
        <v>6.4212887738996435E-10</v>
      </c>
      <c r="J218" s="64">
        <v>3.7116111138009023E-9</v>
      </c>
      <c r="K218" s="64">
        <v>1.0715391501569378E-10</v>
      </c>
      <c r="L218" s="64">
        <v>1.1697753827534716E-9</v>
      </c>
    </row>
    <row r="219" spans="1:12" ht="13.8" x14ac:dyDescent="0.2">
      <c r="A219" s="13" t="s">
        <v>164</v>
      </c>
      <c r="B219" s="13" t="s">
        <v>171</v>
      </c>
      <c r="C219" s="13" t="s">
        <v>180</v>
      </c>
      <c r="D219" s="13" t="s">
        <v>189</v>
      </c>
      <c r="E219" s="13" t="s">
        <v>207</v>
      </c>
      <c r="F219" s="13" t="s">
        <v>28</v>
      </c>
      <c r="G219" s="26">
        <v>2.9</v>
      </c>
      <c r="H219" s="30">
        <v>3.4782990194342559E-11</v>
      </c>
      <c r="I219" s="64">
        <v>6.8922121773855912E-10</v>
      </c>
      <c r="J219" s="64">
        <v>3.2988045230409154E-9</v>
      </c>
      <c r="K219" s="64">
        <v>8.7368502453875727E-11</v>
      </c>
      <c r="L219" s="64">
        <v>1.446285784805642E-9</v>
      </c>
    </row>
    <row r="220" spans="1:12" ht="13.8" x14ac:dyDescent="0.2">
      <c r="A220" s="13" t="s">
        <v>164</v>
      </c>
      <c r="B220" s="13" t="s">
        <v>171</v>
      </c>
      <c r="C220" s="13" t="s">
        <v>180</v>
      </c>
      <c r="D220" s="13" t="s">
        <v>189</v>
      </c>
      <c r="E220" s="13" t="s">
        <v>207</v>
      </c>
      <c r="F220" s="13" t="s">
        <v>51</v>
      </c>
      <c r="G220" s="26">
        <v>2.8</v>
      </c>
      <c r="H220" s="30">
        <v>4.2049068647719214E-11</v>
      </c>
      <c r="I220" s="64">
        <v>7.0640610973725971E-10</v>
      </c>
      <c r="J220" s="64">
        <v>3.7448981152321434E-9</v>
      </c>
      <c r="K220" s="64">
        <v>9.1281199798182653E-11</v>
      </c>
      <c r="L220" s="64">
        <v>3.7448981152321434E-9</v>
      </c>
    </row>
    <row r="221" spans="1:12" ht="13.8" x14ac:dyDescent="0.3">
      <c r="A221" s="13" t="s">
        <v>164</v>
      </c>
      <c r="B221" s="13" t="s">
        <v>171</v>
      </c>
      <c r="C221" s="13" t="s">
        <v>180</v>
      </c>
      <c r="D221" s="13" t="s">
        <v>189</v>
      </c>
      <c r="E221" s="13" t="s">
        <v>207</v>
      </c>
      <c r="F221" s="27" t="s">
        <v>11</v>
      </c>
      <c r="G221" s="14">
        <f>AVERAGE(G218:G220)</f>
        <v>3.3666666666666671</v>
      </c>
      <c r="H221" s="30">
        <f>AVERAGE(H218:H220)</f>
        <v>3.6459166869012751E-11</v>
      </c>
      <c r="I221" s="64">
        <f t="shared" ref="I221:J221" si="67">AVERAGE(I218:I220)</f>
        <v>6.7925206828859436E-10</v>
      </c>
      <c r="J221" s="64">
        <f t="shared" si="67"/>
        <v>3.5851045840246536E-9</v>
      </c>
      <c r="K221" s="64">
        <f>AVERAGE(K218:K220)</f>
        <v>9.5267872422584057E-11</v>
      </c>
      <c r="L221" s="64">
        <f>AVERAGE(L218:L220)</f>
        <v>2.1203197609304191E-9</v>
      </c>
    </row>
    <row r="222" spans="1:12" ht="13.8" x14ac:dyDescent="0.3">
      <c r="A222" s="13" t="s">
        <v>152</v>
      </c>
      <c r="B222" s="13" t="s">
        <v>169</v>
      </c>
      <c r="C222" s="13" t="s">
        <v>180</v>
      </c>
      <c r="D222" s="13" t="s">
        <v>173</v>
      </c>
      <c r="E222" s="13" t="s">
        <v>173</v>
      </c>
      <c r="F222" s="13" t="s">
        <v>27</v>
      </c>
      <c r="G222" s="27">
        <v>7.5</v>
      </c>
      <c r="H222" s="30">
        <v>5.163118398925679E-11</v>
      </c>
      <c r="I222" s="64">
        <v>5.8017977491892409E-10</v>
      </c>
      <c r="J222" s="64">
        <v>1.3967822232055156E-8</v>
      </c>
      <c r="K222" s="64">
        <v>8.9660402583977922E-11</v>
      </c>
      <c r="L222" s="64">
        <v>1.4122875521183828E-9</v>
      </c>
    </row>
    <row r="223" spans="1:12" ht="13.8" x14ac:dyDescent="0.3">
      <c r="A223" s="13" t="s">
        <v>152</v>
      </c>
      <c r="B223" s="13" t="s">
        <v>169</v>
      </c>
      <c r="C223" s="13" t="s">
        <v>180</v>
      </c>
      <c r="D223" s="13" t="s">
        <v>173</v>
      </c>
      <c r="E223" s="13" t="s">
        <v>173</v>
      </c>
      <c r="F223" s="13" t="s">
        <v>32</v>
      </c>
      <c r="G223" s="27">
        <v>5.7</v>
      </c>
      <c r="H223" s="30">
        <v>3.4236633746839181E-11</v>
      </c>
      <c r="I223" s="64">
        <v>4.1931636178287131E-10</v>
      </c>
      <c r="J223" s="64">
        <v>8.9154904163096541E-9</v>
      </c>
      <c r="K223" s="64">
        <v>7.4963875048315645E-11</v>
      </c>
      <c r="L223" s="64">
        <v>1.0369828168765966E-9</v>
      </c>
    </row>
    <row r="224" spans="1:12" ht="13.8" x14ac:dyDescent="0.3">
      <c r="A224" s="13" t="s">
        <v>152</v>
      </c>
      <c r="B224" s="13" t="s">
        <v>169</v>
      </c>
      <c r="C224" s="13" t="s">
        <v>180</v>
      </c>
      <c r="D224" s="13" t="s">
        <v>173</v>
      </c>
      <c r="E224" s="13" t="s">
        <v>173</v>
      </c>
      <c r="F224" s="13" t="s">
        <v>109</v>
      </c>
      <c r="G224" s="27">
        <v>6.7</v>
      </c>
      <c r="H224" s="30">
        <v>3.5749101273500727E-11</v>
      </c>
      <c r="I224" s="64">
        <v>4.7852291849086987E-10</v>
      </c>
      <c r="J224" s="64">
        <v>6.184501370211429E-9</v>
      </c>
      <c r="K224" s="64">
        <v>7.3379427489017205E-11</v>
      </c>
      <c r="L224" s="64">
        <v>1.1691710520947904E-9</v>
      </c>
    </row>
    <row r="225" spans="1:12" ht="13.8" x14ac:dyDescent="0.3">
      <c r="A225" s="13" t="s">
        <v>152</v>
      </c>
      <c r="B225" s="13" t="s">
        <v>169</v>
      </c>
      <c r="C225" s="13" t="s">
        <v>180</v>
      </c>
      <c r="D225" s="13" t="s">
        <v>173</v>
      </c>
      <c r="E225" s="13" t="s">
        <v>173</v>
      </c>
      <c r="F225" s="27" t="s">
        <v>11</v>
      </c>
      <c r="G225" s="14">
        <f>AVERAGE(G222:G224)</f>
        <v>6.6333333333333329</v>
      </c>
      <c r="H225" s="30">
        <f>AVERAGE(H222:H224)</f>
        <v>4.0538973003198899E-11</v>
      </c>
      <c r="I225" s="64">
        <f t="shared" ref="I225:J225" si="68">AVERAGE(I222:I224)</f>
        <v>4.9267301839755514E-10</v>
      </c>
      <c r="J225" s="64">
        <f t="shared" si="68"/>
        <v>9.6892713395254131E-9</v>
      </c>
      <c r="K225" s="64">
        <f>AVERAGE(K222:K224)</f>
        <v>7.9334568373770257E-11</v>
      </c>
      <c r="L225" s="64">
        <f>AVERAGE(L222:L224)</f>
        <v>1.2061471403632567E-9</v>
      </c>
    </row>
    <row r="226" spans="1:12" ht="13.8" x14ac:dyDescent="0.3">
      <c r="A226" s="13" t="s">
        <v>152</v>
      </c>
      <c r="B226" s="13" t="s">
        <v>169</v>
      </c>
      <c r="C226" s="13" t="s">
        <v>180</v>
      </c>
      <c r="D226" s="13" t="s">
        <v>189</v>
      </c>
      <c r="E226" s="13" t="s">
        <v>191</v>
      </c>
      <c r="F226" s="13" t="s">
        <v>83</v>
      </c>
      <c r="G226" s="27">
        <v>8.6999999999999993</v>
      </c>
      <c r="H226" s="30">
        <v>4.797815759959529E-11</v>
      </c>
      <c r="I226" s="64">
        <v>5.8977438666032955E-10</v>
      </c>
      <c r="J226" s="64">
        <v>1.11502844094107E-8</v>
      </c>
      <c r="K226" s="64">
        <v>8.9876746544374876E-11</v>
      </c>
      <c r="L226" s="64">
        <v>1.5178057383310779E-9</v>
      </c>
    </row>
    <row r="227" spans="1:12" ht="13.8" x14ac:dyDescent="0.3">
      <c r="A227" s="13" t="s">
        <v>152</v>
      </c>
      <c r="B227" s="13" t="s">
        <v>169</v>
      </c>
      <c r="C227" s="13" t="s">
        <v>180</v>
      </c>
      <c r="D227" s="13" t="s">
        <v>189</v>
      </c>
      <c r="E227" s="13" t="s">
        <v>191</v>
      </c>
      <c r="F227" s="13" t="s">
        <v>66</v>
      </c>
      <c r="G227" s="27">
        <v>7.3</v>
      </c>
      <c r="H227" s="30">
        <v>3.9681915154037334E-11</v>
      </c>
      <c r="I227" s="64">
        <v>5.7660094615969597E-10</v>
      </c>
      <c r="J227" s="64">
        <v>1.3939985169241626E-8</v>
      </c>
      <c r="K227" s="64">
        <v>9.4629598149981495E-11</v>
      </c>
      <c r="L227" s="64">
        <v>1.4056506481365705E-9</v>
      </c>
    </row>
    <row r="228" spans="1:12" ht="13.8" x14ac:dyDescent="0.3">
      <c r="A228" s="13" t="s">
        <v>152</v>
      </c>
      <c r="B228" s="13" t="s">
        <v>169</v>
      </c>
      <c r="C228" s="13" t="s">
        <v>180</v>
      </c>
      <c r="D228" s="13" t="s">
        <v>189</v>
      </c>
      <c r="E228" s="13" t="s">
        <v>191</v>
      </c>
      <c r="F228" s="13" t="s">
        <v>34</v>
      </c>
      <c r="G228" s="27">
        <v>9</v>
      </c>
      <c r="H228" s="30">
        <v>5.0178366189009634E-11</v>
      </c>
      <c r="I228" s="64">
        <v>5.854171948572415E-10</v>
      </c>
      <c r="J228" s="64">
        <v>1.4917608668896061E-8</v>
      </c>
      <c r="K228" s="64">
        <v>9.7817643204458724E-11</v>
      </c>
      <c r="L228" s="64">
        <v>1.2743002103728845E-9</v>
      </c>
    </row>
    <row r="229" spans="1:12" ht="13.8" x14ac:dyDescent="0.3">
      <c r="A229" s="13" t="s">
        <v>152</v>
      </c>
      <c r="B229" s="13" t="s">
        <v>169</v>
      </c>
      <c r="C229" s="13" t="s">
        <v>180</v>
      </c>
      <c r="D229" s="13" t="s">
        <v>189</v>
      </c>
      <c r="E229" s="13" t="s">
        <v>191</v>
      </c>
      <c r="F229" s="27" t="s">
        <v>11</v>
      </c>
      <c r="G229" s="14">
        <f>AVERAGE(G226:G228)</f>
        <v>8.3333333333333339</v>
      </c>
      <c r="H229" s="30">
        <f>AVERAGE(H226:H228)</f>
        <v>4.5946146314214086E-11</v>
      </c>
      <c r="I229" s="64">
        <f t="shared" ref="I229:J229" si="69">AVERAGE(I226:I228)</f>
        <v>5.8393084255908897E-10</v>
      </c>
      <c r="J229" s="64">
        <f t="shared" si="69"/>
        <v>1.3335959415849462E-8</v>
      </c>
      <c r="K229" s="64">
        <f>AVERAGE(K226:K228)</f>
        <v>9.4107995966271703E-11</v>
      </c>
      <c r="L229" s="64">
        <f>AVERAGE(L226:L228)</f>
        <v>1.3992521989468444E-9</v>
      </c>
    </row>
    <row r="230" spans="1:12" ht="13.8" x14ac:dyDescent="0.3">
      <c r="A230" s="13" t="s">
        <v>153</v>
      </c>
      <c r="B230" s="13" t="s">
        <v>169</v>
      </c>
      <c r="C230" s="13" t="s">
        <v>180</v>
      </c>
      <c r="D230" s="13" t="s">
        <v>173</v>
      </c>
      <c r="E230" s="13" t="s">
        <v>173</v>
      </c>
      <c r="F230" s="13" t="s">
        <v>29</v>
      </c>
      <c r="G230" s="27">
        <v>5.3</v>
      </c>
      <c r="H230" s="30">
        <v>2.955029504183473E-11</v>
      </c>
      <c r="I230" s="64">
        <v>5.8267654918034966E-10</v>
      </c>
      <c r="J230" s="64">
        <v>5.9929825716267501E-9</v>
      </c>
      <c r="K230" s="64">
        <v>4.8577011352407377E-11</v>
      </c>
      <c r="L230" s="64">
        <v>1.5762082157189596E-9</v>
      </c>
    </row>
    <row r="231" spans="1:12" ht="13.8" x14ac:dyDescent="0.3">
      <c r="A231" s="13" t="s">
        <v>153</v>
      </c>
      <c r="B231" s="13" t="s">
        <v>169</v>
      </c>
      <c r="C231" s="13" t="s">
        <v>180</v>
      </c>
      <c r="D231" s="13" t="s">
        <v>173</v>
      </c>
      <c r="E231" s="13" t="s">
        <v>173</v>
      </c>
      <c r="F231" s="13" t="s">
        <v>23</v>
      </c>
      <c r="G231" s="27">
        <v>4.8</v>
      </c>
      <c r="H231" s="30">
        <v>3.9158233509379687E-11</v>
      </c>
      <c r="I231" s="64">
        <v>5.4055017673576594E-10</v>
      </c>
      <c r="J231" s="64">
        <v>5.673130202023598E-9</v>
      </c>
      <c r="K231" s="64">
        <v>8.5454517080055667E-11</v>
      </c>
      <c r="L231" s="64">
        <v>1.3962108714230725E-9</v>
      </c>
    </row>
    <row r="232" spans="1:12" ht="13.8" x14ac:dyDescent="0.3">
      <c r="A232" s="13" t="s">
        <v>153</v>
      </c>
      <c r="B232" s="13" t="s">
        <v>169</v>
      </c>
      <c r="C232" s="13" t="s">
        <v>180</v>
      </c>
      <c r="D232" s="13" t="s">
        <v>173</v>
      </c>
      <c r="E232" s="13" t="s">
        <v>173</v>
      </c>
      <c r="F232" s="13" t="s">
        <v>102</v>
      </c>
      <c r="G232" s="27">
        <v>4.9000000000000004</v>
      </c>
      <c r="H232" s="30">
        <v>4.3718579775744906E-11</v>
      </c>
      <c r="I232" s="64">
        <v>9.9158113477035542E-10</v>
      </c>
      <c r="J232" s="64">
        <v>5.9083870254927428E-9</v>
      </c>
      <c r="K232" s="64">
        <v>9.8740925709562261E-11</v>
      </c>
      <c r="L232" s="64">
        <v>2.1947774411033228E-9</v>
      </c>
    </row>
    <row r="233" spans="1:12" ht="13.8" x14ac:dyDescent="0.3">
      <c r="A233" s="13" t="s">
        <v>153</v>
      </c>
      <c r="B233" s="13" t="s">
        <v>169</v>
      </c>
      <c r="C233" s="13" t="s">
        <v>180</v>
      </c>
      <c r="D233" s="13" t="s">
        <v>173</v>
      </c>
      <c r="E233" s="13" t="s">
        <v>173</v>
      </c>
      <c r="F233" s="27" t="s">
        <v>11</v>
      </c>
      <c r="G233" s="14">
        <f>AVERAGE(G230:G232)</f>
        <v>5</v>
      </c>
      <c r="H233" s="30">
        <f>AVERAGE(H230:H232)</f>
        <v>3.7475702775653105E-11</v>
      </c>
      <c r="I233" s="64">
        <f t="shared" ref="I233:J233" si="70">AVERAGE(I230:I232)</f>
        <v>7.0493595356215704E-10</v>
      </c>
      <c r="J233" s="64">
        <f t="shared" si="70"/>
        <v>5.8581665997143634E-9</v>
      </c>
      <c r="K233" s="64">
        <f>AVERAGE(K230:K232)</f>
        <v>7.7590818047341764E-11</v>
      </c>
      <c r="L233" s="64">
        <f t="shared" ref="L233" si="71">AVERAGE(L230:L232)</f>
        <v>1.7223988427484517E-9</v>
      </c>
    </row>
    <row r="234" spans="1:12" ht="13.8" x14ac:dyDescent="0.3">
      <c r="A234" s="13" t="s">
        <v>153</v>
      </c>
      <c r="B234" s="13" t="s">
        <v>169</v>
      </c>
      <c r="C234" s="13" t="s">
        <v>180</v>
      </c>
      <c r="D234" s="13" t="s">
        <v>181</v>
      </c>
      <c r="E234" s="13" t="s">
        <v>182</v>
      </c>
      <c r="F234" s="13" t="s">
        <v>29</v>
      </c>
      <c r="G234" s="27">
        <v>4.3</v>
      </c>
      <c r="H234" s="30">
        <v>3.7137393267140042E-11</v>
      </c>
      <c r="I234" s="64">
        <v>5.3127827814313807E-10</v>
      </c>
      <c r="J234" s="64">
        <v>6.2139072069172222E-9</v>
      </c>
      <c r="K234" s="64">
        <v>7.2447636101906155E-11</v>
      </c>
      <c r="L234" s="64">
        <v>1.3836939864277103E-9</v>
      </c>
    </row>
    <row r="235" spans="1:12" ht="13.8" x14ac:dyDescent="0.3">
      <c r="A235" s="13" t="s">
        <v>153</v>
      </c>
      <c r="B235" s="13" t="s">
        <v>169</v>
      </c>
      <c r="C235" s="13" t="s">
        <v>180</v>
      </c>
      <c r="D235" s="13" t="s">
        <v>181</v>
      </c>
      <c r="E235" s="13" t="s">
        <v>182</v>
      </c>
      <c r="F235" s="13" t="s">
        <v>104</v>
      </c>
      <c r="G235" s="27">
        <v>5.9</v>
      </c>
      <c r="H235" s="30">
        <v>3.5105570376382505E-11</v>
      </c>
      <c r="I235" s="64">
        <v>4.4659252958085787E-10</v>
      </c>
      <c r="J235" s="64">
        <v>3.3557951225185612E-9</v>
      </c>
      <c r="K235" s="64">
        <v>5.6155823309531201E-11</v>
      </c>
      <c r="L235" s="64">
        <v>1.2419581055573134E-9</v>
      </c>
    </row>
    <row r="236" spans="1:12" ht="13.8" x14ac:dyDescent="0.3">
      <c r="A236" s="13" t="s">
        <v>153</v>
      </c>
      <c r="B236" s="13" t="s">
        <v>169</v>
      </c>
      <c r="C236" s="13" t="s">
        <v>180</v>
      </c>
      <c r="D236" s="13" t="s">
        <v>181</v>
      </c>
      <c r="E236" s="13" t="s">
        <v>182</v>
      </c>
      <c r="F236" s="13" t="s">
        <v>53</v>
      </c>
      <c r="G236" s="27">
        <v>7.8</v>
      </c>
      <c r="H236" s="30">
        <v>3.2301246219986425E-11</v>
      </c>
      <c r="I236" s="64">
        <v>4.9403559483982796E-10</v>
      </c>
      <c r="J236" s="64">
        <v>6.9470223578587301E-9</v>
      </c>
      <c r="K236" s="64">
        <v>7.8474981638592481E-11</v>
      </c>
      <c r="L236" s="64">
        <v>1.2866968400257678E-9</v>
      </c>
    </row>
    <row r="237" spans="1:12" ht="13.8" x14ac:dyDescent="0.3">
      <c r="A237" s="13" t="s">
        <v>153</v>
      </c>
      <c r="B237" s="13" t="s">
        <v>169</v>
      </c>
      <c r="C237" s="13" t="s">
        <v>180</v>
      </c>
      <c r="D237" s="13" t="s">
        <v>181</v>
      </c>
      <c r="E237" s="13" t="s">
        <v>182</v>
      </c>
      <c r="F237" s="27" t="s">
        <v>11</v>
      </c>
      <c r="G237" s="14">
        <f>AVERAGE(G234:G236)</f>
        <v>6</v>
      </c>
      <c r="H237" s="30">
        <f>AVERAGE(H234:H236)</f>
        <v>3.484806995450299E-11</v>
      </c>
      <c r="I237" s="64">
        <f t="shared" ref="I237:J237" si="72">AVERAGE(I234:I236)</f>
        <v>4.9063546752127456E-10</v>
      </c>
      <c r="J237" s="64">
        <f t="shared" si="72"/>
        <v>5.5055748957648377E-9</v>
      </c>
      <c r="K237" s="64">
        <f>AVERAGE(K234:K236)</f>
        <v>6.9026147016676619E-11</v>
      </c>
      <c r="L237" s="64">
        <f t="shared" ref="L237" si="73">AVERAGE(L234:L236)</f>
        <v>1.3041163106702638E-9</v>
      </c>
    </row>
    <row r="238" spans="1:12" ht="13.8" x14ac:dyDescent="0.2">
      <c r="A238" s="13" t="s">
        <v>153</v>
      </c>
      <c r="B238" s="13" t="s">
        <v>169</v>
      </c>
      <c r="C238" s="13" t="s">
        <v>180</v>
      </c>
      <c r="D238" s="13" t="s">
        <v>186</v>
      </c>
      <c r="E238" s="13" t="s">
        <v>197</v>
      </c>
      <c r="F238" s="13" t="s">
        <v>0</v>
      </c>
      <c r="G238" s="26">
        <v>6.9</v>
      </c>
      <c r="H238" s="30">
        <v>3.499623798287039E-11</v>
      </c>
      <c r="I238" s="64">
        <v>4.6764348355878178E-10</v>
      </c>
      <c r="J238" s="64">
        <v>1.0945086756189015E-8</v>
      </c>
      <c r="K238" s="64">
        <v>6.2686685327309214E-11</v>
      </c>
      <c r="L238" s="64">
        <v>1.5063093618371224E-9</v>
      </c>
    </row>
    <row r="239" spans="1:12" ht="13.8" x14ac:dyDescent="0.2">
      <c r="A239" s="13" t="s">
        <v>153</v>
      </c>
      <c r="B239" s="13" t="s">
        <v>169</v>
      </c>
      <c r="C239" s="13" t="s">
        <v>180</v>
      </c>
      <c r="D239" s="13" t="s">
        <v>186</v>
      </c>
      <c r="E239" s="13" t="s">
        <v>197</v>
      </c>
      <c r="F239" s="13" t="s">
        <v>32</v>
      </c>
      <c r="G239" s="26">
        <v>7.1</v>
      </c>
      <c r="H239" s="30">
        <v>3.6552098206197724E-11</v>
      </c>
      <c r="I239" s="64">
        <v>4.8244592971841695E-10</v>
      </c>
      <c r="J239" s="64">
        <v>1.1345901366557354E-8</v>
      </c>
      <c r="K239" s="64">
        <v>6.5565366082937083E-11</v>
      </c>
      <c r="L239" s="64">
        <v>1.3644775694778747E-9</v>
      </c>
    </row>
    <row r="240" spans="1:12" ht="13.8" x14ac:dyDescent="0.2">
      <c r="A240" s="13" t="s">
        <v>153</v>
      </c>
      <c r="B240" s="13" t="s">
        <v>169</v>
      </c>
      <c r="C240" s="13" t="s">
        <v>180</v>
      </c>
      <c r="D240" s="13" t="s">
        <v>186</v>
      </c>
      <c r="E240" s="13" t="s">
        <v>197</v>
      </c>
      <c r="F240" s="13" t="s">
        <v>33</v>
      </c>
      <c r="G240" s="26">
        <v>10.7</v>
      </c>
      <c r="H240" s="30">
        <v>5.8847738097731049E-11</v>
      </c>
      <c r="I240" s="64">
        <v>5.3109699481716063E-10</v>
      </c>
      <c r="J240" s="64">
        <v>1.189912697140432E-8</v>
      </c>
      <c r="K240" s="64">
        <v>1.0521187719776055E-10</v>
      </c>
      <c r="L240" s="64">
        <v>1.8885125686589556E-9</v>
      </c>
    </row>
    <row r="241" spans="1:12" ht="13.8" x14ac:dyDescent="0.3">
      <c r="A241" s="13" t="s">
        <v>153</v>
      </c>
      <c r="B241" s="13" t="s">
        <v>169</v>
      </c>
      <c r="C241" s="13" t="s">
        <v>180</v>
      </c>
      <c r="D241" s="13" t="s">
        <v>186</v>
      </c>
      <c r="E241" s="13" t="s">
        <v>197</v>
      </c>
      <c r="F241" s="27" t="s">
        <v>11</v>
      </c>
      <c r="G241" s="14">
        <f>AVERAGE(G238:G240)</f>
        <v>8.2333333333333325</v>
      </c>
      <c r="H241" s="30">
        <f>AVERAGE(H238:H240)</f>
        <v>4.3465358095599721E-11</v>
      </c>
      <c r="I241" s="64">
        <f t="shared" ref="I241:J241" si="74">AVERAGE(I238:I240)</f>
        <v>4.9372880269811979E-10</v>
      </c>
      <c r="J241" s="64">
        <f t="shared" si="74"/>
        <v>1.1396705031383563E-8</v>
      </c>
      <c r="K241" s="64">
        <f>AVERAGE(K238:K240)</f>
        <v>7.7821309536002279E-11</v>
      </c>
      <c r="L241" s="64">
        <f t="shared" ref="L241" si="75">AVERAGE(L238:L240)</f>
        <v>1.5864331666579843E-9</v>
      </c>
    </row>
    <row r="242" spans="1:12" ht="13.8" x14ac:dyDescent="0.3">
      <c r="A242" s="13" t="s">
        <v>168</v>
      </c>
      <c r="B242" s="13" t="s">
        <v>172</v>
      </c>
      <c r="C242" s="13" t="s">
        <v>208</v>
      </c>
      <c r="D242" s="13" t="s">
        <v>173</v>
      </c>
      <c r="E242" s="13" t="s">
        <v>173</v>
      </c>
      <c r="F242" s="13">
        <v>4</v>
      </c>
      <c r="G242" s="31">
        <v>7.8</v>
      </c>
      <c r="H242" s="30">
        <v>5.2340513772192892E-11</v>
      </c>
      <c r="I242" s="64">
        <v>2.2543599046754125E-10</v>
      </c>
      <c r="J242" s="64">
        <v>1.7118244574426233E-9</v>
      </c>
      <c r="K242" s="64">
        <v>1.040386538196314E-10</v>
      </c>
      <c r="L242" s="64">
        <v>3.7603543503354187E-10</v>
      </c>
    </row>
    <row r="243" spans="1:12" ht="13.8" x14ac:dyDescent="0.3">
      <c r="A243" s="13" t="s">
        <v>168</v>
      </c>
      <c r="B243" s="13" t="s">
        <v>172</v>
      </c>
      <c r="C243" s="13" t="s">
        <v>208</v>
      </c>
      <c r="D243" s="13" t="s">
        <v>173</v>
      </c>
      <c r="E243" s="13" t="s">
        <v>173</v>
      </c>
      <c r="F243" s="13">
        <v>5</v>
      </c>
      <c r="G243" s="31">
        <v>8.4</v>
      </c>
      <c r="H243" s="30">
        <v>3.9758987375192431E-11</v>
      </c>
      <c r="I243" s="64">
        <v>2.5257106089095567E-10</v>
      </c>
      <c r="J243" s="64">
        <v>1.7230410740501907E-9</v>
      </c>
      <c r="K243" s="64">
        <v>7.6418815748425665E-11</v>
      </c>
      <c r="L243" s="64">
        <v>4.4231047615579501E-10</v>
      </c>
    </row>
    <row r="244" spans="1:12" ht="13.8" x14ac:dyDescent="0.3">
      <c r="A244" s="13" t="s">
        <v>168</v>
      </c>
      <c r="B244" s="13" t="s">
        <v>172</v>
      </c>
      <c r="C244" s="13" t="s">
        <v>208</v>
      </c>
      <c r="D244" s="13" t="s">
        <v>173</v>
      </c>
      <c r="E244" s="13" t="s">
        <v>173</v>
      </c>
      <c r="F244" s="13">
        <v>7</v>
      </c>
      <c r="G244" s="31">
        <v>8.9</v>
      </c>
      <c r="H244" s="30">
        <v>4.6361285159172434E-11</v>
      </c>
      <c r="I244" s="64">
        <v>2.953610683662788E-10</v>
      </c>
      <c r="J244" s="64">
        <v>1.7962988683501808E-9</v>
      </c>
      <c r="K244" s="64">
        <v>8.8832900450021213E-11</v>
      </c>
      <c r="L244" s="64">
        <v>4.8783367163120376E-10</v>
      </c>
    </row>
    <row r="245" spans="1:12" ht="13.8" x14ac:dyDescent="0.3">
      <c r="A245" s="13" t="s">
        <v>168</v>
      </c>
      <c r="B245" s="13" t="s">
        <v>172</v>
      </c>
      <c r="C245" s="13" t="s">
        <v>208</v>
      </c>
      <c r="D245" s="13" t="s">
        <v>173</v>
      </c>
      <c r="E245" s="13" t="s">
        <v>173</v>
      </c>
      <c r="F245" s="27" t="s">
        <v>25</v>
      </c>
      <c r="G245" s="14">
        <f>AVERAGE(G242:G244)</f>
        <v>8.3666666666666671</v>
      </c>
      <c r="H245" s="30">
        <f>AVERAGE(H242:H244)</f>
        <v>4.6153595435519256E-11</v>
      </c>
      <c r="I245" s="64">
        <f t="shared" ref="I245:J245" si="76">AVERAGE(I242:I244)</f>
        <v>2.5778937324159192E-10</v>
      </c>
      <c r="J245" s="64">
        <f t="shared" si="76"/>
        <v>1.7437214666143315E-9</v>
      </c>
      <c r="K245" s="64">
        <f>AVERAGE(K242:K244)</f>
        <v>8.9763456672692743E-11</v>
      </c>
      <c r="L245" s="64">
        <f t="shared" ref="L245" si="77">AVERAGE(L242:L244)</f>
        <v>4.3539319427351353E-10</v>
      </c>
    </row>
    <row r="246" spans="1:12" ht="13.8" x14ac:dyDescent="0.3">
      <c r="A246" s="13" t="s">
        <v>168</v>
      </c>
      <c r="B246" s="13" t="s">
        <v>172</v>
      </c>
      <c r="C246" s="13" t="s">
        <v>208</v>
      </c>
      <c r="D246" s="13" t="s">
        <v>186</v>
      </c>
      <c r="E246" s="13" t="s">
        <v>197</v>
      </c>
      <c r="F246" s="13">
        <v>4</v>
      </c>
      <c r="G246" s="31">
        <v>8.6</v>
      </c>
      <c r="H246" s="30">
        <v>5.6237257825621052E-11</v>
      </c>
      <c r="I246" s="64">
        <v>3.4103251753282331E-10</v>
      </c>
      <c r="J246" s="64">
        <v>2.5505335064455946E-9</v>
      </c>
      <c r="K246" s="64">
        <v>1.183094077608838E-10</v>
      </c>
      <c r="L246" s="64">
        <v>6.2674236457778524E-10</v>
      </c>
    </row>
    <row r="247" spans="1:12" ht="13.8" x14ac:dyDescent="0.3">
      <c r="A247" s="13" t="s">
        <v>168</v>
      </c>
      <c r="B247" s="13" t="s">
        <v>172</v>
      </c>
      <c r="C247" s="13" t="s">
        <v>208</v>
      </c>
      <c r="D247" s="13" t="s">
        <v>186</v>
      </c>
      <c r="E247" s="13" t="s">
        <v>197</v>
      </c>
      <c r="F247" s="13">
        <v>5</v>
      </c>
      <c r="G247" s="31">
        <v>8.4</v>
      </c>
      <c r="H247" s="30">
        <v>5.3758233375902114E-11</v>
      </c>
      <c r="I247" s="64">
        <v>4.0145439746558545E-10</v>
      </c>
      <c r="J247" s="64">
        <v>2.4336191462340008E-9</v>
      </c>
      <c r="K247" s="64">
        <v>9.394690373270335E-11</v>
      </c>
      <c r="L247" s="64">
        <v>5.6332857408194503E-10</v>
      </c>
    </row>
    <row r="248" spans="1:12" ht="13.8" x14ac:dyDescent="0.3">
      <c r="A248" s="13" t="s">
        <v>168</v>
      </c>
      <c r="B248" s="13" t="s">
        <v>172</v>
      </c>
      <c r="C248" s="13" t="s">
        <v>208</v>
      </c>
      <c r="D248" s="13" t="s">
        <v>186</v>
      </c>
      <c r="E248" s="13" t="s">
        <v>197</v>
      </c>
      <c r="F248" s="13">
        <v>9</v>
      </c>
      <c r="G248" s="31">
        <v>8</v>
      </c>
      <c r="H248" s="30">
        <v>5.6346472621088638E-11</v>
      </c>
      <c r="I248" s="64">
        <v>4.1047111981214382E-10</v>
      </c>
      <c r="J248" s="64">
        <v>2.5300000000000002E-9</v>
      </c>
      <c r="K248" s="64">
        <v>9.5911353391461681E-11</v>
      </c>
      <c r="L248" s="64">
        <v>7.8585460128637385E-10</v>
      </c>
    </row>
    <row r="249" spans="1:12" ht="13.8" x14ac:dyDescent="0.3">
      <c r="A249" s="13" t="s">
        <v>168</v>
      </c>
      <c r="B249" s="13" t="s">
        <v>172</v>
      </c>
      <c r="C249" s="13" t="s">
        <v>208</v>
      </c>
      <c r="D249" s="13" t="s">
        <v>186</v>
      </c>
      <c r="E249" s="13" t="s">
        <v>197</v>
      </c>
      <c r="F249" s="27" t="s">
        <v>25</v>
      </c>
      <c r="G249" s="14">
        <f>AVERAGE(G246:G248)</f>
        <v>8.3333333333333339</v>
      </c>
      <c r="H249" s="30">
        <f>AVERAGE(H246:H248)</f>
        <v>5.5447321274203934E-11</v>
      </c>
      <c r="I249" s="64">
        <f t="shared" ref="I249:J249" si="78">AVERAGE(I246:I248)</f>
        <v>3.8431934493685086E-10</v>
      </c>
      <c r="J249" s="64">
        <f t="shared" si="78"/>
        <v>2.5047175508931984E-9</v>
      </c>
      <c r="K249" s="64">
        <f>AVERAGE(K246:K248)</f>
        <v>1.0272255496168293E-10</v>
      </c>
      <c r="L249" s="64">
        <f t="shared" ref="L249" si="79">AVERAGE(L246:L248)</f>
        <v>6.586418466487013E-10</v>
      </c>
    </row>
    <row r="250" spans="1:12" ht="13.8" x14ac:dyDescent="0.3">
      <c r="A250" s="13" t="s">
        <v>168</v>
      </c>
      <c r="B250" s="13" t="s">
        <v>172</v>
      </c>
      <c r="C250" s="13" t="s">
        <v>208</v>
      </c>
      <c r="D250" s="13" t="s">
        <v>189</v>
      </c>
      <c r="E250" s="13" t="s">
        <v>191</v>
      </c>
      <c r="F250" s="13">
        <v>4</v>
      </c>
      <c r="G250" s="31">
        <v>7.8</v>
      </c>
      <c r="H250" s="30">
        <v>4.2153982373693591E-11</v>
      </c>
      <c r="I250" s="64">
        <v>4.0212270628540942E-10</v>
      </c>
      <c r="J250" s="64">
        <v>2.901873179162663E-9</v>
      </c>
      <c r="K250" s="64">
        <v>8.842865256181321E-11</v>
      </c>
      <c r="L250" s="64">
        <v>8.5429365481508398E-10</v>
      </c>
    </row>
    <row r="251" spans="1:12" ht="13.8" x14ac:dyDescent="0.3">
      <c r="A251" s="13" t="s">
        <v>168</v>
      </c>
      <c r="B251" s="13" t="s">
        <v>172</v>
      </c>
      <c r="C251" s="13" t="s">
        <v>208</v>
      </c>
      <c r="D251" s="13" t="s">
        <v>189</v>
      </c>
      <c r="E251" s="13" t="s">
        <v>191</v>
      </c>
      <c r="F251" s="13">
        <v>5</v>
      </c>
      <c r="G251" s="31">
        <v>7.6</v>
      </c>
      <c r="H251" s="30">
        <v>3.460765624871155E-11</v>
      </c>
      <c r="I251" s="64">
        <v>3.7878783384045611E-10</v>
      </c>
      <c r="J251" s="64">
        <v>3.3599870437867184E-9</v>
      </c>
      <c r="K251" s="64">
        <v>8.0911550264957025E-11</v>
      </c>
      <c r="L251" s="64">
        <v>6.8879017060857465E-10</v>
      </c>
    </row>
    <row r="252" spans="1:12" ht="13.8" x14ac:dyDescent="0.3">
      <c r="A252" s="13" t="s">
        <v>168</v>
      </c>
      <c r="B252" s="13" t="s">
        <v>172</v>
      </c>
      <c r="C252" s="13" t="s">
        <v>208</v>
      </c>
      <c r="D252" s="13" t="s">
        <v>189</v>
      </c>
      <c r="E252" s="13" t="s">
        <v>191</v>
      </c>
      <c r="F252" s="13">
        <v>8</v>
      </c>
      <c r="G252" s="31">
        <v>8.1999999999999993</v>
      </c>
      <c r="H252" s="30">
        <v>5.2993449271690635E-11</v>
      </c>
      <c r="I252" s="64">
        <v>3.5350350740022411E-10</v>
      </c>
      <c r="J252" s="64">
        <v>2.3871536777332999E-9</v>
      </c>
      <c r="K252" s="64">
        <v>9.8152604325587074E-11</v>
      </c>
      <c r="L252" s="64">
        <v>6.428129929734933E-10</v>
      </c>
    </row>
    <row r="253" spans="1:12" ht="13.8" x14ac:dyDescent="0.3">
      <c r="A253" s="13" t="s">
        <v>168</v>
      </c>
      <c r="B253" s="13" t="s">
        <v>172</v>
      </c>
      <c r="C253" s="13" t="s">
        <v>208</v>
      </c>
      <c r="D253" s="13" t="s">
        <v>189</v>
      </c>
      <c r="E253" s="13" t="s">
        <v>191</v>
      </c>
      <c r="F253" s="27" t="s">
        <v>25</v>
      </c>
      <c r="G253" s="14">
        <f>AVERAGE(G250:G252)</f>
        <v>7.8666666666666663</v>
      </c>
      <c r="H253" s="30">
        <f>AVERAGE(H250:H252)</f>
        <v>4.3251695964698596E-11</v>
      </c>
      <c r="I253" s="64">
        <f t="shared" ref="I253:J253" si="80">AVERAGE(I250:I252)</f>
        <v>3.7813801584202985E-10</v>
      </c>
      <c r="J253" s="64">
        <f t="shared" si="80"/>
        <v>2.8830046335608941E-9</v>
      </c>
      <c r="K253" s="64">
        <f>AVERAGE(K250:K252)</f>
        <v>8.9164269050785769E-11</v>
      </c>
      <c r="L253" s="64">
        <f t="shared" ref="L253" si="81">AVERAGE(L250:L252)</f>
        <v>7.2863227279905064E-10</v>
      </c>
    </row>
    <row r="254" spans="1:12" ht="13.8" x14ac:dyDescent="0.3">
      <c r="A254" s="13" t="s">
        <v>168</v>
      </c>
      <c r="B254" s="13" t="s">
        <v>172</v>
      </c>
      <c r="C254" s="13" t="s">
        <v>208</v>
      </c>
      <c r="D254" s="13" t="s">
        <v>183</v>
      </c>
      <c r="E254" s="13" t="s">
        <v>204</v>
      </c>
      <c r="F254" s="13">
        <v>4</v>
      </c>
      <c r="G254" s="31">
        <v>7.5</v>
      </c>
      <c r="H254" s="30">
        <v>4.7823865081436317E-11</v>
      </c>
      <c r="I254" s="64">
        <v>4.4095153949842244E-10</v>
      </c>
      <c r="J254" s="64">
        <v>2.002039394064525E-9</v>
      </c>
      <c r="K254" s="64">
        <v>1.1635741661983477E-10</v>
      </c>
      <c r="L254" s="64">
        <v>8.8153347429207787E-10</v>
      </c>
    </row>
    <row r="255" spans="1:12" ht="13.8" x14ac:dyDescent="0.3">
      <c r="A255" s="13" t="s">
        <v>168</v>
      </c>
      <c r="B255" s="13" t="s">
        <v>172</v>
      </c>
      <c r="C255" s="13" t="s">
        <v>208</v>
      </c>
      <c r="D255" s="13" t="s">
        <v>183</v>
      </c>
      <c r="E255" s="13" t="s">
        <v>204</v>
      </c>
      <c r="F255" s="13">
        <v>6</v>
      </c>
      <c r="G255" s="31">
        <v>8</v>
      </c>
      <c r="H255" s="30">
        <v>6.4391306192319235E-11</v>
      </c>
      <c r="I255" s="64">
        <v>3.2893245083823358E-10</v>
      </c>
      <c r="J255" s="64">
        <v>2.8740395832422588E-9</v>
      </c>
      <c r="K255" s="64">
        <v>1.1368564446416276E-10</v>
      </c>
      <c r="L255" s="64">
        <v>6.2970189659795337E-10</v>
      </c>
    </row>
    <row r="256" spans="1:12" ht="13.8" x14ac:dyDescent="0.3">
      <c r="A256" s="13" t="s">
        <v>168</v>
      </c>
      <c r="B256" s="13" t="s">
        <v>172</v>
      </c>
      <c r="C256" s="13" t="s">
        <v>208</v>
      </c>
      <c r="D256" s="13" t="s">
        <v>183</v>
      </c>
      <c r="E256" s="13" t="s">
        <v>204</v>
      </c>
      <c r="F256" s="13">
        <v>7</v>
      </c>
      <c r="G256" s="31">
        <v>8.1</v>
      </c>
      <c r="H256" s="30">
        <v>5.8414323409480449E-11</v>
      </c>
      <c r="I256" s="64">
        <v>3.3863042883763024E-10</v>
      </c>
      <c r="J256" s="64">
        <v>2.8151493989057732E-9</v>
      </c>
      <c r="K256" s="64">
        <v>1.1845883481396605E-10</v>
      </c>
      <c r="L256" s="64">
        <v>6.0113083664593346E-10</v>
      </c>
    </row>
    <row r="257" spans="1:12" ht="13.8" x14ac:dyDescent="0.3">
      <c r="A257" s="13" t="s">
        <v>168</v>
      </c>
      <c r="B257" s="13" t="s">
        <v>172</v>
      </c>
      <c r="C257" s="13" t="s">
        <v>208</v>
      </c>
      <c r="D257" s="13" t="s">
        <v>183</v>
      </c>
      <c r="E257" s="13" t="s">
        <v>204</v>
      </c>
      <c r="F257" s="27" t="s">
        <v>11</v>
      </c>
      <c r="G257" s="14">
        <f>AVERAGE(G254:G256)</f>
        <v>7.8666666666666671</v>
      </c>
      <c r="H257" s="30">
        <f>AVERAGE(H255:H256)</f>
        <v>6.1402814800899842E-11</v>
      </c>
      <c r="I257" s="64">
        <f>AVERAGE(I255:I256)</f>
        <v>3.3378143983793191E-10</v>
      </c>
      <c r="J257" s="64">
        <f>AVERAGE(J255:J256)</f>
        <v>2.8445944910740162E-9</v>
      </c>
      <c r="K257" s="64">
        <f>AVERAGE(K255:K256)</f>
        <v>1.1607223963906441E-10</v>
      </c>
      <c r="L257" s="64">
        <f>AVERAGE(L255:L256)</f>
        <v>6.1541636662194337E-10</v>
      </c>
    </row>
    <row r="258" spans="1:12" ht="13.8" x14ac:dyDescent="0.3">
      <c r="A258" s="13" t="s">
        <v>168</v>
      </c>
      <c r="B258" s="13" t="s">
        <v>172</v>
      </c>
      <c r="C258" s="13" t="s">
        <v>208</v>
      </c>
      <c r="D258" s="13" t="s">
        <v>181</v>
      </c>
      <c r="E258" s="13" t="s">
        <v>182</v>
      </c>
      <c r="F258" s="13">
        <v>4</v>
      </c>
      <c r="G258" s="31">
        <v>8</v>
      </c>
      <c r="H258" s="30">
        <v>4.1972336924033132E-11</v>
      </c>
      <c r="I258" s="64">
        <v>2.6369886370966849E-10</v>
      </c>
      <c r="J258" s="64">
        <v>2.7257738773359752E-9</v>
      </c>
      <c r="K258" s="64">
        <v>9.5101189877900996E-11</v>
      </c>
      <c r="L258" s="64">
        <v>4.6567831543322471E-10</v>
      </c>
    </row>
    <row r="259" spans="1:12" ht="13.8" x14ac:dyDescent="0.3">
      <c r="A259" s="13" t="s">
        <v>168</v>
      </c>
      <c r="B259" s="13" t="s">
        <v>172</v>
      </c>
      <c r="C259" s="13" t="s">
        <v>208</v>
      </c>
      <c r="D259" s="13" t="s">
        <v>181</v>
      </c>
      <c r="E259" s="13" t="s">
        <v>182</v>
      </c>
      <c r="F259" s="13">
        <v>8</v>
      </c>
      <c r="G259" s="31">
        <v>8.1</v>
      </c>
      <c r="H259" s="30">
        <v>4.5216229578064121E-11</v>
      </c>
      <c r="I259" s="64">
        <v>2.9656054091770678E-10</v>
      </c>
      <c r="J259" s="64">
        <v>2.3118375043047962E-9</v>
      </c>
      <c r="K259" s="64">
        <v>9.4872479378243206E-11</v>
      </c>
      <c r="L259" s="64">
        <v>5.5548358920287768E-10</v>
      </c>
    </row>
    <row r="260" spans="1:12" ht="13.8" x14ac:dyDescent="0.3">
      <c r="A260" s="13" t="s">
        <v>168</v>
      </c>
      <c r="B260" s="13" t="s">
        <v>172</v>
      </c>
      <c r="C260" s="13" t="s">
        <v>208</v>
      </c>
      <c r="D260" s="13" t="s">
        <v>181</v>
      </c>
      <c r="E260" s="13" t="s">
        <v>182</v>
      </c>
      <c r="F260" s="13">
        <v>9</v>
      </c>
      <c r="G260" s="31">
        <v>8.1999999999999993</v>
      </c>
      <c r="H260" s="30">
        <v>4.1962692237141572E-11</v>
      </c>
      <c r="I260" s="64">
        <v>2.9066220343594648E-10</v>
      </c>
      <c r="J260" s="64">
        <v>2.1245564304184243E-9</v>
      </c>
      <c r="K260" s="64">
        <v>9.7240525972703038E-11</v>
      </c>
      <c r="L260" s="64">
        <v>5.4205670850648892E-10</v>
      </c>
    </row>
    <row r="261" spans="1:12" ht="13.8" x14ac:dyDescent="0.3">
      <c r="A261" s="13" t="s">
        <v>168</v>
      </c>
      <c r="B261" s="13" t="s">
        <v>172</v>
      </c>
      <c r="C261" s="13" t="s">
        <v>208</v>
      </c>
      <c r="D261" s="13" t="s">
        <v>181</v>
      </c>
      <c r="E261" s="13" t="s">
        <v>182</v>
      </c>
      <c r="F261" s="27" t="s">
        <v>11</v>
      </c>
      <c r="G261" s="14">
        <f>AVERAGE(G258:G260)</f>
        <v>8.1</v>
      </c>
      <c r="H261" s="30">
        <f>AVERAGE(H258:H260)</f>
        <v>4.3050419579746275E-11</v>
      </c>
      <c r="I261" s="64">
        <f t="shared" ref="I261:J261" si="82">AVERAGE(I258:I260)</f>
        <v>2.8364053602110723E-10</v>
      </c>
      <c r="J261" s="64">
        <f t="shared" si="82"/>
        <v>2.3873892706863984E-9</v>
      </c>
      <c r="K261" s="64">
        <f>AVERAGE(K258:K260)</f>
        <v>9.5738065076282413E-11</v>
      </c>
      <c r="L261" s="64">
        <f t="shared" ref="L261" si="83">AVERAGE(L258:L260)</f>
        <v>5.2107287104753047E-10</v>
      </c>
    </row>
    <row r="262" spans="1:12" ht="13.8" x14ac:dyDescent="0.3">
      <c r="A262" s="13" t="s">
        <v>167</v>
      </c>
      <c r="B262" s="13" t="s">
        <v>172</v>
      </c>
      <c r="C262" s="13" t="s">
        <v>208</v>
      </c>
      <c r="D262" s="13" t="s">
        <v>173</v>
      </c>
      <c r="E262" s="13" t="s">
        <v>173</v>
      </c>
      <c r="F262" s="13">
        <v>4</v>
      </c>
      <c r="G262" s="31">
        <v>5.7</v>
      </c>
      <c r="H262" s="30">
        <v>4.017585886832752E-11</v>
      </c>
      <c r="I262" s="64">
        <v>3.6441426589187499E-10</v>
      </c>
      <c r="J262" s="64">
        <v>5.5018768682744387E-9</v>
      </c>
      <c r="K262" s="64">
        <v>7.9845866775091362E-11</v>
      </c>
      <c r="L262" s="64">
        <v>7.1600883437354838E-10</v>
      </c>
    </row>
    <row r="263" spans="1:12" ht="13.8" x14ac:dyDescent="0.3">
      <c r="A263" s="13" t="s">
        <v>167</v>
      </c>
      <c r="B263" s="13" t="s">
        <v>172</v>
      </c>
      <c r="C263" s="13" t="s">
        <v>208</v>
      </c>
      <c r="D263" s="13" t="s">
        <v>173</v>
      </c>
      <c r="E263" s="13" t="s">
        <v>173</v>
      </c>
      <c r="F263" s="13">
        <v>5</v>
      </c>
      <c r="G263" s="31">
        <v>4.5</v>
      </c>
      <c r="H263" s="30">
        <v>3.5328561024632914E-11</v>
      </c>
      <c r="I263" s="64">
        <v>3.4383759618490145E-10</v>
      </c>
      <c r="J263" s="64">
        <v>6.0161696054544019E-9</v>
      </c>
      <c r="K263" s="64">
        <v>6.8405299150895147E-11</v>
      </c>
      <c r="L263" s="64">
        <v>8.1143958971500027E-10</v>
      </c>
    </row>
    <row r="264" spans="1:12" ht="13.8" x14ac:dyDescent="0.3">
      <c r="A264" s="13" t="s">
        <v>167</v>
      </c>
      <c r="B264" s="13" t="s">
        <v>172</v>
      </c>
      <c r="C264" s="13" t="s">
        <v>208</v>
      </c>
      <c r="D264" s="13" t="s">
        <v>173</v>
      </c>
      <c r="E264" s="13" t="s">
        <v>173</v>
      </c>
      <c r="F264" s="13">
        <v>6</v>
      </c>
      <c r="G264" s="31">
        <v>4.8</v>
      </c>
      <c r="H264" s="30">
        <v>4.4343529138704689E-11</v>
      </c>
      <c r="I264" s="64">
        <v>2.8042028374238906E-10</v>
      </c>
      <c r="J264" s="64">
        <v>4.9474256051077034E-9</v>
      </c>
      <c r="K264" s="64">
        <v>6.6358295070972893E-11</v>
      </c>
      <c r="L264" s="64">
        <v>6.8185714712835542E-10</v>
      </c>
    </row>
    <row r="265" spans="1:12" ht="13.8" x14ac:dyDescent="0.3">
      <c r="A265" s="13" t="s">
        <v>167</v>
      </c>
      <c r="B265" s="13" t="s">
        <v>172</v>
      </c>
      <c r="C265" s="13" t="s">
        <v>208</v>
      </c>
      <c r="D265" s="13" t="s">
        <v>173</v>
      </c>
      <c r="E265" s="13" t="s">
        <v>173</v>
      </c>
      <c r="F265" s="27" t="s">
        <v>25</v>
      </c>
      <c r="G265" s="14">
        <f>AVERAGE(G262:G264)</f>
        <v>5</v>
      </c>
      <c r="H265" s="30">
        <f>AVERAGE(H262:H264)</f>
        <v>3.9949316343888372E-11</v>
      </c>
      <c r="I265" s="64">
        <f t="shared" ref="I265:J265" si="84">AVERAGE(I262:I264)</f>
        <v>3.295573819397218E-10</v>
      </c>
      <c r="J265" s="64">
        <f t="shared" si="84"/>
        <v>5.4884906929455144E-9</v>
      </c>
      <c r="K265" s="64">
        <f>AVERAGE(K262:K264)</f>
        <v>7.1536486998986472E-11</v>
      </c>
      <c r="L265" s="64">
        <f t="shared" ref="L265" si="85">AVERAGE(L262:L264)</f>
        <v>7.3643519040563476E-10</v>
      </c>
    </row>
    <row r="266" spans="1:12" ht="13.8" x14ac:dyDescent="0.3">
      <c r="A266" s="13" t="s">
        <v>167</v>
      </c>
      <c r="B266" s="13" t="s">
        <v>172</v>
      </c>
      <c r="C266" s="13" t="s">
        <v>208</v>
      </c>
      <c r="D266" s="13" t="s">
        <v>189</v>
      </c>
      <c r="E266" s="13" t="s">
        <v>209</v>
      </c>
      <c r="F266" s="13">
        <v>5</v>
      </c>
      <c r="G266" s="31">
        <v>4.5</v>
      </c>
      <c r="H266" s="30">
        <v>3.891459447696029E-11</v>
      </c>
      <c r="I266" s="64">
        <v>4.0126796980416494E-10</v>
      </c>
      <c r="J266" s="64">
        <v>6.4339920572635622E-9</v>
      </c>
      <c r="K266" s="64">
        <v>7.5712987890330787E-11</v>
      </c>
      <c r="L266" s="64">
        <v>9.5343417423899443E-10</v>
      </c>
    </row>
    <row r="267" spans="1:12" ht="13.8" x14ac:dyDescent="0.3">
      <c r="A267" s="13" t="s">
        <v>167</v>
      </c>
      <c r="B267" s="13" t="s">
        <v>172</v>
      </c>
      <c r="C267" s="13" t="s">
        <v>208</v>
      </c>
      <c r="D267" s="13" t="s">
        <v>189</v>
      </c>
      <c r="E267" s="13" t="s">
        <v>209</v>
      </c>
      <c r="F267" s="13">
        <v>6</v>
      </c>
      <c r="G267" s="31">
        <v>4.4000000000000004</v>
      </c>
      <c r="H267" s="30">
        <v>3.8687420785556859E-11</v>
      </c>
      <c r="I267" s="64">
        <v>4.3523461348202161E-10</v>
      </c>
      <c r="J267" s="64">
        <v>6.788427813974199E-9</v>
      </c>
      <c r="K267" s="64">
        <v>6.9248677525999084E-11</v>
      </c>
      <c r="L267" s="64">
        <v>9.425322703266855E-10</v>
      </c>
    </row>
    <row r="268" spans="1:12" ht="13.8" x14ac:dyDescent="0.3">
      <c r="A268" s="13" t="s">
        <v>167</v>
      </c>
      <c r="B268" s="13" t="s">
        <v>172</v>
      </c>
      <c r="C268" s="13" t="s">
        <v>208</v>
      </c>
      <c r="D268" s="13" t="s">
        <v>189</v>
      </c>
      <c r="E268" s="13" t="s">
        <v>209</v>
      </c>
      <c r="F268" s="13">
        <v>9</v>
      </c>
      <c r="G268" s="31">
        <v>4.4000000000000004</v>
      </c>
      <c r="H268" s="30">
        <v>3.9578286536323204E-11</v>
      </c>
      <c r="I268" s="64">
        <v>5.5810755455887152E-10</v>
      </c>
      <c r="J268" s="64">
        <v>5.8293833703892E-9</v>
      </c>
      <c r="K268" s="64">
        <v>8.0283663503141972E-11</v>
      </c>
      <c r="L268" s="64">
        <v>1.0587992422282891E-9</v>
      </c>
    </row>
    <row r="269" spans="1:12" ht="13.8" x14ac:dyDescent="0.3">
      <c r="A269" s="13" t="s">
        <v>167</v>
      </c>
      <c r="B269" s="13" t="s">
        <v>172</v>
      </c>
      <c r="C269" s="13" t="s">
        <v>208</v>
      </c>
      <c r="D269" s="13" t="s">
        <v>189</v>
      </c>
      <c r="E269" s="13" t="s">
        <v>209</v>
      </c>
      <c r="F269" s="27" t="s">
        <v>25</v>
      </c>
      <c r="G269" s="14">
        <f>AVERAGE(G266:G268)</f>
        <v>4.4333333333333336</v>
      </c>
      <c r="H269" s="30">
        <f>AVERAGE(H266:H268)</f>
        <v>3.9060100599613453E-11</v>
      </c>
      <c r="I269" s="64">
        <f t="shared" ref="I269:J269" si="86">AVERAGE(I266:I268)</f>
        <v>4.6487004594835276E-10</v>
      </c>
      <c r="J269" s="64">
        <f t="shared" si="86"/>
        <v>6.3506010805423209E-9</v>
      </c>
      <c r="K269" s="64">
        <f>AVERAGE(K266:K268)</f>
        <v>7.5081776306490623E-11</v>
      </c>
      <c r="L269" s="64">
        <f t="shared" ref="L269" si="87">AVERAGE(L266:L268)</f>
        <v>9.8492189559798976E-10</v>
      </c>
    </row>
    <row r="270" spans="1:12" ht="13.8" x14ac:dyDescent="0.3">
      <c r="A270" s="13" t="s">
        <v>167</v>
      </c>
      <c r="B270" s="13" t="s">
        <v>172</v>
      </c>
      <c r="C270" s="13" t="s">
        <v>208</v>
      </c>
      <c r="D270" s="13" t="s">
        <v>183</v>
      </c>
      <c r="E270" s="13" t="s">
        <v>184</v>
      </c>
      <c r="F270" s="13">
        <v>4</v>
      </c>
      <c r="G270" s="31">
        <v>5.0999999999999996</v>
      </c>
      <c r="H270" s="30">
        <v>3.9060633139496639E-11</v>
      </c>
      <c r="I270" s="64">
        <v>5.5066150752539743E-10</v>
      </c>
      <c r="J270" s="64">
        <v>5.6185112627502516E-9</v>
      </c>
      <c r="K270" s="64">
        <v>8.9312317667032862E-11</v>
      </c>
      <c r="L270" s="64">
        <v>8.3572375357204334E-10</v>
      </c>
    </row>
    <row r="271" spans="1:12" ht="13.8" x14ac:dyDescent="0.3">
      <c r="A271" s="13" t="s">
        <v>167</v>
      </c>
      <c r="B271" s="13" t="s">
        <v>172</v>
      </c>
      <c r="C271" s="13" t="s">
        <v>208</v>
      </c>
      <c r="D271" s="13" t="s">
        <v>183</v>
      </c>
      <c r="E271" s="13" t="s">
        <v>184</v>
      </c>
      <c r="F271" s="13">
        <v>5</v>
      </c>
      <c r="G271" s="31">
        <v>6</v>
      </c>
      <c r="H271" s="30">
        <v>4.0129066130266508E-11</v>
      </c>
      <c r="I271" s="64">
        <v>5.7125962721313355E-10</v>
      </c>
      <c r="J271" s="64">
        <v>6.451770373543816E-9</v>
      </c>
      <c r="K271" s="64">
        <v>7.5913638385753759E-11</v>
      </c>
      <c r="L271" s="64">
        <v>8.8146946650563048E-10</v>
      </c>
    </row>
    <row r="272" spans="1:12" ht="13.8" x14ac:dyDescent="0.3">
      <c r="A272" s="13" t="s">
        <v>167</v>
      </c>
      <c r="B272" s="13" t="s">
        <v>172</v>
      </c>
      <c r="C272" s="13" t="s">
        <v>208</v>
      </c>
      <c r="D272" s="13" t="s">
        <v>183</v>
      </c>
      <c r="E272" s="13" t="s">
        <v>184</v>
      </c>
      <c r="F272" s="13">
        <v>8</v>
      </c>
      <c r="G272" s="31">
        <v>6.1</v>
      </c>
      <c r="H272" s="30">
        <v>4.0385215361129936E-11</v>
      </c>
      <c r="I272" s="64">
        <v>5.3610647876720202E-10</v>
      </c>
      <c r="J272" s="64">
        <v>4.0536622140434226E-9</v>
      </c>
      <c r="K272" s="64">
        <v>8.0232737650000878E-11</v>
      </c>
      <c r="L272" s="64">
        <v>7.6681575046860799E-10</v>
      </c>
    </row>
    <row r="273" spans="1:12" ht="13.8" x14ac:dyDescent="0.3">
      <c r="A273" s="13" t="s">
        <v>167</v>
      </c>
      <c r="B273" s="13" t="s">
        <v>172</v>
      </c>
      <c r="C273" s="13" t="s">
        <v>208</v>
      </c>
      <c r="D273" s="13" t="s">
        <v>183</v>
      </c>
      <c r="E273" s="13" t="s">
        <v>184</v>
      </c>
      <c r="F273" s="27" t="s">
        <v>25</v>
      </c>
      <c r="G273" s="14">
        <f>AVERAGE(G270:G272)</f>
        <v>5.7333333333333334</v>
      </c>
      <c r="H273" s="30">
        <f>AVERAGE(H270:H272)</f>
        <v>3.9858304876964357E-11</v>
      </c>
      <c r="I273" s="64">
        <f t="shared" ref="I273:J273" si="88">AVERAGE(I270:I272)</f>
        <v>5.526758711685777E-10</v>
      </c>
      <c r="J273" s="64">
        <f t="shared" si="88"/>
        <v>5.3746479501124962E-9</v>
      </c>
      <c r="K273" s="64">
        <f>AVERAGE(K270:K272)</f>
        <v>8.1819564567595829E-11</v>
      </c>
      <c r="L273" s="64">
        <f t="shared" ref="L273" si="89">AVERAGE(L270:L272)</f>
        <v>8.280029901820939E-10</v>
      </c>
    </row>
    <row r="274" spans="1:12" ht="13.8" x14ac:dyDescent="0.3">
      <c r="A274" s="13" t="s">
        <v>167</v>
      </c>
      <c r="B274" s="13" t="s">
        <v>172</v>
      </c>
      <c r="C274" s="13" t="s">
        <v>208</v>
      </c>
      <c r="D274" s="13" t="s">
        <v>183</v>
      </c>
      <c r="E274" s="13" t="s">
        <v>210</v>
      </c>
      <c r="F274" s="13">
        <v>4</v>
      </c>
      <c r="G274" s="31">
        <v>4.9000000000000004</v>
      </c>
      <c r="H274" s="30">
        <v>4.0598626860643586E-11</v>
      </c>
      <c r="I274" s="64">
        <v>5.0679675930691228E-10</v>
      </c>
      <c r="J274" s="64">
        <v>4.8981541108758904E-9</v>
      </c>
      <c r="K274" s="64">
        <v>6.7532049324091792E-11</v>
      </c>
      <c r="L274" s="64">
        <v>6.722248251195621E-10</v>
      </c>
    </row>
    <row r="275" spans="1:12" ht="13.8" x14ac:dyDescent="0.3">
      <c r="A275" s="13" t="s">
        <v>167</v>
      </c>
      <c r="B275" s="13" t="s">
        <v>172</v>
      </c>
      <c r="C275" s="13" t="s">
        <v>208</v>
      </c>
      <c r="D275" s="13" t="s">
        <v>183</v>
      </c>
      <c r="E275" s="13" t="s">
        <v>210</v>
      </c>
      <c r="F275" s="13">
        <v>6</v>
      </c>
      <c r="G275" s="31">
        <v>5.7</v>
      </c>
      <c r="H275" s="30">
        <v>3.9551440396249776E-11</v>
      </c>
      <c r="I275" s="64">
        <v>4.7822628119125897E-10</v>
      </c>
      <c r="J275" s="64">
        <v>6.7731424165177393E-9</v>
      </c>
      <c r="K275" s="64">
        <v>9.190097006484511E-11</v>
      </c>
      <c r="L275" s="64">
        <v>9.105953419817815E-10</v>
      </c>
    </row>
    <row r="276" spans="1:12" ht="13.8" x14ac:dyDescent="0.3">
      <c r="A276" s="13" t="s">
        <v>167</v>
      </c>
      <c r="B276" s="13" t="s">
        <v>172</v>
      </c>
      <c r="C276" s="13" t="s">
        <v>208</v>
      </c>
      <c r="D276" s="13" t="s">
        <v>183</v>
      </c>
      <c r="E276" s="13" t="s">
        <v>210</v>
      </c>
      <c r="F276" s="13">
        <v>8</v>
      </c>
      <c r="G276" s="31">
        <v>4.7</v>
      </c>
      <c r="H276" s="30">
        <v>4.3318840551595408E-11</v>
      </c>
      <c r="I276" s="64">
        <v>5.3529213165880938E-10</v>
      </c>
      <c r="J276" s="64">
        <v>5.6492155513180774E-9</v>
      </c>
      <c r="K276" s="64">
        <v>8.809108607270766E-11</v>
      </c>
      <c r="L276" s="64">
        <v>7.9837683866674002E-10</v>
      </c>
    </row>
    <row r="277" spans="1:12" ht="13.8" x14ac:dyDescent="0.3">
      <c r="A277" s="13" t="s">
        <v>167</v>
      </c>
      <c r="B277" s="13" t="s">
        <v>172</v>
      </c>
      <c r="C277" s="13" t="s">
        <v>208</v>
      </c>
      <c r="D277" s="13" t="s">
        <v>183</v>
      </c>
      <c r="E277" s="13" t="s">
        <v>210</v>
      </c>
      <c r="F277" s="27" t="s">
        <v>11</v>
      </c>
      <c r="G277" s="14">
        <f>AVERAGE(G274:G276)</f>
        <v>5.1000000000000005</v>
      </c>
      <c r="H277" s="30">
        <f>AVERAGE(H274:H276)</f>
        <v>4.1156302602829592E-11</v>
      </c>
      <c r="I277" s="64">
        <f t="shared" ref="I277:J277" si="90">AVERAGE(I274:I276)</f>
        <v>5.0677172405232691E-10</v>
      </c>
      <c r="J277" s="64">
        <f t="shared" si="90"/>
        <v>5.773504026237236E-9</v>
      </c>
      <c r="K277" s="64">
        <f>AVERAGE(K274:K276)</f>
        <v>8.2508035153881525E-11</v>
      </c>
      <c r="L277" s="64">
        <f t="shared" ref="L277" si="91">AVERAGE(L274:L276)</f>
        <v>7.9373233525602777E-10</v>
      </c>
    </row>
    <row r="278" spans="1:12" ht="13.8" x14ac:dyDescent="0.2">
      <c r="A278" s="13" t="s">
        <v>211</v>
      </c>
      <c r="B278" s="13" t="s">
        <v>172</v>
      </c>
      <c r="C278" s="13" t="s">
        <v>180</v>
      </c>
      <c r="D278" s="13" t="s">
        <v>173</v>
      </c>
      <c r="E278" s="13" t="s">
        <v>173</v>
      </c>
      <c r="F278" s="13">
        <v>1</v>
      </c>
      <c r="G278" s="14">
        <v>6.7</v>
      </c>
      <c r="H278" s="30">
        <v>3.8759072796708918E-11</v>
      </c>
      <c r="I278" s="64">
        <v>2.4000446166351782E-10</v>
      </c>
      <c r="J278" s="64">
        <v>1.3164016151426258E-9</v>
      </c>
      <c r="K278" s="64">
        <v>6.0180460813856658E-11</v>
      </c>
      <c r="L278" s="64">
        <v>3.3148644067136312E-10</v>
      </c>
    </row>
    <row r="279" spans="1:12" ht="13.8" x14ac:dyDescent="0.2">
      <c r="A279" s="13" t="s">
        <v>211</v>
      </c>
      <c r="B279" s="13" t="s">
        <v>172</v>
      </c>
      <c r="C279" s="13" t="s">
        <v>180</v>
      </c>
      <c r="D279" s="13" t="s">
        <v>173</v>
      </c>
      <c r="E279" s="13" t="s">
        <v>173</v>
      </c>
      <c r="F279" s="13">
        <v>3</v>
      </c>
      <c r="G279" s="14">
        <v>6.2</v>
      </c>
      <c r="H279" s="30">
        <v>3.7466430256507798E-11</v>
      </c>
      <c r="I279" s="64">
        <v>2.6662486267892553E-10</v>
      </c>
      <c r="J279" s="64">
        <v>1.0065106728990552E-9</v>
      </c>
      <c r="K279" s="64">
        <v>7.7430327900556495E-11</v>
      </c>
      <c r="L279" s="64">
        <v>3.5041599307733903E-10</v>
      </c>
    </row>
    <row r="280" spans="1:12" ht="13.8" x14ac:dyDescent="0.2">
      <c r="A280" s="13" t="s">
        <v>211</v>
      </c>
      <c r="B280" s="13" t="s">
        <v>172</v>
      </c>
      <c r="C280" s="13" t="s">
        <v>180</v>
      </c>
      <c r="D280" s="13" t="s">
        <v>173</v>
      </c>
      <c r="E280" s="13" t="s">
        <v>173</v>
      </c>
      <c r="F280" s="13">
        <v>5</v>
      </c>
      <c r="G280" s="14">
        <v>6.9</v>
      </c>
      <c r="H280" s="30">
        <v>3.7640147383985828E-11</v>
      </c>
      <c r="I280" s="64">
        <v>2.176838108281875E-10</v>
      </c>
      <c r="J280" s="64">
        <v>1.4051321774103749E-9</v>
      </c>
      <c r="K280" s="64">
        <v>7.5283026691653802E-11</v>
      </c>
      <c r="L280" s="64">
        <v>3.571051409758036E-10</v>
      </c>
    </row>
    <row r="281" spans="1:12" ht="13.8" x14ac:dyDescent="0.3">
      <c r="A281" s="13" t="s">
        <v>211</v>
      </c>
      <c r="B281" s="13" t="s">
        <v>172</v>
      </c>
      <c r="C281" s="13" t="s">
        <v>180</v>
      </c>
      <c r="D281" s="13" t="s">
        <v>173</v>
      </c>
      <c r="E281" s="13" t="s">
        <v>173</v>
      </c>
      <c r="F281" s="27" t="s">
        <v>11</v>
      </c>
      <c r="G281" s="14">
        <f>AVERAGE(G278:G280)</f>
        <v>6.6000000000000005</v>
      </c>
      <c r="H281" s="30">
        <f>AVERAGE(H278:H280)</f>
        <v>3.7955216812400848E-11</v>
      </c>
      <c r="I281" s="64">
        <f t="shared" ref="I281:J281" si="92">AVERAGE(I278:I280)</f>
        <v>2.4143771172354364E-10</v>
      </c>
      <c r="J281" s="64">
        <f t="shared" si="92"/>
        <v>1.2426814884840188E-9</v>
      </c>
      <c r="K281" s="64">
        <f>AVERAGE(K278:K280)</f>
        <v>7.0964605135355656E-11</v>
      </c>
      <c r="L281" s="64">
        <f t="shared" ref="L281" si="93">AVERAGE(L278:L280)</f>
        <v>3.4633585824150194E-10</v>
      </c>
    </row>
    <row r="282" spans="1:12" ht="13.8" x14ac:dyDescent="0.2">
      <c r="A282" s="13" t="s">
        <v>211</v>
      </c>
      <c r="B282" s="13" t="s">
        <v>172</v>
      </c>
      <c r="C282" s="13" t="s">
        <v>180</v>
      </c>
      <c r="D282" s="13" t="s">
        <v>183</v>
      </c>
      <c r="E282" s="13" t="s">
        <v>184</v>
      </c>
      <c r="F282" s="13">
        <v>1</v>
      </c>
      <c r="G282" s="14">
        <v>7.7</v>
      </c>
      <c r="H282" s="30">
        <v>3.9697884366335109E-11</v>
      </c>
      <c r="I282" s="64">
        <v>2.9575065859130178E-10</v>
      </c>
      <c r="J282" s="64">
        <v>1.8705966503473732E-9</v>
      </c>
      <c r="K282" s="64">
        <v>6.7231740790451861E-11</v>
      </c>
      <c r="L282" s="64">
        <v>4.0649293585718933E-10</v>
      </c>
    </row>
    <row r="283" spans="1:12" ht="13.8" x14ac:dyDescent="0.2">
      <c r="A283" s="13" t="s">
        <v>211</v>
      </c>
      <c r="B283" s="13" t="s">
        <v>172</v>
      </c>
      <c r="C283" s="13" t="s">
        <v>180</v>
      </c>
      <c r="D283" s="13" t="s">
        <v>183</v>
      </c>
      <c r="E283" s="13" t="s">
        <v>184</v>
      </c>
      <c r="F283" s="13">
        <v>2</v>
      </c>
      <c r="G283" s="26">
        <v>8</v>
      </c>
      <c r="H283" s="30">
        <v>3.0917549359835808E-11</v>
      </c>
      <c r="I283" s="64">
        <v>2.7129578926280847E-10</v>
      </c>
      <c r="J283" s="64">
        <v>2.0195520788599001E-9</v>
      </c>
      <c r="K283" s="64">
        <v>6.8175739578640723E-11</v>
      </c>
      <c r="L283" s="64">
        <v>3.842739434944417E-10</v>
      </c>
    </row>
    <row r="284" spans="1:12" ht="13.8" x14ac:dyDescent="0.2">
      <c r="A284" s="13" t="s">
        <v>211</v>
      </c>
      <c r="B284" s="13" t="s">
        <v>172</v>
      </c>
      <c r="C284" s="13" t="s">
        <v>180</v>
      </c>
      <c r="D284" s="13" t="s">
        <v>183</v>
      </c>
      <c r="E284" s="13" t="s">
        <v>184</v>
      </c>
      <c r="F284" s="13">
        <v>5</v>
      </c>
      <c r="G284" s="26">
        <v>7.4</v>
      </c>
      <c r="H284" s="30">
        <v>3.5553984889454454E-11</v>
      </c>
      <c r="I284" s="64">
        <v>2.5124999263708079E-10</v>
      </c>
      <c r="J284" s="64">
        <v>1.7716603291617369E-9</v>
      </c>
      <c r="K284" s="64">
        <v>5.9915402473401055E-11</v>
      </c>
      <c r="L284" s="64">
        <v>3.9660461159766168E-10</v>
      </c>
    </row>
    <row r="285" spans="1:12" ht="14.4" thickBot="1" x14ac:dyDescent="0.35">
      <c r="A285" s="20" t="s">
        <v>211</v>
      </c>
      <c r="B285" s="20" t="s">
        <v>172</v>
      </c>
      <c r="C285" s="20" t="s">
        <v>180</v>
      </c>
      <c r="D285" s="20" t="s">
        <v>183</v>
      </c>
      <c r="E285" s="20" t="s">
        <v>184</v>
      </c>
      <c r="F285" s="29" t="s">
        <v>11</v>
      </c>
      <c r="G285" s="28">
        <f>AVERAGE(G282:G284)</f>
        <v>7.7</v>
      </c>
      <c r="H285" s="32">
        <f>AVERAGE(H282:H284)</f>
        <v>3.5389806205208457E-11</v>
      </c>
      <c r="I285" s="65">
        <f t="shared" ref="I285:J285" si="94">AVERAGE(I282:I284)</f>
        <v>2.7276548016373033E-10</v>
      </c>
      <c r="J285" s="65">
        <f t="shared" si="94"/>
        <v>1.8872696861230035E-9</v>
      </c>
      <c r="K285" s="65">
        <f>AVERAGE(K282:K284)</f>
        <v>6.5107627614164546E-11</v>
      </c>
      <c r="L285" s="65">
        <f t="shared" ref="L285" si="95">AVERAGE(L282:L284)</f>
        <v>3.957904969830976E-10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workbookViewId="0">
      <pane xSplit="1" topLeftCell="B1" activePane="topRight" state="frozen"/>
      <selection pane="topRight" activeCell="M307" sqref="M307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6" max="6" width="10.26953125" customWidth="1"/>
    <col min="7" max="7" width="9.453125" customWidth="1"/>
    <col min="8" max="8" width="12" style="2" customWidth="1"/>
    <col min="9" max="9" width="10.90625" style="2"/>
    <col min="14" max="14" width="12.453125" customWidth="1"/>
  </cols>
  <sheetData>
    <row r="1" spans="1:14" ht="42" thickBot="1" x14ac:dyDescent="0.25">
      <c r="A1" s="59" t="s">
        <v>179</v>
      </c>
      <c r="B1" s="59" t="s">
        <v>174</v>
      </c>
      <c r="C1" s="59" t="s">
        <v>175</v>
      </c>
      <c r="D1" s="59" t="s">
        <v>176</v>
      </c>
      <c r="E1" s="59" t="s">
        <v>177</v>
      </c>
      <c r="F1" s="59" t="s">
        <v>178</v>
      </c>
      <c r="G1" s="59" t="s">
        <v>676</v>
      </c>
      <c r="H1" s="43" t="s">
        <v>677</v>
      </c>
      <c r="I1" s="43" t="s">
        <v>675</v>
      </c>
      <c r="J1" s="43" t="s">
        <v>678</v>
      </c>
      <c r="K1" s="43" t="s">
        <v>679</v>
      </c>
      <c r="L1" s="43" t="s">
        <v>680</v>
      </c>
      <c r="M1" s="63" t="s">
        <v>697</v>
      </c>
      <c r="N1" s="60" t="s">
        <v>681</v>
      </c>
    </row>
    <row r="2" spans="1:14" ht="13.8" x14ac:dyDescent="0.2">
      <c r="A2" s="13" t="s">
        <v>146</v>
      </c>
      <c r="B2" s="13" t="s">
        <v>169</v>
      </c>
      <c r="C2" s="13" t="s">
        <v>180</v>
      </c>
      <c r="D2" s="13" t="s">
        <v>173</v>
      </c>
      <c r="E2" s="13" t="s">
        <v>173</v>
      </c>
      <c r="F2" s="24" t="s">
        <v>83</v>
      </c>
      <c r="G2" s="14">
        <v>4.5999999999999996</v>
      </c>
      <c r="H2" s="14">
        <v>25.5</v>
      </c>
      <c r="I2" s="16">
        <v>2028.0633251345553</v>
      </c>
      <c r="J2" s="16">
        <v>14766.1112320432</v>
      </c>
      <c r="K2" s="16">
        <v>1073.5930875725626</v>
      </c>
      <c r="L2" s="10">
        <v>1.7816354332192199</v>
      </c>
      <c r="M2" s="17">
        <v>7.4101965049379508E-3</v>
      </c>
      <c r="N2" s="16">
        <f>J2/(PI()*H2*50^2)*1000000/1000</f>
        <v>73.728614676844941</v>
      </c>
    </row>
    <row r="3" spans="1:14" ht="13.8" x14ac:dyDescent="0.2">
      <c r="A3" s="13" t="s">
        <v>146</v>
      </c>
      <c r="B3" s="13" t="s">
        <v>169</v>
      </c>
      <c r="C3" s="13" t="s">
        <v>180</v>
      </c>
      <c r="D3" s="13" t="s">
        <v>173</v>
      </c>
      <c r="E3" s="13" t="s">
        <v>173</v>
      </c>
      <c r="F3" s="24" t="s">
        <v>72</v>
      </c>
      <c r="G3" s="14">
        <v>5.6</v>
      </c>
      <c r="H3" s="14">
        <v>30</v>
      </c>
      <c r="I3" s="16">
        <v>9356.7448368024016</v>
      </c>
      <c r="J3" s="16">
        <v>30196.50508259928</v>
      </c>
      <c r="K3" s="16">
        <v>3172.3399876848944</v>
      </c>
      <c r="L3" s="10">
        <v>1.5027633140980001</v>
      </c>
      <c r="M3" s="17">
        <v>3.530213362873708E-3</v>
      </c>
      <c r="N3" s="16">
        <f>J3/(PI()*H3*50^2)*1000000/1000</f>
        <v>128.15794794653914</v>
      </c>
    </row>
    <row r="4" spans="1:14" ht="13.8" x14ac:dyDescent="0.2">
      <c r="A4" s="13" t="s">
        <v>146</v>
      </c>
      <c r="B4" s="13" t="s">
        <v>169</v>
      </c>
      <c r="C4" s="13" t="s">
        <v>180</v>
      </c>
      <c r="D4" s="13" t="s">
        <v>173</v>
      </c>
      <c r="E4" s="13" t="s">
        <v>173</v>
      </c>
      <c r="F4" s="25" t="s">
        <v>220</v>
      </c>
      <c r="G4" s="14">
        <v>4.2</v>
      </c>
      <c r="H4" s="14">
        <v>25.5</v>
      </c>
      <c r="I4" s="16">
        <v>4729.4026617319751</v>
      </c>
      <c r="J4" s="16">
        <v>15245.788047163762</v>
      </c>
      <c r="K4" s="16">
        <v>1276.5874157733783</v>
      </c>
      <c r="L4" s="10">
        <v>0.92898329236561994</v>
      </c>
      <c r="M4" s="17">
        <v>4.312821821997612E-3</v>
      </c>
      <c r="N4" s="16">
        <f>J4/(PI()*H4*50^2)*1000000/1000</f>
        <v>76.123687185488521</v>
      </c>
    </row>
    <row r="5" spans="1:14" ht="13.8" x14ac:dyDescent="0.2">
      <c r="A5" s="13" t="s">
        <v>146</v>
      </c>
      <c r="B5" s="13" t="s">
        <v>169</v>
      </c>
      <c r="C5" s="13" t="s">
        <v>180</v>
      </c>
      <c r="D5" s="13" t="s">
        <v>173</v>
      </c>
      <c r="E5" s="13" t="s">
        <v>173</v>
      </c>
      <c r="F5" s="14" t="s">
        <v>11</v>
      </c>
      <c r="G5" s="14">
        <f>AVERAGE(G2:G4)</f>
        <v>4.8</v>
      </c>
      <c r="H5" s="14">
        <f>AVERAGE(H2:H4)</f>
        <v>27</v>
      </c>
      <c r="I5" s="16">
        <f t="shared" ref="I5:N5" si="0">AVERAGE(I2:I4)</f>
        <v>5371.4036078896434</v>
      </c>
      <c r="J5" s="16">
        <f t="shared" si="0"/>
        <v>20069.46812060208</v>
      </c>
      <c r="K5" s="16">
        <f t="shared" si="0"/>
        <v>1840.8401636769449</v>
      </c>
      <c r="L5" s="10">
        <f t="shared" si="0"/>
        <v>1.40446067989428</v>
      </c>
      <c r="M5" s="17">
        <f t="shared" si="0"/>
        <v>5.0844105632697574E-3</v>
      </c>
      <c r="N5" s="16">
        <f t="shared" si="0"/>
        <v>92.670083269624186</v>
      </c>
    </row>
    <row r="6" spans="1:14" ht="13.8" x14ac:dyDescent="0.2">
      <c r="A6" s="13" t="s">
        <v>146</v>
      </c>
      <c r="B6" s="13" t="s">
        <v>169</v>
      </c>
      <c r="C6" s="13" t="s">
        <v>180</v>
      </c>
      <c r="D6" s="13" t="s">
        <v>181</v>
      </c>
      <c r="E6" s="13" t="s">
        <v>182</v>
      </c>
      <c r="F6" s="14" t="s">
        <v>85</v>
      </c>
      <c r="G6" s="14">
        <v>4.9000000000000004</v>
      </c>
      <c r="H6" s="14">
        <v>27.5</v>
      </c>
      <c r="I6" s="16">
        <v>6655.8090281381665</v>
      </c>
      <c r="J6" s="16">
        <v>18356.316097103543</v>
      </c>
      <c r="K6" s="16">
        <v>2456.102231604033</v>
      </c>
      <c r="L6" s="10">
        <v>0.88386172243200001</v>
      </c>
      <c r="M6" s="17">
        <v>3.0931630065133896E-3</v>
      </c>
      <c r="N6" s="16">
        <f>J6/(PI()*H6*50^2)*1000000/1000</f>
        <v>84.989045638148539</v>
      </c>
    </row>
    <row r="7" spans="1:14" ht="13.8" x14ac:dyDescent="0.2">
      <c r="A7" s="13" t="s">
        <v>146</v>
      </c>
      <c r="B7" s="13" t="s">
        <v>169</v>
      </c>
      <c r="C7" s="13" t="s">
        <v>180</v>
      </c>
      <c r="D7" s="13" t="s">
        <v>181</v>
      </c>
      <c r="E7" s="13" t="s">
        <v>182</v>
      </c>
      <c r="F7" s="26" t="s">
        <v>45</v>
      </c>
      <c r="G7" s="14">
        <v>3.5</v>
      </c>
      <c r="H7" s="14">
        <v>31.5</v>
      </c>
      <c r="I7" s="16">
        <v>6361.3703306947709</v>
      </c>
      <c r="J7" s="16">
        <v>20249.65944126813</v>
      </c>
      <c r="K7" s="16">
        <v>1529.154630181479</v>
      </c>
      <c r="L7" s="10">
        <v>0.90571298834257996</v>
      </c>
      <c r="M7" s="17">
        <v>4.8491340142822843E-3</v>
      </c>
      <c r="N7" s="16">
        <f>J7/(PI()*H7*50^2)*1000000/1000</f>
        <v>81.849737041404197</v>
      </c>
    </row>
    <row r="8" spans="1:14" ht="13.8" x14ac:dyDescent="0.2">
      <c r="A8" s="13" t="s">
        <v>146</v>
      </c>
      <c r="B8" s="13" t="s">
        <v>169</v>
      </c>
      <c r="C8" s="13" t="s">
        <v>180</v>
      </c>
      <c r="D8" s="13" t="s">
        <v>181</v>
      </c>
      <c r="E8" s="13" t="s">
        <v>182</v>
      </c>
      <c r="F8" s="26" t="s">
        <v>46</v>
      </c>
      <c r="G8" s="14">
        <v>4.5</v>
      </c>
      <c r="H8" s="14">
        <v>31.5</v>
      </c>
      <c r="I8" s="16">
        <v>3403.7085116179696</v>
      </c>
      <c r="J8" s="16">
        <v>22255.066435155124</v>
      </c>
      <c r="K8" s="16">
        <v>1739.022906441691</v>
      </c>
      <c r="L8" s="10">
        <v>1.010331172418</v>
      </c>
      <c r="M8" s="17">
        <v>2.2764935058778055E-3</v>
      </c>
      <c r="N8" s="16">
        <f>J8/(PI()*H8*50^2)*1000000/1000</f>
        <v>89.955652876024473</v>
      </c>
    </row>
    <row r="9" spans="1:14" ht="13.8" x14ac:dyDescent="0.2">
      <c r="A9" s="13" t="s">
        <v>146</v>
      </c>
      <c r="B9" s="13" t="s">
        <v>169</v>
      </c>
      <c r="C9" s="13" t="s">
        <v>180</v>
      </c>
      <c r="D9" s="13" t="s">
        <v>181</v>
      </c>
      <c r="E9" s="13" t="s">
        <v>182</v>
      </c>
      <c r="F9" s="14" t="s">
        <v>11</v>
      </c>
      <c r="G9" s="14">
        <f>AVERAGE(G6:G8)</f>
        <v>4.3</v>
      </c>
      <c r="H9" s="14">
        <f>AVERAGE(H6:H8)</f>
        <v>30.166666666666668</v>
      </c>
      <c r="I9" s="16">
        <f t="shared" ref="I9:N9" si="1">AVERAGE(I6:I8)</f>
        <v>5473.6292901503029</v>
      </c>
      <c r="J9" s="16">
        <f t="shared" si="1"/>
        <v>20287.013991175598</v>
      </c>
      <c r="K9" s="16">
        <f t="shared" si="1"/>
        <v>1908.0932560757344</v>
      </c>
      <c r="L9" s="10">
        <f t="shared" si="1"/>
        <v>0.93330196106419339</v>
      </c>
      <c r="M9" s="17">
        <f t="shared" si="1"/>
        <v>3.4062635088911598E-3</v>
      </c>
      <c r="N9" s="16">
        <f t="shared" si="1"/>
        <v>85.598145185192394</v>
      </c>
    </row>
    <row r="10" spans="1:14" ht="13.8" x14ac:dyDescent="0.2">
      <c r="A10" s="13" t="s">
        <v>146</v>
      </c>
      <c r="B10" s="13" t="s">
        <v>169</v>
      </c>
      <c r="C10" s="13" t="s">
        <v>180</v>
      </c>
      <c r="D10" s="13" t="s">
        <v>183</v>
      </c>
      <c r="E10" s="13" t="s">
        <v>184</v>
      </c>
      <c r="F10" s="14" t="s">
        <v>3</v>
      </c>
      <c r="G10" s="14">
        <v>3.5</v>
      </c>
      <c r="H10" s="14">
        <v>32</v>
      </c>
      <c r="I10" s="16">
        <v>6486.7127677605249</v>
      </c>
      <c r="J10" s="16">
        <v>23237.118882693638</v>
      </c>
      <c r="K10" s="16">
        <v>2105.0429604370674</v>
      </c>
      <c r="L10" s="10">
        <v>1.1048409354420001</v>
      </c>
      <c r="M10" s="17">
        <v>3.6413219426523463E-3</v>
      </c>
      <c r="N10" s="16">
        <f>J10/(PI()*H10*50^2)*1000000/1000</f>
        <v>92.457558334867798</v>
      </c>
    </row>
    <row r="11" spans="1:14" ht="13.8" x14ac:dyDescent="0.2">
      <c r="A11" s="13" t="s">
        <v>146</v>
      </c>
      <c r="B11" s="13" t="s">
        <v>169</v>
      </c>
      <c r="C11" s="13" t="s">
        <v>180</v>
      </c>
      <c r="D11" s="13" t="s">
        <v>183</v>
      </c>
      <c r="E11" s="13" t="s">
        <v>184</v>
      </c>
      <c r="F11" s="26" t="s">
        <v>221</v>
      </c>
      <c r="G11" s="14">
        <v>4</v>
      </c>
      <c r="H11" s="14">
        <v>31</v>
      </c>
      <c r="I11" s="16">
        <v>5878.479822896501</v>
      </c>
      <c r="J11" s="16">
        <v>23974.163292509533</v>
      </c>
      <c r="K11" s="16">
        <v>2068.9731879512606</v>
      </c>
      <c r="L11" s="10">
        <v>1.055712319008</v>
      </c>
      <c r="M11" s="17">
        <v>3.3950415787681069E-3</v>
      </c>
      <c r="N11" s="16">
        <f>J11/(PI()*H11*50^2)*1000000/1000</f>
        <v>98.467266954713836</v>
      </c>
    </row>
    <row r="12" spans="1:14" ht="13.8" x14ac:dyDescent="0.2">
      <c r="A12" s="13" t="s">
        <v>146</v>
      </c>
      <c r="B12" s="13" t="s">
        <v>169</v>
      </c>
      <c r="C12" s="13" t="s">
        <v>180</v>
      </c>
      <c r="D12" s="13" t="s">
        <v>183</v>
      </c>
      <c r="E12" s="13" t="s">
        <v>184</v>
      </c>
      <c r="F12" s="26" t="s">
        <v>48</v>
      </c>
      <c r="G12" s="14">
        <v>2.8</v>
      </c>
      <c r="H12" s="14">
        <v>31.5</v>
      </c>
      <c r="I12" s="16">
        <v>9541.2082065906343</v>
      </c>
      <c r="J12" s="16">
        <v>44816.649971703504</v>
      </c>
      <c r="K12" s="16">
        <v>2492.073361622276</v>
      </c>
      <c r="L12" s="10">
        <v>1.529551725728</v>
      </c>
      <c r="M12" s="17">
        <v>4.4777575613251857E-3</v>
      </c>
      <c r="N12" s="16">
        <f>J12/(PI()*H12*50^2)*1000000/1000</f>
        <v>181.15025716357749</v>
      </c>
    </row>
    <row r="13" spans="1:14" ht="13.8" x14ac:dyDescent="0.2">
      <c r="A13" s="13" t="s">
        <v>146</v>
      </c>
      <c r="B13" s="13" t="s">
        <v>169</v>
      </c>
      <c r="C13" s="13" t="s">
        <v>180</v>
      </c>
      <c r="D13" s="13" t="s">
        <v>183</v>
      </c>
      <c r="E13" s="13" t="s">
        <v>184</v>
      </c>
      <c r="F13" s="14" t="s">
        <v>11</v>
      </c>
      <c r="G13" s="14">
        <f>AVERAGE(G10:G12)</f>
        <v>3.4333333333333336</v>
      </c>
      <c r="H13" s="14">
        <f>AVERAGE(H10:H12)</f>
        <v>31.5</v>
      </c>
      <c r="I13" s="16">
        <f t="shared" ref="I13:N13" si="2">AVERAGE(I10:I12)</f>
        <v>7302.1335990825537</v>
      </c>
      <c r="J13" s="16">
        <f t="shared" si="2"/>
        <v>30675.977382302226</v>
      </c>
      <c r="K13" s="16">
        <f t="shared" si="2"/>
        <v>2222.0298366702013</v>
      </c>
      <c r="L13" s="10">
        <f t="shared" si="2"/>
        <v>1.2300349933926666</v>
      </c>
      <c r="M13" s="17">
        <f t="shared" si="2"/>
        <v>3.8380403609152131E-3</v>
      </c>
      <c r="N13" s="16">
        <f t="shared" si="2"/>
        <v>124.02502748438637</v>
      </c>
    </row>
    <row r="14" spans="1:14" ht="13.8" x14ac:dyDescent="0.2">
      <c r="A14" s="13" t="s">
        <v>146</v>
      </c>
      <c r="B14" s="13" t="s">
        <v>169</v>
      </c>
      <c r="C14" s="13" t="s">
        <v>180</v>
      </c>
      <c r="D14" s="13" t="s">
        <v>186</v>
      </c>
      <c r="E14" s="13" t="s">
        <v>185</v>
      </c>
      <c r="F14" s="26" t="s">
        <v>91</v>
      </c>
      <c r="G14" s="14">
        <v>3.2</v>
      </c>
      <c r="H14" s="14">
        <v>31.5</v>
      </c>
      <c r="I14" s="16">
        <v>7926.444492337976</v>
      </c>
      <c r="J14" s="16">
        <v>23453.30944834802</v>
      </c>
      <c r="K14" s="16">
        <v>1530.2520414081316</v>
      </c>
      <c r="L14" s="10">
        <v>1.014839128178</v>
      </c>
      <c r="M14" s="17">
        <v>5.9283943299397145E-3</v>
      </c>
      <c r="N14" s="16">
        <f>J14/(PI()*H14*50^2)*1000000/1000</f>
        <v>94.798987443008002</v>
      </c>
    </row>
    <row r="15" spans="1:14" ht="13.8" x14ac:dyDescent="0.2">
      <c r="A15" s="13" t="s">
        <v>146</v>
      </c>
      <c r="B15" s="13" t="s">
        <v>169</v>
      </c>
      <c r="C15" s="13" t="s">
        <v>180</v>
      </c>
      <c r="D15" s="13" t="s">
        <v>186</v>
      </c>
      <c r="E15" s="13" t="s">
        <v>185</v>
      </c>
      <c r="F15" s="26" t="s">
        <v>6</v>
      </c>
      <c r="G15" s="14">
        <v>3.1</v>
      </c>
      <c r="H15" s="14">
        <v>34</v>
      </c>
      <c r="I15" s="16">
        <v>30901.021039113024</v>
      </c>
      <c r="J15" s="16">
        <v>24272.572161658481</v>
      </c>
      <c r="K15" s="16">
        <v>1741.7935696087977</v>
      </c>
      <c r="L15" s="10">
        <v>1.529551725728</v>
      </c>
      <c r="M15" s="17">
        <v>4.4777575613251857E-3</v>
      </c>
      <c r="N15" s="16">
        <f>J15/(PI()*H15*50^2)*1000000/1000</f>
        <v>90.896466849004199</v>
      </c>
    </row>
    <row r="16" spans="1:14" ht="13.8" x14ac:dyDescent="0.2">
      <c r="A16" s="13" t="s">
        <v>146</v>
      </c>
      <c r="B16" s="13" t="s">
        <v>169</v>
      </c>
      <c r="C16" s="13" t="s">
        <v>180</v>
      </c>
      <c r="D16" s="13" t="s">
        <v>186</v>
      </c>
      <c r="E16" s="13" t="s">
        <v>185</v>
      </c>
      <c r="F16" s="26" t="s">
        <v>27</v>
      </c>
      <c r="G16" s="14">
        <v>3</v>
      </c>
      <c r="H16" s="14">
        <v>32</v>
      </c>
      <c r="I16" s="16">
        <v>6076.4942014205562</v>
      </c>
      <c r="J16" s="16">
        <v>19836.833878485199</v>
      </c>
      <c r="K16" s="16">
        <v>1485.5482599461741</v>
      </c>
      <c r="L16" s="10">
        <v>0.96842995543047994</v>
      </c>
      <c r="M16" s="17">
        <v>4.7807075404574404E-3</v>
      </c>
      <c r="N16" s="16">
        <f>J16/(PI()*H16*50^2)*1000000/1000</f>
        <v>78.928254176342335</v>
      </c>
    </row>
    <row r="17" spans="1:14" ht="13.8" x14ac:dyDescent="0.2">
      <c r="A17" s="13" t="s">
        <v>146</v>
      </c>
      <c r="B17" s="13" t="s">
        <v>169</v>
      </c>
      <c r="C17" s="13" t="s">
        <v>180</v>
      </c>
      <c r="D17" s="13" t="s">
        <v>186</v>
      </c>
      <c r="E17" s="13" t="s">
        <v>185</v>
      </c>
      <c r="F17" s="14" t="s">
        <v>11</v>
      </c>
      <c r="G17" s="14">
        <f>AVERAGE(G14:G16)</f>
        <v>3.1</v>
      </c>
      <c r="H17" s="14">
        <f>AVERAGE(H14:H16)</f>
        <v>32.5</v>
      </c>
      <c r="I17" s="16">
        <f t="shared" ref="I17:N17" si="3">AVERAGE(I14:I16)</f>
        <v>14967.986577623853</v>
      </c>
      <c r="J17" s="16">
        <f t="shared" si="3"/>
        <v>22520.905162830564</v>
      </c>
      <c r="K17" s="16">
        <f t="shared" si="3"/>
        <v>1585.864623654368</v>
      </c>
      <c r="L17" s="10">
        <f t="shared" si="3"/>
        <v>1.1709402697788267</v>
      </c>
      <c r="M17" s="17">
        <f t="shared" si="3"/>
        <v>5.0622864772407808E-3</v>
      </c>
      <c r="N17" s="16">
        <f t="shared" si="3"/>
        <v>88.207902822784831</v>
      </c>
    </row>
    <row r="18" spans="1:14" ht="13.8" x14ac:dyDescent="0.2">
      <c r="A18" s="13" t="s">
        <v>187</v>
      </c>
      <c r="B18" s="13" t="s">
        <v>169</v>
      </c>
      <c r="C18" s="13" t="s">
        <v>180</v>
      </c>
      <c r="D18" s="13" t="s">
        <v>173</v>
      </c>
      <c r="E18" s="13" t="s">
        <v>173</v>
      </c>
      <c r="F18" s="14" t="s">
        <v>29</v>
      </c>
      <c r="G18" s="14">
        <v>4.8</v>
      </c>
      <c r="H18" s="14">
        <v>31</v>
      </c>
      <c r="I18" s="16">
        <v>5436.7170822110684</v>
      </c>
      <c r="J18" s="16">
        <v>21156.866741385424</v>
      </c>
      <c r="K18" s="16">
        <v>1545.1768145323972</v>
      </c>
      <c r="L18" s="10">
        <v>0.91096878703121997</v>
      </c>
      <c r="M18" s="17">
        <v>4.1741785850822801E-3</v>
      </c>
      <c r="N18" s="16">
        <f>J18/(PI()*H18*50^2)*1000000/1000</f>
        <v>86.895997992980924</v>
      </c>
    </row>
    <row r="19" spans="1:14" ht="13.8" x14ac:dyDescent="0.2">
      <c r="A19" s="13" t="s">
        <v>187</v>
      </c>
      <c r="B19" s="13" t="s">
        <v>169</v>
      </c>
      <c r="C19" s="13" t="s">
        <v>180</v>
      </c>
      <c r="D19" s="13" t="s">
        <v>173</v>
      </c>
      <c r="E19" s="13" t="s">
        <v>173</v>
      </c>
      <c r="F19" s="26" t="s">
        <v>6</v>
      </c>
      <c r="G19" s="14">
        <v>4.5999999999999996</v>
      </c>
      <c r="H19" s="14">
        <v>31</v>
      </c>
      <c r="I19" s="16">
        <v>8438.7916941722979</v>
      </c>
      <c r="J19" s="16">
        <v>37807.40908361847</v>
      </c>
      <c r="K19" s="16">
        <v>1940.7394832869097</v>
      </c>
      <c r="L19" s="10">
        <v>0.96056819862737997</v>
      </c>
      <c r="M19" s="17">
        <v>5.0039069852573261E-3</v>
      </c>
      <c r="N19" s="16">
        <f>J19/(PI()*H19*50^2)*1000000/1000</f>
        <v>155.28351073949173</v>
      </c>
    </row>
    <row r="20" spans="1:14" ht="13.8" x14ac:dyDescent="0.2">
      <c r="A20" s="13" t="s">
        <v>187</v>
      </c>
      <c r="B20" s="13" t="s">
        <v>169</v>
      </c>
      <c r="C20" s="13" t="s">
        <v>180</v>
      </c>
      <c r="D20" s="13" t="s">
        <v>173</v>
      </c>
      <c r="E20" s="13" t="s">
        <v>173</v>
      </c>
      <c r="F20" s="26" t="s">
        <v>12</v>
      </c>
      <c r="G20" s="14">
        <v>3.9</v>
      </c>
      <c r="H20" s="14">
        <v>33.5</v>
      </c>
      <c r="I20" s="16">
        <v>10611.67707624365</v>
      </c>
      <c r="J20" s="16">
        <v>39109.583996009264</v>
      </c>
      <c r="K20" s="16">
        <v>1846.7256392591744</v>
      </c>
      <c r="L20" s="10">
        <v>1.5391992496256801</v>
      </c>
      <c r="M20" s="17">
        <v>6.6049605531412446E-3</v>
      </c>
      <c r="N20" s="16">
        <f>J20/(PI()*H20*50^2)*1000000/1000</f>
        <v>148.64438484137446</v>
      </c>
    </row>
    <row r="21" spans="1:14" ht="13.8" x14ac:dyDescent="0.2">
      <c r="A21" s="13" t="s">
        <v>187</v>
      </c>
      <c r="B21" s="13" t="s">
        <v>169</v>
      </c>
      <c r="C21" s="13" t="s">
        <v>180</v>
      </c>
      <c r="D21" s="13" t="s">
        <v>173</v>
      </c>
      <c r="E21" s="13" t="s">
        <v>173</v>
      </c>
      <c r="F21" s="14" t="s">
        <v>11</v>
      </c>
      <c r="G21" s="14">
        <f>AVERAGE(G18:G20)</f>
        <v>4.4333333333333327</v>
      </c>
      <c r="H21" s="14">
        <f t="shared" ref="H21:N21" si="4">AVERAGE(H18:H20)</f>
        <v>31.833333333333332</v>
      </c>
      <c r="I21" s="16">
        <f t="shared" si="4"/>
        <v>8162.3952842090048</v>
      </c>
      <c r="J21" s="16">
        <f t="shared" si="4"/>
        <v>32691.286607004382</v>
      </c>
      <c r="K21" s="16">
        <f t="shared" si="4"/>
        <v>1777.5473123594938</v>
      </c>
      <c r="L21" s="10">
        <f t="shared" si="4"/>
        <v>1.1369120784280933</v>
      </c>
      <c r="M21" s="17">
        <f t="shared" si="4"/>
        <v>5.2610153744936175E-3</v>
      </c>
      <c r="N21" s="16">
        <f t="shared" si="4"/>
        <v>130.27463119128237</v>
      </c>
    </row>
    <row r="22" spans="1:14" ht="13.8" x14ac:dyDescent="0.2">
      <c r="A22" s="13" t="s">
        <v>187</v>
      </c>
      <c r="B22" s="13" t="s">
        <v>169</v>
      </c>
      <c r="C22" s="13" t="s">
        <v>180</v>
      </c>
      <c r="D22" s="13" t="s">
        <v>183</v>
      </c>
      <c r="E22" s="13" t="s">
        <v>184</v>
      </c>
      <c r="F22" s="14" t="s">
        <v>29</v>
      </c>
      <c r="G22" s="14">
        <v>3.5</v>
      </c>
      <c r="H22" s="14">
        <v>31.5</v>
      </c>
      <c r="I22" s="16">
        <v>7908.9765399276239</v>
      </c>
      <c r="J22" s="16">
        <v>37557.410369744175</v>
      </c>
      <c r="K22" s="16">
        <v>1929.4126386826051</v>
      </c>
      <c r="L22" s="10">
        <v>1.0762905871124999</v>
      </c>
      <c r="M22" s="17">
        <v>4.9205475513273162E-3</v>
      </c>
      <c r="N22" s="16">
        <f>J22/(PI()*H22*50^2)*1000000/1000</f>
        <v>151.80819073207857</v>
      </c>
    </row>
    <row r="23" spans="1:14" ht="13.8" x14ac:dyDescent="0.2">
      <c r="A23" s="13" t="s">
        <v>187</v>
      </c>
      <c r="B23" s="13" t="s">
        <v>169</v>
      </c>
      <c r="C23" s="13" t="s">
        <v>180</v>
      </c>
      <c r="D23" s="13" t="s">
        <v>183</v>
      </c>
      <c r="E23" s="13" t="s">
        <v>184</v>
      </c>
      <c r="F23" s="26" t="s">
        <v>94</v>
      </c>
      <c r="G23" s="14">
        <v>4.0999999999999996</v>
      </c>
      <c r="H23" s="14">
        <v>35</v>
      </c>
      <c r="I23" s="16">
        <v>12293.436876241331</v>
      </c>
      <c r="J23" s="16">
        <v>62148.561193656744</v>
      </c>
      <c r="K23" s="16">
        <v>2804.0736385066025</v>
      </c>
      <c r="L23" s="10">
        <v>1.6100998444880001</v>
      </c>
      <c r="M23" s="17">
        <v>5.0972817653475852E-3</v>
      </c>
      <c r="N23" s="16">
        <f>J23/(PI()*H23*50^2)*1000000/1000</f>
        <v>226.0857307433055</v>
      </c>
    </row>
    <row r="24" spans="1:14" ht="13.8" x14ac:dyDescent="0.2">
      <c r="A24" s="13" t="s">
        <v>187</v>
      </c>
      <c r="B24" s="13" t="s">
        <v>169</v>
      </c>
      <c r="C24" s="13" t="s">
        <v>180</v>
      </c>
      <c r="D24" s="13" t="s">
        <v>183</v>
      </c>
      <c r="E24" s="13" t="s">
        <v>184</v>
      </c>
      <c r="F24" s="26" t="s">
        <v>6</v>
      </c>
      <c r="G24" s="14">
        <v>3.9</v>
      </c>
      <c r="H24" s="14">
        <v>33.5</v>
      </c>
      <c r="I24" s="16">
        <v>8838.5024369317161</v>
      </c>
      <c r="J24" s="16">
        <v>42348.554418513908</v>
      </c>
      <c r="K24" s="16">
        <v>2630.9119745040311</v>
      </c>
      <c r="L24" s="10">
        <v>1.304009928498</v>
      </c>
      <c r="M24" s="17">
        <v>3.9879370168416787E-3</v>
      </c>
      <c r="N24" s="16">
        <f>J24/(PI()*H24*50^2)*1000000/1000</f>
        <v>160.95478850155499</v>
      </c>
    </row>
    <row r="25" spans="1:14" ht="13.8" x14ac:dyDescent="0.2">
      <c r="A25" s="13" t="s">
        <v>187</v>
      </c>
      <c r="B25" s="13" t="s">
        <v>169</v>
      </c>
      <c r="C25" s="13" t="s">
        <v>180</v>
      </c>
      <c r="D25" s="13" t="s">
        <v>183</v>
      </c>
      <c r="E25" s="13" t="s">
        <v>184</v>
      </c>
      <c r="F25" s="14" t="s">
        <v>11</v>
      </c>
      <c r="G25" s="14">
        <f>AVERAGE(G22:G24)</f>
        <v>3.8333333333333335</v>
      </c>
      <c r="H25" s="14">
        <f t="shared" ref="H25:N25" si="5">AVERAGE(H22:H24)</f>
        <v>33.333333333333336</v>
      </c>
      <c r="I25" s="16">
        <f t="shared" si="5"/>
        <v>9680.3052843668902</v>
      </c>
      <c r="J25" s="16">
        <f t="shared" si="5"/>
        <v>47351.508660638276</v>
      </c>
      <c r="K25" s="16">
        <f t="shared" si="5"/>
        <v>2454.7994172310796</v>
      </c>
      <c r="L25" s="10">
        <f t="shared" si="5"/>
        <v>1.3301334533661666</v>
      </c>
      <c r="M25" s="17">
        <f t="shared" si="5"/>
        <v>4.6685887778388597E-3</v>
      </c>
      <c r="N25" s="16">
        <f t="shared" si="5"/>
        <v>179.61623665897969</v>
      </c>
    </row>
    <row r="26" spans="1:14" ht="13.8" x14ac:dyDescent="0.2">
      <c r="A26" s="13" t="s">
        <v>145</v>
      </c>
      <c r="B26" s="13" t="s">
        <v>169</v>
      </c>
      <c r="C26" s="13" t="s">
        <v>180</v>
      </c>
      <c r="D26" s="13" t="s">
        <v>173</v>
      </c>
      <c r="E26" s="13" t="s">
        <v>173</v>
      </c>
      <c r="F26" s="13" t="s">
        <v>94</v>
      </c>
      <c r="G26" s="14">
        <v>4.0999999999999996</v>
      </c>
      <c r="H26" s="14">
        <v>33</v>
      </c>
      <c r="I26" s="16">
        <v>4770.7001935147637</v>
      </c>
      <c r="J26" s="16">
        <v>17968.766042450156</v>
      </c>
      <c r="K26" s="16">
        <v>1438.1742236998257</v>
      </c>
      <c r="L26" s="10">
        <v>0.89904868572031993</v>
      </c>
      <c r="M26" s="17">
        <v>3.8548782951913592E-3</v>
      </c>
      <c r="N26" s="16">
        <f>J26/(PI()*H26*50^2)*1000000/1000</f>
        <v>69.328919682854206</v>
      </c>
    </row>
    <row r="27" spans="1:14" ht="13.8" x14ac:dyDescent="0.2">
      <c r="A27" s="13" t="s">
        <v>145</v>
      </c>
      <c r="B27" s="13" t="s">
        <v>169</v>
      </c>
      <c r="C27" s="13" t="s">
        <v>180</v>
      </c>
      <c r="D27" s="13" t="s">
        <v>173</v>
      </c>
      <c r="E27" s="13" t="s">
        <v>173</v>
      </c>
      <c r="F27" s="13" t="s">
        <v>6</v>
      </c>
      <c r="G27" s="14">
        <v>5.2</v>
      </c>
      <c r="H27" s="14">
        <v>38.5</v>
      </c>
      <c r="I27" s="16">
        <v>7162.6184264169588</v>
      </c>
      <c r="J27" s="16">
        <v>26651.400468289292</v>
      </c>
      <c r="K27" s="16">
        <v>1465.9319481469522</v>
      </c>
      <c r="L27" s="10">
        <v>1.1823155797404801</v>
      </c>
      <c r="M27" s="17">
        <v>5.8274320108638294E-3</v>
      </c>
      <c r="N27" s="16">
        <f>J27/(PI()*H27*50^2)*1000000/1000</f>
        <v>88.139264931945874</v>
      </c>
    </row>
    <row r="28" spans="1:14" ht="13.8" x14ac:dyDescent="0.2">
      <c r="A28" s="13" t="s">
        <v>145</v>
      </c>
      <c r="B28" s="13" t="s">
        <v>169</v>
      </c>
      <c r="C28" s="13" t="s">
        <v>180</v>
      </c>
      <c r="D28" s="13" t="s">
        <v>173</v>
      </c>
      <c r="E28" s="13" t="s">
        <v>173</v>
      </c>
      <c r="F28" s="18" t="s">
        <v>95</v>
      </c>
      <c r="G28" s="14">
        <v>5.8</v>
      </c>
      <c r="H28" s="14">
        <v>38</v>
      </c>
      <c r="I28" s="16">
        <v>4779.7188163078736</v>
      </c>
      <c r="J28" s="16">
        <v>20355.157976981489</v>
      </c>
      <c r="K28" s="16">
        <v>1172.7574902428923</v>
      </c>
      <c r="L28" s="10">
        <v>1.35879841600968</v>
      </c>
      <c r="M28" s="17">
        <v>4.8442780649142056E-3</v>
      </c>
      <c r="N28" s="16">
        <f>J28/(PI()*H28*50^2)*1000000/1000</f>
        <v>68.202610725326906</v>
      </c>
    </row>
    <row r="29" spans="1:14" ht="13.8" x14ac:dyDescent="0.2">
      <c r="A29" s="13" t="s">
        <v>145</v>
      </c>
      <c r="B29" s="13" t="s">
        <v>169</v>
      </c>
      <c r="C29" s="13" t="s">
        <v>180</v>
      </c>
      <c r="D29" s="13" t="s">
        <v>173</v>
      </c>
      <c r="E29" s="13" t="s">
        <v>173</v>
      </c>
      <c r="F29" s="13" t="s">
        <v>11</v>
      </c>
      <c r="G29" s="14">
        <f>AVERAGE(G26:G28)</f>
        <v>5.0333333333333341</v>
      </c>
      <c r="H29" s="14">
        <f t="shared" ref="H29:N29" si="6">AVERAGE(H26:H28)</f>
        <v>36.5</v>
      </c>
      <c r="I29" s="16">
        <f t="shared" si="6"/>
        <v>5571.012478746532</v>
      </c>
      <c r="J29" s="16">
        <f t="shared" si="6"/>
        <v>21658.44149590698</v>
      </c>
      <c r="K29" s="16">
        <f t="shared" si="6"/>
        <v>1358.9545540298902</v>
      </c>
      <c r="L29" s="10">
        <f t="shared" si="6"/>
        <v>1.1467208938234934</v>
      </c>
      <c r="M29" s="17">
        <f t="shared" si="6"/>
        <v>4.8421961236564644E-3</v>
      </c>
      <c r="N29" s="16">
        <f t="shared" si="6"/>
        <v>75.223598446708991</v>
      </c>
    </row>
    <row r="30" spans="1:14" ht="13.8" x14ac:dyDescent="0.2">
      <c r="A30" s="13" t="s">
        <v>145</v>
      </c>
      <c r="B30" s="13" t="s">
        <v>169</v>
      </c>
      <c r="C30" s="13" t="s">
        <v>180</v>
      </c>
      <c r="D30" s="13" t="s">
        <v>181</v>
      </c>
      <c r="E30" s="13" t="s">
        <v>182</v>
      </c>
      <c r="F30" s="13" t="s">
        <v>29</v>
      </c>
      <c r="G30" s="14">
        <v>5.3</v>
      </c>
      <c r="H30" s="14">
        <v>34</v>
      </c>
      <c r="I30" s="16">
        <v>6209.2807617707613</v>
      </c>
      <c r="J30" s="16">
        <v>18348.312514748584</v>
      </c>
      <c r="K30" s="16">
        <v>1388.250523846652</v>
      </c>
      <c r="L30" s="10">
        <v>0.91422179095551992</v>
      </c>
      <c r="M30" s="17">
        <v>5.3166957368334013E-3</v>
      </c>
      <c r="N30" s="16">
        <f>J30/(PI()*H30*50^2)*1000000/1000</f>
        <v>68.711167861579327</v>
      </c>
    </row>
    <row r="31" spans="1:14" ht="13.8" x14ac:dyDescent="0.2">
      <c r="A31" s="13" t="s">
        <v>145</v>
      </c>
      <c r="B31" s="13" t="s">
        <v>169</v>
      </c>
      <c r="C31" s="13" t="s">
        <v>180</v>
      </c>
      <c r="D31" s="13" t="s">
        <v>181</v>
      </c>
      <c r="E31" s="13" t="s">
        <v>182</v>
      </c>
      <c r="F31" s="13" t="s">
        <v>134</v>
      </c>
      <c r="G31" s="14">
        <v>5.4</v>
      </c>
      <c r="H31" s="14">
        <v>38</v>
      </c>
      <c r="I31" s="16">
        <v>7027.7318106124367</v>
      </c>
      <c r="J31" s="16">
        <v>22672.670018647605</v>
      </c>
      <c r="K31" s="16">
        <v>1733.0968113593137</v>
      </c>
      <c r="L31" s="10">
        <v>0.99952439120199987</v>
      </c>
      <c r="M31" s="17">
        <v>4.8134922213867283E-3</v>
      </c>
      <c r="N31" s="16">
        <f>J31/(PI()*H31*50^2)*1000000/1000</f>
        <v>75.967736980193294</v>
      </c>
    </row>
    <row r="32" spans="1:14" ht="13.8" x14ac:dyDescent="0.2">
      <c r="A32" s="13" t="s">
        <v>145</v>
      </c>
      <c r="B32" s="13" t="s">
        <v>169</v>
      </c>
      <c r="C32" s="13" t="s">
        <v>180</v>
      </c>
      <c r="D32" s="13" t="s">
        <v>181</v>
      </c>
      <c r="E32" s="13" t="s">
        <v>182</v>
      </c>
      <c r="F32" s="13" t="s">
        <v>5</v>
      </c>
      <c r="G32" s="14">
        <v>6.1</v>
      </c>
      <c r="H32" s="14">
        <v>39</v>
      </c>
      <c r="I32" s="16">
        <v>6873.4139353930932</v>
      </c>
      <c r="J32" s="16">
        <v>20980.890619264846</v>
      </c>
      <c r="K32" s="16">
        <v>1646.5599086850752</v>
      </c>
      <c r="L32" s="10">
        <v>1.0506795138</v>
      </c>
      <c r="M32" s="17">
        <v>4.9062975331456028E-3</v>
      </c>
      <c r="N32" s="16">
        <f>J32/(PI()*H32*50^2)*1000000/1000</f>
        <v>68.496665692848779</v>
      </c>
    </row>
    <row r="33" spans="1:14" ht="13.8" x14ac:dyDescent="0.2">
      <c r="A33" s="13" t="s">
        <v>145</v>
      </c>
      <c r="B33" s="13" t="s">
        <v>169</v>
      </c>
      <c r="C33" s="13" t="s">
        <v>180</v>
      </c>
      <c r="D33" s="13" t="s">
        <v>181</v>
      </c>
      <c r="E33" s="13" t="s">
        <v>182</v>
      </c>
      <c r="F33" s="13" t="s">
        <v>11</v>
      </c>
      <c r="G33" s="14">
        <f>AVERAGE(G30:G32)</f>
        <v>5.5999999999999988</v>
      </c>
      <c r="H33" s="14">
        <f t="shared" ref="H33:N33" si="7">AVERAGE(H30:H32)</f>
        <v>37</v>
      </c>
      <c r="I33" s="16">
        <f t="shared" si="7"/>
        <v>6703.4755025920967</v>
      </c>
      <c r="J33" s="16">
        <f t="shared" si="7"/>
        <v>20667.291050887012</v>
      </c>
      <c r="K33" s="16">
        <f t="shared" si="7"/>
        <v>1589.3024146303469</v>
      </c>
      <c r="L33" s="10">
        <f t="shared" si="7"/>
        <v>0.98814189865250668</v>
      </c>
      <c r="M33" s="17">
        <f t="shared" si="7"/>
        <v>5.0121618304552447E-3</v>
      </c>
      <c r="N33" s="16">
        <f t="shared" si="7"/>
        <v>71.058523511540471</v>
      </c>
    </row>
    <row r="34" spans="1:14" ht="13.8" x14ac:dyDescent="0.2">
      <c r="A34" s="13" t="s">
        <v>160</v>
      </c>
      <c r="B34" s="13" t="s">
        <v>171</v>
      </c>
      <c r="C34" s="13" t="s">
        <v>180</v>
      </c>
      <c r="D34" s="13" t="s">
        <v>173</v>
      </c>
      <c r="E34" s="13" t="s">
        <v>173</v>
      </c>
      <c r="F34" s="13" t="s">
        <v>0</v>
      </c>
      <c r="G34" s="14">
        <v>2.6</v>
      </c>
      <c r="H34" s="14">
        <v>37.700000000000003</v>
      </c>
      <c r="I34" s="16">
        <v>15071.366729854219</v>
      </c>
      <c r="J34" s="16">
        <v>54248.06981092957</v>
      </c>
      <c r="K34" s="16">
        <v>2490.4835678477552</v>
      </c>
      <c r="L34" s="10">
        <v>1.719439060512</v>
      </c>
      <c r="M34" s="17">
        <v>7.2280471456337321E-3</v>
      </c>
      <c r="N34" s="16">
        <f>J34/(PI()*H34*50^2)*1000000/1000</f>
        <v>183.21163848495829</v>
      </c>
    </row>
    <row r="35" spans="1:14" ht="13.8" x14ac:dyDescent="0.2">
      <c r="A35" s="13" t="s">
        <v>160</v>
      </c>
      <c r="B35" s="13" t="s">
        <v>171</v>
      </c>
      <c r="C35" s="13" t="s">
        <v>180</v>
      </c>
      <c r="D35" s="13" t="s">
        <v>173</v>
      </c>
      <c r="E35" s="13" t="s">
        <v>173</v>
      </c>
      <c r="F35" s="13" t="s">
        <v>142</v>
      </c>
      <c r="G35" s="14">
        <v>2.7</v>
      </c>
      <c r="H35" s="14">
        <v>39</v>
      </c>
      <c r="I35" s="16">
        <v>16437.233628376562</v>
      </c>
      <c r="J35" s="16">
        <v>49952.937627897081</v>
      </c>
      <c r="K35" s="16">
        <v>2304.6451938901791</v>
      </c>
      <c r="L35" s="10">
        <v>1.8287814084499998</v>
      </c>
      <c r="M35" s="17">
        <v>8.6565115372463416E-3</v>
      </c>
      <c r="N35" s="16">
        <f>J35/(PI()*H35*50^2)*1000000/1000</f>
        <v>163.08219375263505</v>
      </c>
    </row>
    <row r="36" spans="1:14" ht="13.8" x14ac:dyDescent="0.2">
      <c r="A36" s="13" t="s">
        <v>160</v>
      </c>
      <c r="B36" s="13" t="s">
        <v>171</v>
      </c>
      <c r="C36" s="13" t="s">
        <v>180</v>
      </c>
      <c r="D36" s="13" t="s">
        <v>173</v>
      </c>
      <c r="E36" s="13" t="s">
        <v>173</v>
      </c>
      <c r="F36" s="13" t="s">
        <v>76</v>
      </c>
      <c r="G36" s="14">
        <v>2.2000000000000002</v>
      </c>
      <c r="H36" s="14">
        <v>38</v>
      </c>
      <c r="I36" s="16">
        <v>23100.495653165079</v>
      </c>
      <c r="J36" s="16">
        <v>63041.58514737479</v>
      </c>
      <c r="K36" s="16">
        <v>3510.321424834844</v>
      </c>
      <c r="L36" s="10">
        <v>1.8133453180479999</v>
      </c>
      <c r="M36" s="17">
        <v>8.0902303966491149E-3</v>
      </c>
      <c r="N36" s="16">
        <f>J36/(PI()*H36*50^2)*1000000/1000</f>
        <v>211.22905045375387</v>
      </c>
    </row>
    <row r="37" spans="1:14" ht="13.8" x14ac:dyDescent="0.2">
      <c r="A37" s="13" t="s">
        <v>160</v>
      </c>
      <c r="B37" s="13" t="s">
        <v>171</v>
      </c>
      <c r="C37" s="13" t="s">
        <v>180</v>
      </c>
      <c r="D37" s="13" t="s">
        <v>173</v>
      </c>
      <c r="E37" s="13" t="s">
        <v>173</v>
      </c>
      <c r="F37" s="13" t="s">
        <v>11</v>
      </c>
      <c r="G37" s="14">
        <f>AVERAGE(G34:G36)</f>
        <v>2.5000000000000004</v>
      </c>
      <c r="H37" s="14">
        <f t="shared" ref="H37:N37" si="8">AVERAGE(H34:H36)</f>
        <v>38.233333333333334</v>
      </c>
      <c r="I37" s="16">
        <f t="shared" si="8"/>
        <v>18203.03200379862</v>
      </c>
      <c r="J37" s="16">
        <f t="shared" si="8"/>
        <v>55747.530862067149</v>
      </c>
      <c r="K37" s="16">
        <f t="shared" si="8"/>
        <v>2768.4833955242598</v>
      </c>
      <c r="L37" s="10">
        <f t="shared" si="8"/>
        <v>1.7871885956699998</v>
      </c>
      <c r="M37" s="17">
        <f t="shared" si="8"/>
        <v>7.9915963598430617E-3</v>
      </c>
      <c r="N37" s="16">
        <f t="shared" si="8"/>
        <v>185.84096089711571</v>
      </c>
    </row>
    <row r="38" spans="1:14" ht="13.8" x14ac:dyDescent="0.2">
      <c r="A38" s="13" t="s">
        <v>160</v>
      </c>
      <c r="B38" s="13" t="s">
        <v>171</v>
      </c>
      <c r="C38" s="13" t="s">
        <v>180</v>
      </c>
      <c r="D38" s="13" t="s">
        <v>181</v>
      </c>
      <c r="E38" s="13" t="s">
        <v>182</v>
      </c>
      <c r="F38" s="13" t="s">
        <v>77</v>
      </c>
      <c r="G38" s="14">
        <v>3.4</v>
      </c>
      <c r="H38" s="14">
        <v>40</v>
      </c>
      <c r="I38" s="16">
        <v>17946.773267419147</v>
      </c>
      <c r="J38" s="16">
        <v>52328.254307009156</v>
      </c>
      <c r="K38" s="16">
        <v>2446.2273908167404</v>
      </c>
      <c r="L38" s="10">
        <v>1.6698269948020001</v>
      </c>
      <c r="M38" s="17">
        <v>8.5760000000000003E-3</v>
      </c>
      <c r="N38" s="16">
        <f>J38/(PI()*H38*50^2)*1000000/1000</f>
        <v>166.56600672660542</v>
      </c>
    </row>
    <row r="39" spans="1:14" ht="13.8" x14ac:dyDescent="0.2">
      <c r="A39" s="13" t="s">
        <v>160</v>
      </c>
      <c r="B39" s="13" t="s">
        <v>171</v>
      </c>
      <c r="C39" s="13" t="s">
        <v>180</v>
      </c>
      <c r="D39" s="13" t="s">
        <v>181</v>
      </c>
      <c r="E39" s="13" t="s">
        <v>182</v>
      </c>
      <c r="F39" s="13" t="s">
        <v>6</v>
      </c>
      <c r="G39" s="14">
        <v>3</v>
      </c>
      <c r="H39" s="14">
        <v>38</v>
      </c>
      <c r="I39" s="16">
        <v>14252.984241154323</v>
      </c>
      <c r="J39" s="16">
        <v>43592.355969277778</v>
      </c>
      <c r="K39" s="16">
        <v>2763.2648751133911</v>
      </c>
      <c r="L39" s="10">
        <v>1.5020004071999999</v>
      </c>
      <c r="M39" s="17">
        <v>6.1642659166706044E-3</v>
      </c>
      <c r="N39" s="16">
        <f>J39/(PI()*H39*50^2)*1000000/1000</f>
        <v>146.06187228488523</v>
      </c>
    </row>
    <row r="40" spans="1:14" ht="13.8" x14ac:dyDescent="0.2">
      <c r="A40" s="13" t="s">
        <v>160</v>
      </c>
      <c r="B40" s="13" t="s">
        <v>171</v>
      </c>
      <c r="C40" s="13" t="s">
        <v>180</v>
      </c>
      <c r="D40" s="13" t="s">
        <v>181</v>
      </c>
      <c r="E40" s="13" t="s">
        <v>182</v>
      </c>
      <c r="F40" s="13" t="s">
        <v>3</v>
      </c>
      <c r="G40" s="14">
        <v>2.9</v>
      </c>
      <c r="H40" s="14">
        <v>37</v>
      </c>
      <c r="I40" s="16">
        <v>14277.477564470521</v>
      </c>
      <c r="J40" s="16">
        <v>48295.844676160181</v>
      </c>
      <c r="K40" s="16">
        <v>2969.2118242621932</v>
      </c>
      <c r="L40" s="10">
        <v>1.549141119522</v>
      </c>
      <c r="M40" s="17">
        <v>5.5359929894779761E-3</v>
      </c>
      <c r="N40" s="16">
        <f>J40/(PI()*H40*50^2)*1000000/1000</f>
        <v>166.1950791569576</v>
      </c>
    </row>
    <row r="41" spans="1:14" ht="13.8" x14ac:dyDescent="0.2">
      <c r="A41" s="13" t="s">
        <v>160</v>
      </c>
      <c r="B41" s="13" t="s">
        <v>171</v>
      </c>
      <c r="C41" s="13" t="s">
        <v>180</v>
      </c>
      <c r="D41" s="13" t="s">
        <v>181</v>
      </c>
      <c r="E41" s="13" t="s">
        <v>182</v>
      </c>
      <c r="F41" s="13" t="s">
        <v>11</v>
      </c>
      <c r="G41" s="14">
        <f>AVERAGE(G38:G40)</f>
        <v>3.1</v>
      </c>
      <c r="H41" s="14">
        <f t="shared" ref="H41:N41" si="9">AVERAGE(H38:H40)</f>
        <v>38.333333333333336</v>
      </c>
      <c r="I41" s="16">
        <f t="shared" si="9"/>
        <v>15492.411691014664</v>
      </c>
      <c r="J41" s="16">
        <f t="shared" si="9"/>
        <v>48072.1516508157</v>
      </c>
      <c r="K41" s="16">
        <f t="shared" si="9"/>
        <v>2726.2346967307749</v>
      </c>
      <c r="L41" s="10">
        <f t="shared" si="9"/>
        <v>1.5736561738413333</v>
      </c>
      <c r="M41" s="17">
        <f t="shared" si="9"/>
        <v>6.7587529687161939E-3</v>
      </c>
      <c r="N41" s="16">
        <f t="shared" si="9"/>
        <v>159.60765272281608</v>
      </c>
    </row>
    <row r="42" spans="1:14" ht="13.8" x14ac:dyDescent="0.2">
      <c r="A42" s="18" t="s">
        <v>149</v>
      </c>
      <c r="B42" s="13" t="s">
        <v>169</v>
      </c>
      <c r="C42" s="13" t="s">
        <v>180</v>
      </c>
      <c r="D42" s="13" t="s">
        <v>173</v>
      </c>
      <c r="E42" s="13" t="s">
        <v>173</v>
      </c>
      <c r="F42" s="13" t="s">
        <v>0</v>
      </c>
      <c r="G42" s="14">
        <v>4.9000000000000004</v>
      </c>
      <c r="H42" s="14">
        <v>33</v>
      </c>
      <c r="I42" s="16">
        <v>6642.3828898631746</v>
      </c>
      <c r="J42" s="16">
        <v>26056.725186339612</v>
      </c>
      <c r="K42" s="16">
        <v>2169.8316823277605</v>
      </c>
      <c r="L42" s="10">
        <v>1.061385701152</v>
      </c>
      <c r="M42" s="17">
        <v>3.8757413868342485E-3</v>
      </c>
      <c r="N42" s="16">
        <f>J42/(PI()*H42*50^2)*1000000/1000</f>
        <v>100.53470579861907</v>
      </c>
    </row>
    <row r="43" spans="1:14" ht="13.8" x14ac:dyDescent="0.2">
      <c r="A43" s="18" t="s">
        <v>149</v>
      </c>
      <c r="B43" s="13" t="s">
        <v>169</v>
      </c>
      <c r="C43" s="13" t="s">
        <v>180</v>
      </c>
      <c r="D43" s="13" t="s">
        <v>173</v>
      </c>
      <c r="E43" s="13" t="s">
        <v>173</v>
      </c>
      <c r="F43" s="13" t="s">
        <v>4</v>
      </c>
      <c r="G43" s="14">
        <v>3.5</v>
      </c>
      <c r="H43" s="14">
        <v>30</v>
      </c>
      <c r="I43" s="16">
        <v>8775.2492307101875</v>
      </c>
      <c r="J43" s="16">
        <v>22520.066813913534</v>
      </c>
      <c r="K43" s="16">
        <v>2135.9229982704719</v>
      </c>
      <c r="L43" s="10">
        <v>1.110349052818</v>
      </c>
      <c r="M43" s="17">
        <v>4.7275075547517208E-3</v>
      </c>
      <c r="N43" s="16">
        <f>J43/(PI()*H43*50^2)*1000000/1000</f>
        <v>95.57813205850907</v>
      </c>
    </row>
    <row r="44" spans="1:14" ht="13.8" x14ac:dyDescent="0.2">
      <c r="A44" s="18" t="s">
        <v>149</v>
      </c>
      <c r="B44" s="13" t="s">
        <v>169</v>
      </c>
      <c r="C44" s="13" t="s">
        <v>180</v>
      </c>
      <c r="D44" s="13" t="s">
        <v>173</v>
      </c>
      <c r="E44" s="13" t="s">
        <v>173</v>
      </c>
      <c r="F44" s="13" t="s">
        <v>5</v>
      </c>
      <c r="G44" s="14">
        <v>6.3</v>
      </c>
      <c r="H44" s="14">
        <v>37.5</v>
      </c>
      <c r="I44" s="16">
        <v>10661.006927161105</v>
      </c>
      <c r="J44" s="16">
        <v>43051.969845584354</v>
      </c>
      <c r="K44" s="16">
        <v>2063.1573582888577</v>
      </c>
      <c r="L44" s="10">
        <v>1.9001390817999999</v>
      </c>
      <c r="M44" s="17">
        <v>6.2319414565785601E-3</v>
      </c>
      <c r="N44" s="16">
        <f>J44/(PI()*H44*50^2)*1000000/1000</f>
        <v>146.17458796305007</v>
      </c>
    </row>
    <row r="45" spans="1:14" ht="13.8" x14ac:dyDescent="0.2">
      <c r="A45" s="18" t="s">
        <v>149</v>
      </c>
      <c r="B45" s="13" t="s">
        <v>169</v>
      </c>
      <c r="C45" s="13" t="s">
        <v>180</v>
      </c>
      <c r="D45" s="13" t="s">
        <v>173</v>
      </c>
      <c r="E45" s="13" t="s">
        <v>173</v>
      </c>
      <c r="F45" s="14" t="s">
        <v>11</v>
      </c>
      <c r="G45" s="14">
        <f>AVERAGE(G42:G44)</f>
        <v>4.8999999999999995</v>
      </c>
      <c r="H45" s="14">
        <f t="shared" ref="H45:N45" si="10">AVERAGE(H42:H44)</f>
        <v>33.5</v>
      </c>
      <c r="I45" s="16">
        <f t="shared" si="10"/>
        <v>8692.8796825781556</v>
      </c>
      <c r="J45" s="16">
        <f t="shared" si="10"/>
        <v>30542.920615279163</v>
      </c>
      <c r="K45" s="16">
        <f t="shared" si="10"/>
        <v>2122.9706796290302</v>
      </c>
      <c r="L45" s="10">
        <f t="shared" si="10"/>
        <v>1.35729127859</v>
      </c>
      <c r="M45" s="17">
        <f t="shared" si="10"/>
        <v>4.9450634660548436E-3</v>
      </c>
      <c r="N45" s="16">
        <f t="shared" si="10"/>
        <v>114.09580860672607</v>
      </c>
    </row>
    <row r="46" spans="1:14" ht="13.8" x14ac:dyDescent="0.2">
      <c r="A46" s="18" t="s">
        <v>149</v>
      </c>
      <c r="B46" s="13" t="s">
        <v>169</v>
      </c>
      <c r="C46" s="13" t="s">
        <v>180</v>
      </c>
      <c r="D46" s="13" t="s">
        <v>181</v>
      </c>
      <c r="E46" s="13" t="s">
        <v>182</v>
      </c>
      <c r="F46" s="14" t="s">
        <v>0</v>
      </c>
      <c r="G46" s="14">
        <v>6.7</v>
      </c>
      <c r="H46" s="14">
        <v>30</v>
      </c>
      <c r="I46" s="16">
        <v>6691.7877522334802</v>
      </c>
      <c r="J46" s="16">
        <v>24043.688772816411</v>
      </c>
      <c r="K46" s="16">
        <v>2227.511362855088</v>
      </c>
      <c r="L46" s="10">
        <v>1.3162179819219999</v>
      </c>
      <c r="M46" s="17">
        <v>3.6335218378118817E-3</v>
      </c>
      <c r="N46" s="16">
        <f>J46/(PI()*H46*50^2)*1000000/1000</f>
        <v>102.04458448951571</v>
      </c>
    </row>
    <row r="47" spans="1:14" ht="13.8" x14ac:dyDescent="0.2">
      <c r="A47" s="18" t="s">
        <v>149</v>
      </c>
      <c r="B47" s="13" t="s">
        <v>169</v>
      </c>
      <c r="C47" s="13" t="s">
        <v>180</v>
      </c>
      <c r="D47" s="13" t="s">
        <v>181</v>
      </c>
      <c r="E47" s="13" t="s">
        <v>182</v>
      </c>
      <c r="F47" s="13" t="s">
        <v>1</v>
      </c>
      <c r="G47" s="14">
        <v>6.1</v>
      </c>
      <c r="H47" s="14">
        <v>31</v>
      </c>
      <c r="I47" s="16">
        <v>8492.1766748808241</v>
      </c>
      <c r="J47" s="16">
        <v>22520.066813913534</v>
      </c>
      <c r="K47" s="16">
        <v>2067.0222563907796</v>
      </c>
      <c r="L47" s="10">
        <v>1.110349052818</v>
      </c>
      <c r="M47" s="17">
        <v>4.7275075547517208E-3</v>
      </c>
      <c r="N47" s="16">
        <f>J47/(PI()*H47*50^2)*1000000/1000</f>
        <v>92.494966508234555</v>
      </c>
    </row>
    <row r="48" spans="1:14" ht="13.8" x14ac:dyDescent="0.2">
      <c r="A48" s="18" t="s">
        <v>149</v>
      </c>
      <c r="B48" s="13" t="s">
        <v>169</v>
      </c>
      <c r="C48" s="13" t="s">
        <v>180</v>
      </c>
      <c r="D48" s="13" t="s">
        <v>181</v>
      </c>
      <c r="E48" s="13" t="s">
        <v>182</v>
      </c>
      <c r="F48" s="18" t="s">
        <v>5</v>
      </c>
      <c r="G48" s="14">
        <v>6.1</v>
      </c>
      <c r="H48" s="14">
        <v>34</v>
      </c>
      <c r="I48" s="16">
        <v>4752.8896099981894</v>
      </c>
      <c r="J48" s="16">
        <v>21262.58445098262</v>
      </c>
      <c r="K48" s="16">
        <v>2114.4015051422575</v>
      </c>
      <c r="L48" s="10">
        <v>1.0412996595519999</v>
      </c>
      <c r="M48" s="17">
        <v>2.7155107463675198E-3</v>
      </c>
      <c r="N48" s="16">
        <f>J48/(PI()*H48*50^2)*1000000/1000</f>
        <v>79.624598077241345</v>
      </c>
    </row>
    <row r="49" spans="1:14" ht="13.8" x14ac:dyDescent="0.2">
      <c r="A49" s="18" t="s">
        <v>149</v>
      </c>
      <c r="B49" s="13" t="s">
        <v>169</v>
      </c>
      <c r="C49" s="13" t="s">
        <v>180</v>
      </c>
      <c r="D49" s="13" t="s">
        <v>181</v>
      </c>
      <c r="E49" s="13" t="s">
        <v>182</v>
      </c>
      <c r="F49" s="13" t="s">
        <v>21</v>
      </c>
      <c r="G49" s="14">
        <f>AVERAGE(G46:G48)</f>
        <v>6.3</v>
      </c>
      <c r="H49" s="14">
        <f t="shared" ref="H49:N49" si="11">AVERAGE(H46:H48)</f>
        <v>31.666666666666668</v>
      </c>
      <c r="I49" s="16">
        <f t="shared" si="11"/>
        <v>6645.6180123708318</v>
      </c>
      <c r="J49" s="16">
        <f t="shared" si="11"/>
        <v>22608.780012570856</v>
      </c>
      <c r="K49" s="16">
        <f t="shared" si="11"/>
        <v>2136.3117081293749</v>
      </c>
      <c r="L49" s="10">
        <f t="shared" si="11"/>
        <v>1.1559555647639999</v>
      </c>
      <c r="M49" s="17">
        <f t="shared" si="11"/>
        <v>3.6921800463103741E-3</v>
      </c>
      <c r="N49" s="16">
        <f t="shared" si="11"/>
        <v>91.388049691663866</v>
      </c>
    </row>
    <row r="50" spans="1:14" ht="13.8" x14ac:dyDescent="0.2">
      <c r="A50" s="18" t="s">
        <v>149</v>
      </c>
      <c r="B50" s="13" t="s">
        <v>169</v>
      </c>
      <c r="C50" s="13" t="s">
        <v>180</v>
      </c>
      <c r="D50" s="13" t="s">
        <v>183</v>
      </c>
      <c r="E50" s="13" t="s">
        <v>184</v>
      </c>
      <c r="F50" s="14" t="s">
        <v>27</v>
      </c>
      <c r="G50" s="14">
        <v>4.3</v>
      </c>
      <c r="H50" s="14">
        <v>35</v>
      </c>
      <c r="I50" s="16">
        <v>11338.823371369474</v>
      </c>
      <c r="J50" s="16">
        <v>37611.566100777753</v>
      </c>
      <c r="K50" s="16">
        <v>1986.3446354686207</v>
      </c>
      <c r="L50" s="10">
        <v>1.6512264640500001</v>
      </c>
      <c r="M50" s="17">
        <v>6.5388578341093982E-3</v>
      </c>
      <c r="N50" s="16">
        <f>J50/(PI()*H50*50^2)*1000000/1000</f>
        <v>136.82438085408785</v>
      </c>
    </row>
    <row r="51" spans="1:14" ht="13.8" x14ac:dyDescent="0.2">
      <c r="A51" s="18" t="s">
        <v>149</v>
      </c>
      <c r="B51" s="13" t="s">
        <v>169</v>
      </c>
      <c r="C51" s="13" t="s">
        <v>180</v>
      </c>
      <c r="D51" s="13" t="s">
        <v>183</v>
      </c>
      <c r="E51" s="13" t="s">
        <v>184</v>
      </c>
      <c r="F51" s="13" t="s">
        <v>28</v>
      </c>
      <c r="G51" s="14">
        <v>6.7</v>
      </c>
      <c r="H51" s="14">
        <v>30</v>
      </c>
      <c r="I51" s="16">
        <v>5461.0417806396345</v>
      </c>
      <c r="J51" s="16">
        <v>17077.73979156019</v>
      </c>
      <c r="K51" s="16">
        <v>811.4482942551665</v>
      </c>
      <c r="L51" s="10">
        <v>2.00147578105992</v>
      </c>
      <c r="M51" s="17">
        <v>7.8330653361085006E-3</v>
      </c>
      <c r="N51" s="16">
        <f>J51/(PI()*H51*50^2)*1000000/1000</f>
        <v>72.480178791038909</v>
      </c>
    </row>
    <row r="52" spans="1:14" ht="13.8" x14ac:dyDescent="0.2">
      <c r="A52" s="18" t="s">
        <v>149</v>
      </c>
      <c r="B52" s="13" t="s">
        <v>169</v>
      </c>
      <c r="C52" s="13" t="s">
        <v>180</v>
      </c>
      <c r="D52" s="13" t="s">
        <v>183</v>
      </c>
      <c r="E52" s="13" t="s">
        <v>184</v>
      </c>
      <c r="F52" s="18" t="s">
        <v>91</v>
      </c>
      <c r="G52" s="14">
        <v>6.7</v>
      </c>
      <c r="H52" s="14">
        <v>20</v>
      </c>
      <c r="I52" s="16">
        <v>4084.3721682307246</v>
      </c>
      <c r="J52" s="16">
        <v>9041.2956353551181</v>
      </c>
      <c r="K52" s="16">
        <v>1393.8917239942664</v>
      </c>
      <c r="L52" s="10">
        <v>0.87290579826432002</v>
      </c>
      <c r="M52" s="17">
        <v>3.5168457601229587E-3</v>
      </c>
      <c r="N52" s="16">
        <f>J52/(PI()*H52*50^2)*1000000/1000</f>
        <v>57.558675692877827</v>
      </c>
    </row>
    <row r="53" spans="1:14" ht="13.8" x14ac:dyDescent="0.2">
      <c r="A53" s="18" t="s">
        <v>149</v>
      </c>
      <c r="B53" s="13" t="s">
        <v>169</v>
      </c>
      <c r="C53" s="13" t="s">
        <v>180</v>
      </c>
      <c r="D53" s="13" t="s">
        <v>183</v>
      </c>
      <c r="E53" s="13" t="s">
        <v>184</v>
      </c>
      <c r="F53" s="13" t="s">
        <v>21</v>
      </c>
      <c r="G53" s="14">
        <f>AVERAGE(G50:G52)</f>
        <v>5.8999999999999995</v>
      </c>
      <c r="H53" s="14">
        <f t="shared" ref="H53:N53" si="12">AVERAGE(H50:H52)</f>
        <v>28.333333333333332</v>
      </c>
      <c r="I53" s="16">
        <f t="shared" si="12"/>
        <v>6961.4124400799446</v>
      </c>
      <c r="J53" s="16">
        <f t="shared" si="12"/>
        <v>21243.533842564353</v>
      </c>
      <c r="K53" s="16">
        <f t="shared" si="12"/>
        <v>1397.2282179060178</v>
      </c>
      <c r="L53" s="10">
        <f t="shared" si="12"/>
        <v>1.5085360144580802</v>
      </c>
      <c r="M53" s="17">
        <f t="shared" si="12"/>
        <v>5.9629229767802867E-3</v>
      </c>
      <c r="N53" s="16">
        <f t="shared" si="12"/>
        <v>88.954411779334862</v>
      </c>
    </row>
    <row r="54" spans="1:14" ht="13.8" x14ac:dyDescent="0.2">
      <c r="A54" s="18" t="s">
        <v>149</v>
      </c>
      <c r="B54" s="13" t="s">
        <v>169</v>
      </c>
      <c r="C54" s="13" t="s">
        <v>180</v>
      </c>
      <c r="D54" s="13" t="s">
        <v>186</v>
      </c>
      <c r="E54" s="13" t="s">
        <v>185</v>
      </c>
      <c r="F54" s="14" t="s">
        <v>0</v>
      </c>
      <c r="G54" s="14">
        <v>6.5</v>
      </c>
      <c r="H54" s="14">
        <v>24</v>
      </c>
      <c r="I54" s="16">
        <v>5394.1445087818338</v>
      </c>
      <c r="J54" s="16">
        <v>12899.017122827285</v>
      </c>
      <c r="K54" s="16">
        <v>1564.8538417976727</v>
      </c>
      <c r="L54" s="10">
        <v>1.0295368896819199</v>
      </c>
      <c r="M54" s="17">
        <v>4.0112106456965746E-3</v>
      </c>
      <c r="N54" s="16">
        <f>J54/(PI()*H54*50^2)*1000000/1000</f>
        <v>68.431411204165329</v>
      </c>
    </row>
    <row r="55" spans="1:14" ht="13.8" x14ac:dyDescent="0.2">
      <c r="A55" s="18" t="s">
        <v>149</v>
      </c>
      <c r="B55" s="13" t="s">
        <v>169</v>
      </c>
      <c r="C55" s="13" t="s">
        <v>180</v>
      </c>
      <c r="D55" s="13" t="s">
        <v>186</v>
      </c>
      <c r="E55" s="13" t="s">
        <v>185</v>
      </c>
      <c r="F55" s="13" t="s">
        <v>28</v>
      </c>
      <c r="G55" s="14">
        <v>6.4</v>
      </c>
      <c r="H55" s="14">
        <v>23</v>
      </c>
      <c r="I55" s="16">
        <v>3785.0594084244758</v>
      </c>
      <c r="J55" s="16">
        <v>16764.981363072722</v>
      </c>
      <c r="K55" s="16">
        <v>2679.2779739862035</v>
      </c>
      <c r="L55" s="10">
        <v>1.16478182816968</v>
      </c>
      <c r="M55" s="17">
        <v>1.7962490290472511E-3</v>
      </c>
      <c r="N55" s="16">
        <f>J55/(PI()*H55*50^2)*1000000/1000</f>
        <v>92.807987992226955</v>
      </c>
    </row>
    <row r="56" spans="1:14" ht="13.8" x14ac:dyDescent="0.2">
      <c r="A56" s="18" t="s">
        <v>149</v>
      </c>
      <c r="B56" s="13" t="s">
        <v>169</v>
      </c>
      <c r="C56" s="13" t="s">
        <v>180</v>
      </c>
      <c r="D56" s="13" t="s">
        <v>186</v>
      </c>
      <c r="E56" s="13" t="s">
        <v>185</v>
      </c>
      <c r="F56" s="18" t="s">
        <v>5</v>
      </c>
      <c r="G56" s="14">
        <v>6.5</v>
      </c>
      <c r="H56" s="14">
        <v>24.5</v>
      </c>
      <c r="I56" s="16">
        <v>5231.7081659672094</v>
      </c>
      <c r="J56" s="16">
        <v>14744.30857133363</v>
      </c>
      <c r="K56" s="16">
        <v>1483.1837534217389</v>
      </c>
      <c r="L56" s="10">
        <v>1.1451365614723199</v>
      </c>
      <c r="M56" s="17">
        <v>4.1655414939227734E-3</v>
      </c>
      <c r="N56" s="16">
        <f>J56/(PI()*H56*50^2)*1000000/1000</f>
        <v>76.624639725712612</v>
      </c>
    </row>
    <row r="57" spans="1:14" ht="13.8" x14ac:dyDescent="0.2">
      <c r="A57" s="18" t="s">
        <v>149</v>
      </c>
      <c r="B57" s="13" t="s">
        <v>169</v>
      </c>
      <c r="C57" s="13" t="s">
        <v>180</v>
      </c>
      <c r="D57" s="13" t="s">
        <v>186</v>
      </c>
      <c r="E57" s="13" t="s">
        <v>185</v>
      </c>
      <c r="F57" s="13" t="s">
        <v>21</v>
      </c>
      <c r="G57" s="14">
        <f>AVERAGE(G54:G56)</f>
        <v>6.4666666666666659</v>
      </c>
      <c r="H57" s="14">
        <f t="shared" ref="H57:N57" si="13">AVERAGE(H54:H56)</f>
        <v>23.833333333333332</v>
      </c>
      <c r="I57" s="16">
        <f t="shared" si="13"/>
        <v>4803.6373610578394</v>
      </c>
      <c r="J57" s="16">
        <f t="shared" si="13"/>
        <v>14802.769019077879</v>
      </c>
      <c r="K57" s="16">
        <f t="shared" si="13"/>
        <v>1909.1051897352052</v>
      </c>
      <c r="L57" s="10">
        <f t="shared" si="13"/>
        <v>1.1131517597746399</v>
      </c>
      <c r="M57" s="17">
        <f t="shared" si="13"/>
        <v>3.3243337228888669E-3</v>
      </c>
      <c r="N57" s="16">
        <f t="shared" si="13"/>
        <v>79.28801297403497</v>
      </c>
    </row>
    <row r="58" spans="1:14" ht="13.8" x14ac:dyDescent="0.2">
      <c r="A58" s="13" t="s">
        <v>188</v>
      </c>
      <c r="B58" s="13" t="s">
        <v>171</v>
      </c>
      <c r="C58" s="13" t="s">
        <v>180</v>
      </c>
      <c r="D58" s="13" t="s">
        <v>173</v>
      </c>
      <c r="E58" s="13" t="s">
        <v>173</v>
      </c>
      <c r="F58" s="13" t="s">
        <v>26</v>
      </c>
      <c r="G58" s="14">
        <v>1.8</v>
      </c>
      <c r="H58" s="14">
        <v>37.299999999999997</v>
      </c>
      <c r="I58" s="16">
        <v>14131.467275193172</v>
      </c>
      <c r="J58" s="16">
        <v>38910.754827561068</v>
      </c>
      <c r="K58" s="16">
        <v>2385.8222016071613</v>
      </c>
      <c r="L58" s="10">
        <v>1.650763810738</v>
      </c>
      <c r="M58" s="17">
        <v>7.2902329608111058E-3</v>
      </c>
      <c r="N58" s="16">
        <f>J58/(PI()*H58*50^2)*1000000/1000</f>
        <v>132.82228354408949</v>
      </c>
    </row>
    <row r="59" spans="1:14" ht="13.8" x14ac:dyDescent="0.2">
      <c r="A59" s="13" t="s">
        <v>188</v>
      </c>
      <c r="B59" s="13" t="s">
        <v>171</v>
      </c>
      <c r="C59" s="13" t="s">
        <v>180</v>
      </c>
      <c r="D59" s="13" t="s">
        <v>173</v>
      </c>
      <c r="E59" s="13" t="s">
        <v>173</v>
      </c>
      <c r="F59" s="13" t="s">
        <v>70</v>
      </c>
      <c r="G59" s="14">
        <v>2</v>
      </c>
      <c r="H59" s="14">
        <v>36</v>
      </c>
      <c r="I59" s="16">
        <v>11723.580951943708</v>
      </c>
      <c r="J59" s="16">
        <v>35244.861922999349</v>
      </c>
      <c r="K59" s="16">
        <v>1852.8995313584112</v>
      </c>
      <c r="L59" s="10">
        <v>1.5024082776819998</v>
      </c>
      <c r="M59" s="17">
        <v>7.7969085460434587E-3</v>
      </c>
      <c r="N59" s="16">
        <f>J59/(PI()*H59*50^2)*1000000/1000</f>
        <v>124.65319985859266</v>
      </c>
    </row>
    <row r="60" spans="1:14" ht="13.8" x14ac:dyDescent="0.2">
      <c r="A60" s="13" t="s">
        <v>188</v>
      </c>
      <c r="B60" s="13" t="s">
        <v>171</v>
      </c>
      <c r="C60" s="13" t="s">
        <v>180</v>
      </c>
      <c r="D60" s="13" t="s">
        <v>173</v>
      </c>
      <c r="E60" s="13" t="s">
        <v>173</v>
      </c>
      <c r="F60" s="13" t="s">
        <v>3</v>
      </c>
      <c r="G60" s="14">
        <v>2.1</v>
      </c>
      <c r="H60" s="14">
        <v>39</v>
      </c>
      <c r="I60" s="16">
        <v>11850.062401296022</v>
      </c>
      <c r="J60" s="16">
        <v>51467.538636266458</v>
      </c>
      <c r="K60" s="16">
        <v>2271.1981704650211</v>
      </c>
      <c r="L60" s="10">
        <v>1.579091652992</v>
      </c>
      <c r="M60" s="17">
        <v>6.3875902457326992E-3</v>
      </c>
      <c r="N60" s="16">
        <f>J60/(PI()*H60*50^2)*1000000/1000</f>
        <v>168.02693708174181</v>
      </c>
    </row>
    <row r="61" spans="1:14" ht="13.8" x14ac:dyDescent="0.2">
      <c r="A61" s="13" t="s">
        <v>188</v>
      </c>
      <c r="B61" s="13" t="s">
        <v>171</v>
      </c>
      <c r="C61" s="13" t="s">
        <v>180</v>
      </c>
      <c r="D61" s="13" t="s">
        <v>173</v>
      </c>
      <c r="E61" s="13" t="s">
        <v>173</v>
      </c>
      <c r="F61" s="13" t="s">
        <v>24</v>
      </c>
      <c r="G61" s="14">
        <f>AVERAGE(G58:G60)</f>
        <v>1.9666666666666668</v>
      </c>
      <c r="H61" s="14">
        <f t="shared" ref="H61:N61" si="14">AVERAGE(H58:H60)</f>
        <v>37.43333333333333</v>
      </c>
      <c r="I61" s="16">
        <f t="shared" si="14"/>
        <v>12568.370209477633</v>
      </c>
      <c r="J61" s="16">
        <f t="shared" si="14"/>
        <v>41874.385128942289</v>
      </c>
      <c r="K61" s="16">
        <f t="shared" si="14"/>
        <v>2169.973301143531</v>
      </c>
      <c r="L61" s="10">
        <f t="shared" si="14"/>
        <v>1.5774212471373332</v>
      </c>
      <c r="M61" s="17">
        <f t="shared" si="14"/>
        <v>7.1582439175290882E-3</v>
      </c>
      <c r="N61" s="16">
        <f t="shared" si="14"/>
        <v>141.83414016147466</v>
      </c>
    </row>
    <row r="62" spans="1:14" ht="13.8" x14ac:dyDescent="0.2">
      <c r="A62" s="13" t="s">
        <v>188</v>
      </c>
      <c r="B62" s="13" t="s">
        <v>171</v>
      </c>
      <c r="C62" s="13" t="s">
        <v>180</v>
      </c>
      <c r="D62" s="13" t="s">
        <v>189</v>
      </c>
      <c r="E62" s="13" t="s">
        <v>190</v>
      </c>
      <c r="F62" s="13" t="s">
        <v>0</v>
      </c>
      <c r="G62" s="14">
        <v>2.2000000000000002</v>
      </c>
      <c r="H62" s="14">
        <v>38</v>
      </c>
      <c r="I62" s="16">
        <v>14718.710073208973</v>
      </c>
      <c r="J62" s="16">
        <v>54641.524968960701</v>
      </c>
      <c r="K62" s="16">
        <v>2775.9972705607433</v>
      </c>
      <c r="L62" s="10">
        <v>1.6506029799999999</v>
      </c>
      <c r="M62" s="17">
        <v>6.320980094757578E-3</v>
      </c>
      <c r="N62" s="16">
        <f>J62/(PI()*H62*50^2)*1000000/1000</f>
        <v>183.0835536187225</v>
      </c>
    </row>
    <row r="63" spans="1:14" ht="13.8" x14ac:dyDescent="0.2">
      <c r="A63" s="13" t="s">
        <v>188</v>
      </c>
      <c r="B63" s="13" t="s">
        <v>171</v>
      </c>
      <c r="C63" s="13" t="s">
        <v>180</v>
      </c>
      <c r="D63" s="13" t="s">
        <v>189</v>
      </c>
      <c r="E63" s="13" t="s">
        <v>190</v>
      </c>
      <c r="F63" s="13" t="s">
        <v>22</v>
      </c>
      <c r="G63" s="14">
        <v>3.8</v>
      </c>
      <c r="H63" s="14">
        <v>37.5</v>
      </c>
      <c r="I63" s="16">
        <v>14193.723043425392</v>
      </c>
      <c r="J63" s="16">
        <v>54979.981086251501</v>
      </c>
      <c r="K63" s="16">
        <v>3055.673048200812</v>
      </c>
      <c r="L63" s="10">
        <v>1.6635616800719999</v>
      </c>
      <c r="M63" s="17">
        <v>5.6860680032222912E-3</v>
      </c>
      <c r="N63" s="16">
        <f>J63/(PI()*H63*50^2)*1000000/1000</f>
        <v>186.67382956748457</v>
      </c>
    </row>
    <row r="64" spans="1:14" ht="13.8" x14ac:dyDescent="0.2">
      <c r="A64" s="13" t="s">
        <v>188</v>
      </c>
      <c r="B64" s="13" t="s">
        <v>171</v>
      </c>
      <c r="C64" s="13" t="s">
        <v>180</v>
      </c>
      <c r="D64" s="13" t="s">
        <v>189</v>
      </c>
      <c r="E64" s="13" t="s">
        <v>190</v>
      </c>
      <c r="F64" s="13" t="s">
        <v>91</v>
      </c>
      <c r="G64" s="14">
        <v>2.2999999999999998</v>
      </c>
      <c r="H64" s="14">
        <v>38.6</v>
      </c>
      <c r="I64" s="16">
        <v>18608.593294745231</v>
      </c>
      <c r="J64" s="16">
        <v>52688.839726830476</v>
      </c>
      <c r="K64" s="16">
        <v>2096.8210202001251</v>
      </c>
      <c r="L64" s="10">
        <v>2.036261124992</v>
      </c>
      <c r="M64" s="17">
        <v>1.0615726877211145E-2</v>
      </c>
      <c r="N64" s="16">
        <f>J64/(PI()*H64*50^2)*1000000/1000</f>
        <v>173.79666918759997</v>
      </c>
    </row>
    <row r="65" spans="1:14" ht="13.8" x14ac:dyDescent="0.2">
      <c r="A65" s="13" t="s">
        <v>188</v>
      </c>
      <c r="B65" s="13" t="s">
        <v>171</v>
      </c>
      <c r="C65" s="13" t="s">
        <v>180</v>
      </c>
      <c r="D65" s="13" t="s">
        <v>189</v>
      </c>
      <c r="E65" s="13" t="s">
        <v>190</v>
      </c>
      <c r="F65" s="13" t="s">
        <v>24</v>
      </c>
      <c r="G65" s="14">
        <f>AVERAGE(G62:G64)</f>
        <v>2.7666666666666671</v>
      </c>
      <c r="H65" s="14">
        <f t="shared" ref="H65:N65" si="15">AVERAGE(H62:H64)</f>
        <v>38.033333333333331</v>
      </c>
      <c r="I65" s="16">
        <f t="shared" si="15"/>
        <v>15840.342137126534</v>
      </c>
      <c r="J65" s="16">
        <f t="shared" si="15"/>
        <v>54103.448594014226</v>
      </c>
      <c r="K65" s="16">
        <f t="shared" si="15"/>
        <v>2642.83044632056</v>
      </c>
      <c r="L65" s="10">
        <f t="shared" si="15"/>
        <v>1.7834752616879996</v>
      </c>
      <c r="M65" s="17">
        <f t="shared" si="15"/>
        <v>7.5409249917303385E-3</v>
      </c>
      <c r="N65" s="16">
        <f t="shared" si="15"/>
        <v>181.18468412460234</v>
      </c>
    </row>
    <row r="66" spans="1:14" ht="13.8" x14ac:dyDescent="0.2">
      <c r="A66" s="13" t="s">
        <v>151</v>
      </c>
      <c r="B66" s="13" t="s">
        <v>169</v>
      </c>
      <c r="C66" s="13" t="s">
        <v>180</v>
      </c>
      <c r="D66" s="13" t="s">
        <v>173</v>
      </c>
      <c r="E66" s="13" t="s">
        <v>173</v>
      </c>
      <c r="F66" s="13" t="s">
        <v>83</v>
      </c>
      <c r="G66" s="14">
        <v>4.9000000000000004</v>
      </c>
      <c r="H66" s="14">
        <v>34</v>
      </c>
      <c r="I66" s="16">
        <v>16425.364069880754</v>
      </c>
      <c r="J66" s="16">
        <v>48773.977617534736</v>
      </c>
      <c r="K66" s="16">
        <v>2530.7133880487518</v>
      </c>
      <c r="L66" s="10">
        <v>1.568487369928</v>
      </c>
      <c r="M66" s="17">
        <v>7.6174649561054587E-3</v>
      </c>
      <c r="N66" s="16">
        <f>J66/(PI()*H66*50^2)*1000000/1000</f>
        <v>182.64987369609685</v>
      </c>
    </row>
    <row r="67" spans="1:14" ht="13.8" x14ac:dyDescent="0.2">
      <c r="A67" s="13" t="s">
        <v>151</v>
      </c>
      <c r="B67" s="13" t="s">
        <v>169</v>
      </c>
      <c r="C67" s="13" t="s">
        <v>180</v>
      </c>
      <c r="D67" s="13" t="s">
        <v>173</v>
      </c>
      <c r="E67" s="13" t="s">
        <v>173</v>
      </c>
      <c r="F67" s="13" t="s">
        <v>49</v>
      </c>
      <c r="G67" s="14">
        <v>4</v>
      </c>
      <c r="H67" s="14">
        <v>33</v>
      </c>
      <c r="I67" s="16">
        <v>12862.342690998345</v>
      </c>
      <c r="J67" s="16">
        <v>39596.691002260253</v>
      </c>
      <c r="K67" s="16">
        <v>2566.2914684467351</v>
      </c>
      <c r="L67" s="10">
        <v>1.532255365458</v>
      </c>
      <c r="M67" s="17">
        <v>5.8664935759215947E-3</v>
      </c>
      <c r="N67" s="16">
        <f>J67/(PI()*H67*50^2)*1000000/1000</f>
        <v>152.77597825677807</v>
      </c>
    </row>
    <row r="68" spans="1:14" ht="13.8" x14ac:dyDescent="0.2">
      <c r="A68" s="13" t="s">
        <v>151</v>
      </c>
      <c r="B68" s="13" t="s">
        <v>169</v>
      </c>
      <c r="C68" s="13" t="s">
        <v>180</v>
      </c>
      <c r="D68" s="13" t="s">
        <v>173</v>
      </c>
      <c r="E68" s="13" t="s">
        <v>173</v>
      </c>
      <c r="F68" s="13" t="s">
        <v>3</v>
      </c>
      <c r="G68" s="14">
        <v>4.2</v>
      </c>
      <c r="H68" s="14">
        <v>36</v>
      </c>
      <c r="I68" s="16">
        <v>17084.869826941878</v>
      </c>
      <c r="J68" s="16">
        <v>49718.122058928493</v>
      </c>
      <c r="K68" s="16">
        <v>2613.1296428606979</v>
      </c>
      <c r="L68" s="10">
        <v>1.6746623547219999</v>
      </c>
      <c r="M68" s="17">
        <v>7.7730347158621472E-3</v>
      </c>
      <c r="N68" s="16">
        <f>J68/(PI()*H68*50^2)*1000000/1000</f>
        <v>175.84188637610379</v>
      </c>
    </row>
    <row r="69" spans="1:14" ht="13.8" x14ac:dyDescent="0.2">
      <c r="A69" s="13" t="s">
        <v>151</v>
      </c>
      <c r="B69" s="13" t="s">
        <v>169</v>
      </c>
      <c r="C69" s="13" t="s">
        <v>180</v>
      </c>
      <c r="D69" s="13" t="s">
        <v>173</v>
      </c>
      <c r="E69" s="13" t="s">
        <v>173</v>
      </c>
      <c r="F69" s="13" t="s">
        <v>11</v>
      </c>
      <c r="G69" s="14">
        <f>AVERAGE(G66:G68)</f>
        <v>4.3666666666666671</v>
      </c>
      <c r="H69" s="14">
        <f>AVERAGE(H66:H68)</f>
        <v>34.333333333333336</v>
      </c>
      <c r="I69" s="16">
        <f t="shared" ref="I69:N69" si="16">AVERAGE(I66:I68)</f>
        <v>15457.52552927366</v>
      </c>
      <c r="J69" s="16">
        <f t="shared" si="16"/>
        <v>46029.59689290783</v>
      </c>
      <c r="K69" s="16">
        <f t="shared" si="16"/>
        <v>2570.0448331187285</v>
      </c>
      <c r="L69" s="10">
        <f t="shared" si="16"/>
        <v>1.5918016967026667</v>
      </c>
      <c r="M69" s="17">
        <f t="shared" si="16"/>
        <v>7.0856644159630671E-3</v>
      </c>
      <c r="N69" s="16">
        <f t="shared" si="16"/>
        <v>170.42257944299291</v>
      </c>
    </row>
    <row r="70" spans="1:14" ht="13.8" x14ac:dyDescent="0.2">
      <c r="A70" s="13" t="s">
        <v>151</v>
      </c>
      <c r="B70" s="13" t="s">
        <v>169</v>
      </c>
      <c r="C70" s="13" t="s">
        <v>180</v>
      </c>
      <c r="D70" s="13" t="s">
        <v>189</v>
      </c>
      <c r="E70" s="13" t="s">
        <v>191</v>
      </c>
      <c r="F70" s="13" t="s">
        <v>27</v>
      </c>
      <c r="G70" s="14">
        <v>5.0999999999999996</v>
      </c>
      <c r="H70" s="14">
        <v>35</v>
      </c>
      <c r="I70" s="16">
        <v>16131.729234730939</v>
      </c>
      <c r="J70" s="16">
        <v>39385.652117953134</v>
      </c>
      <c r="K70" s="16">
        <v>2550.0259710592304</v>
      </c>
      <c r="L70" s="10">
        <v>1.5711842760499999</v>
      </c>
      <c r="M70" s="17">
        <v>7.4459393189933824E-3</v>
      </c>
      <c r="N70" s="16">
        <f>J70/(PI()*H70*50^2)*1000000/1000</f>
        <v>143.27819934788613</v>
      </c>
    </row>
    <row r="71" spans="1:14" ht="13.8" x14ac:dyDescent="0.2">
      <c r="A71" s="13" t="s">
        <v>151</v>
      </c>
      <c r="B71" s="13" t="s">
        <v>169</v>
      </c>
      <c r="C71" s="13" t="s">
        <v>180</v>
      </c>
      <c r="D71" s="13" t="s">
        <v>189</v>
      </c>
      <c r="E71" s="13" t="s">
        <v>191</v>
      </c>
      <c r="F71" s="13" t="s">
        <v>23</v>
      </c>
      <c r="G71" s="14">
        <v>5.4</v>
      </c>
      <c r="H71" s="14">
        <v>35</v>
      </c>
      <c r="I71" s="16">
        <v>8851.4313310487796</v>
      </c>
      <c r="J71" s="16">
        <v>49720.375045075467</v>
      </c>
      <c r="K71" s="16">
        <v>2431.5055585807404</v>
      </c>
      <c r="L71" s="10">
        <v>2.010801150082</v>
      </c>
      <c r="M71" s="17">
        <v>5.0331105089267995E-3</v>
      </c>
      <c r="N71" s="16">
        <f>J71/(PI()*H71*50^2)*1000000/1000</f>
        <v>180.87413624700983</v>
      </c>
    </row>
    <row r="72" spans="1:14" ht="13.8" x14ac:dyDescent="0.2">
      <c r="A72" s="13" t="s">
        <v>151</v>
      </c>
      <c r="B72" s="13" t="s">
        <v>169</v>
      </c>
      <c r="C72" s="13" t="s">
        <v>180</v>
      </c>
      <c r="D72" s="13" t="s">
        <v>189</v>
      </c>
      <c r="E72" s="13" t="s">
        <v>191</v>
      </c>
      <c r="F72" s="13" t="s">
        <v>5</v>
      </c>
      <c r="G72" s="14">
        <v>5.3</v>
      </c>
      <c r="H72" s="14">
        <v>35</v>
      </c>
      <c r="I72" s="16">
        <v>13485.975368098709</v>
      </c>
      <c r="J72" s="16">
        <v>42910.337100466233</v>
      </c>
      <c r="K72" s="16">
        <v>2498.6598499973434</v>
      </c>
      <c r="L72" s="10">
        <v>1.515380583282</v>
      </c>
      <c r="M72" s="17">
        <v>6.1299315834292363E-3</v>
      </c>
      <c r="N72" s="16">
        <f>J72/(PI()*H72*50^2)*1000000/1000</f>
        <v>156.10039449780001</v>
      </c>
    </row>
    <row r="73" spans="1:14" ht="13.8" x14ac:dyDescent="0.2">
      <c r="A73" s="13" t="s">
        <v>151</v>
      </c>
      <c r="B73" s="13" t="s">
        <v>169</v>
      </c>
      <c r="C73" s="13" t="s">
        <v>180</v>
      </c>
      <c r="D73" s="13" t="s">
        <v>189</v>
      </c>
      <c r="E73" s="13" t="s">
        <v>191</v>
      </c>
      <c r="F73" s="13" t="s">
        <v>11</v>
      </c>
      <c r="G73" s="14">
        <f>AVERAGE(G70:G72)</f>
        <v>5.2666666666666666</v>
      </c>
      <c r="H73" s="14">
        <f>AVERAGE(H70:H72)</f>
        <v>35</v>
      </c>
      <c r="I73" s="16">
        <f t="shared" ref="I73:N73" si="17">AVERAGE(I70:I72)</f>
        <v>12823.045311292808</v>
      </c>
      <c r="J73" s="16">
        <f t="shared" si="17"/>
        <v>44005.454754498285</v>
      </c>
      <c r="K73" s="16">
        <f t="shared" si="17"/>
        <v>2493.3971265457717</v>
      </c>
      <c r="L73" s="10">
        <f t="shared" si="17"/>
        <v>1.6991220031379999</v>
      </c>
      <c r="M73" s="17">
        <f t="shared" si="17"/>
        <v>6.2029938037831403E-3</v>
      </c>
      <c r="N73" s="16">
        <f t="shared" si="17"/>
        <v>160.08424336423198</v>
      </c>
    </row>
    <row r="74" spans="1:14" ht="13.8" x14ac:dyDescent="0.2">
      <c r="A74" s="13" t="s">
        <v>192</v>
      </c>
      <c r="B74" s="13" t="s">
        <v>169</v>
      </c>
      <c r="C74" s="13" t="s">
        <v>180</v>
      </c>
      <c r="D74" s="13" t="s">
        <v>173</v>
      </c>
      <c r="E74" s="13" t="s">
        <v>173</v>
      </c>
      <c r="F74" s="13" t="s">
        <v>38</v>
      </c>
      <c r="G74" s="14">
        <v>7.4</v>
      </c>
      <c r="H74" s="14">
        <v>35.5</v>
      </c>
      <c r="I74" s="16">
        <v>6624.3167208685481</v>
      </c>
      <c r="J74" s="16">
        <v>22859.739623973823</v>
      </c>
      <c r="K74" s="16">
        <v>1573.7473901293956</v>
      </c>
      <c r="L74" s="10">
        <v>1.05884538740658</v>
      </c>
      <c r="M74" s="17">
        <v>4.9636207339329094E-3</v>
      </c>
      <c r="N74" s="16">
        <f>J74/(PI()*H74*50^2)*1000000/1000</f>
        <v>81.988519638289532</v>
      </c>
    </row>
    <row r="75" spans="1:14" ht="13.8" x14ac:dyDescent="0.2">
      <c r="A75" s="13" t="s">
        <v>192</v>
      </c>
      <c r="B75" s="13" t="s">
        <v>169</v>
      </c>
      <c r="C75" s="13" t="s">
        <v>180</v>
      </c>
      <c r="D75" s="13" t="s">
        <v>173</v>
      </c>
      <c r="E75" s="13" t="s">
        <v>173</v>
      </c>
      <c r="F75" s="13" t="s">
        <v>16</v>
      </c>
      <c r="G75" s="14">
        <v>6.5</v>
      </c>
      <c r="H75" s="14">
        <v>39.5</v>
      </c>
      <c r="I75" s="16">
        <v>10262.576288643895</v>
      </c>
      <c r="J75" s="16">
        <v>39579.036067621135</v>
      </c>
      <c r="K75" s="16">
        <v>2607.8041080490252</v>
      </c>
      <c r="L75" s="10">
        <v>1.61224671605</v>
      </c>
      <c r="M75" s="17">
        <v>4.7118653673164524E-3</v>
      </c>
      <c r="N75" s="16">
        <f>J75/(PI()*H75*50^2)*1000000/1000</f>
        <v>127.57871864251773</v>
      </c>
    </row>
    <row r="76" spans="1:14" ht="13.8" x14ac:dyDescent="0.2">
      <c r="A76" s="13" t="s">
        <v>192</v>
      </c>
      <c r="B76" s="13" t="s">
        <v>169</v>
      </c>
      <c r="C76" s="13" t="s">
        <v>180</v>
      </c>
      <c r="D76" s="13" t="s">
        <v>173</v>
      </c>
      <c r="E76" s="13" t="s">
        <v>173</v>
      </c>
      <c r="F76" s="13" t="s">
        <v>12</v>
      </c>
      <c r="G76" s="14">
        <v>7.4</v>
      </c>
      <c r="H76" s="14">
        <v>39</v>
      </c>
      <c r="I76" s="16">
        <v>12059.372155452384</v>
      </c>
      <c r="J76" s="16">
        <v>43235.711516315707</v>
      </c>
      <c r="K76" s="16">
        <v>1636.8147290926793</v>
      </c>
      <c r="L76" s="10">
        <v>1.9690363490579998</v>
      </c>
      <c r="M76" s="17">
        <v>8.5877269390217809E-3</v>
      </c>
      <c r="N76" s="16">
        <f>J76/(PI()*H76*50^2)*1000000/1000</f>
        <v>141.15235294188372</v>
      </c>
    </row>
    <row r="77" spans="1:14" ht="13.8" x14ac:dyDescent="0.2">
      <c r="A77" s="13" t="s">
        <v>192</v>
      </c>
      <c r="B77" s="13" t="s">
        <v>169</v>
      </c>
      <c r="C77" s="13" t="s">
        <v>180</v>
      </c>
      <c r="D77" s="13" t="s">
        <v>173</v>
      </c>
      <c r="E77" s="13" t="s">
        <v>173</v>
      </c>
      <c r="F77" s="13" t="s">
        <v>11</v>
      </c>
      <c r="G77" s="14">
        <f>AVERAGE(G74:G76)</f>
        <v>7.1000000000000005</v>
      </c>
      <c r="H77" s="14">
        <f t="shared" ref="H77:N77" si="18">AVERAGE(H74:H76)</f>
        <v>38</v>
      </c>
      <c r="I77" s="16">
        <f t="shared" si="18"/>
        <v>9648.7550549882762</v>
      </c>
      <c r="J77" s="16">
        <f t="shared" si="18"/>
        <v>35224.829069303552</v>
      </c>
      <c r="K77" s="16">
        <f t="shared" si="18"/>
        <v>1939.4554090903666</v>
      </c>
      <c r="L77" s="10">
        <f t="shared" si="18"/>
        <v>1.5467094841715265</v>
      </c>
      <c r="M77" s="17">
        <f t="shared" si="18"/>
        <v>6.08773768009038E-3</v>
      </c>
      <c r="N77" s="16">
        <f t="shared" si="18"/>
        <v>116.90653040756365</v>
      </c>
    </row>
    <row r="78" spans="1:14" ht="13.8" x14ac:dyDescent="0.2">
      <c r="A78" s="13" t="s">
        <v>192</v>
      </c>
      <c r="B78" s="13" t="s">
        <v>169</v>
      </c>
      <c r="C78" s="13" t="s">
        <v>180</v>
      </c>
      <c r="D78" s="13" t="s">
        <v>189</v>
      </c>
      <c r="E78" s="13" t="s">
        <v>209</v>
      </c>
      <c r="F78" s="13" t="s">
        <v>29</v>
      </c>
      <c r="G78" s="14">
        <v>5</v>
      </c>
      <c r="H78" s="14">
        <v>36</v>
      </c>
      <c r="I78" s="16">
        <v>13126.597206734761</v>
      </c>
      <c r="J78" s="16">
        <v>37488.216020810258</v>
      </c>
      <c r="K78" s="16">
        <v>1708.1587209458721</v>
      </c>
      <c r="L78" s="10">
        <v>1.7975867403096202</v>
      </c>
      <c r="M78" s="17">
        <v>8.7525063084543196E-3</v>
      </c>
      <c r="N78" s="16">
        <f>J78/(PI()*H78*50^2)*1000000/1000</f>
        <v>132.58744194241635</v>
      </c>
    </row>
    <row r="79" spans="1:14" ht="13.8" x14ac:dyDescent="0.2">
      <c r="A79" s="13" t="s">
        <v>192</v>
      </c>
      <c r="B79" s="13" t="s">
        <v>169</v>
      </c>
      <c r="C79" s="13" t="s">
        <v>180</v>
      </c>
      <c r="D79" s="13" t="s">
        <v>189</v>
      </c>
      <c r="E79" s="13" t="s">
        <v>209</v>
      </c>
      <c r="F79" s="13" t="s">
        <v>6</v>
      </c>
      <c r="G79" s="14">
        <v>5.0999999999999996</v>
      </c>
      <c r="H79" s="14">
        <v>32</v>
      </c>
      <c r="I79" s="16">
        <v>9978.9824199167542</v>
      </c>
      <c r="J79" s="16">
        <v>31948.70196674273</v>
      </c>
      <c r="K79" s="16">
        <v>1433.6975689236231</v>
      </c>
      <c r="L79" s="10">
        <v>1.4714513725805001</v>
      </c>
      <c r="M79" s="17">
        <v>8.375254007351363E-3</v>
      </c>
      <c r="N79" s="16">
        <f>J79/(PI()*H79*50^2)*1000000/1000</f>
        <v>127.11984608442158</v>
      </c>
    </row>
    <row r="80" spans="1:14" ht="13.8" x14ac:dyDescent="0.2">
      <c r="A80" s="13" t="s">
        <v>192</v>
      </c>
      <c r="B80" s="13" t="s">
        <v>169</v>
      </c>
      <c r="C80" s="13" t="s">
        <v>180</v>
      </c>
      <c r="D80" s="13" t="s">
        <v>189</v>
      </c>
      <c r="E80" s="13" t="s">
        <v>209</v>
      </c>
      <c r="F80" s="13" t="s">
        <v>12</v>
      </c>
      <c r="G80" s="14">
        <v>4.7</v>
      </c>
      <c r="H80" s="14">
        <v>38.5</v>
      </c>
      <c r="I80" s="16">
        <v>11678.921577177603</v>
      </c>
      <c r="J80" s="16">
        <v>46555.461183056745</v>
      </c>
      <c r="K80" s="16">
        <v>2246.8213358379799</v>
      </c>
      <c r="L80" s="10">
        <v>1.6227376617679998</v>
      </c>
      <c r="M80" s="17">
        <v>6.0975857656825104E-3</v>
      </c>
      <c r="N80" s="16">
        <f>J80/(PI()*H80*50^2)*1000000/1000</f>
        <v>153.9642966276642</v>
      </c>
    </row>
    <row r="81" spans="1:14" ht="13.8" x14ac:dyDescent="0.2">
      <c r="A81" s="13" t="s">
        <v>192</v>
      </c>
      <c r="B81" s="13" t="s">
        <v>169</v>
      </c>
      <c r="C81" s="13" t="s">
        <v>180</v>
      </c>
      <c r="D81" s="13" t="s">
        <v>189</v>
      </c>
      <c r="E81" s="13" t="s">
        <v>209</v>
      </c>
      <c r="F81" s="13" t="s">
        <v>21</v>
      </c>
      <c r="G81" s="14">
        <f>AVERAGE(G78:G80)</f>
        <v>4.9333333333333336</v>
      </c>
      <c r="H81" s="14">
        <f t="shared" ref="H81:N81" si="19">AVERAGE(H78:H80)</f>
        <v>35.5</v>
      </c>
      <c r="I81" s="16">
        <f t="shared" si="19"/>
        <v>11594.833734609705</v>
      </c>
      <c r="J81" s="16">
        <f t="shared" si="19"/>
        <v>38664.126390203244</v>
      </c>
      <c r="K81" s="16">
        <f t="shared" si="19"/>
        <v>1796.225875235825</v>
      </c>
      <c r="L81" s="10">
        <f t="shared" si="19"/>
        <v>1.6305919248860399</v>
      </c>
      <c r="M81" s="17">
        <f t="shared" si="19"/>
        <v>7.7417820271627304E-3</v>
      </c>
      <c r="N81" s="16">
        <f t="shared" si="19"/>
        <v>137.89052821816736</v>
      </c>
    </row>
    <row r="82" spans="1:14" ht="13.8" x14ac:dyDescent="0.2">
      <c r="A82" s="13" t="s">
        <v>192</v>
      </c>
      <c r="B82" s="13" t="s">
        <v>169</v>
      </c>
      <c r="C82" s="13" t="s">
        <v>180</v>
      </c>
      <c r="D82" s="13" t="s">
        <v>189</v>
      </c>
      <c r="E82" s="13" t="s">
        <v>193</v>
      </c>
      <c r="F82" s="13" t="s">
        <v>29</v>
      </c>
      <c r="G82" s="14">
        <v>5.6</v>
      </c>
      <c r="H82" s="14">
        <v>40</v>
      </c>
      <c r="I82" s="16">
        <v>14333.023574778861</v>
      </c>
      <c r="J82" s="16">
        <v>48317.676440006442</v>
      </c>
      <c r="K82" s="16">
        <v>1564.9960202135012</v>
      </c>
      <c r="L82" s="10">
        <v>1.9503566071171199</v>
      </c>
      <c r="M82" s="17">
        <v>1.03161563146265E-2</v>
      </c>
      <c r="N82" s="16">
        <f>J82/(PI()*H82*50^2)*1000000/1000</f>
        <v>153.79994088283675</v>
      </c>
    </row>
    <row r="83" spans="1:14" ht="13.8" x14ac:dyDescent="0.2">
      <c r="A83" s="13" t="s">
        <v>192</v>
      </c>
      <c r="B83" s="13" t="s">
        <v>169</v>
      </c>
      <c r="C83" s="13" t="s">
        <v>180</v>
      </c>
      <c r="D83" s="13" t="s">
        <v>189</v>
      </c>
      <c r="E83" s="13" t="s">
        <v>193</v>
      </c>
      <c r="F83" s="13" t="s">
        <v>28</v>
      </c>
      <c r="G83" s="14">
        <v>4.9000000000000004</v>
      </c>
      <c r="H83" s="14">
        <v>36</v>
      </c>
      <c r="I83" s="16">
        <v>8621.180269784918</v>
      </c>
      <c r="J83" s="16">
        <v>35522.135331489793</v>
      </c>
      <c r="K83" s="16">
        <v>1623.9038624612792</v>
      </c>
      <c r="L83" s="10">
        <v>1.2795257508723199</v>
      </c>
      <c r="M83" s="17">
        <v>6.152529632971083E-3</v>
      </c>
      <c r="N83" s="16">
        <f>J83/(PI()*H83*50^2)*1000000/1000</f>
        <v>125.63385393746363</v>
      </c>
    </row>
    <row r="84" spans="1:14" ht="13.8" x14ac:dyDescent="0.2">
      <c r="A84" s="13" t="s">
        <v>192</v>
      </c>
      <c r="B84" s="13" t="s">
        <v>169</v>
      </c>
      <c r="C84" s="13" t="s">
        <v>180</v>
      </c>
      <c r="D84" s="13" t="s">
        <v>189</v>
      </c>
      <c r="E84" s="13" t="s">
        <v>193</v>
      </c>
      <c r="F84" s="13" t="s">
        <v>5</v>
      </c>
      <c r="G84" s="14">
        <v>2.9</v>
      </c>
      <c r="H84" s="14">
        <v>36</v>
      </c>
      <c r="I84" s="16">
        <v>16206.115370226025</v>
      </c>
      <c r="J84" s="16">
        <v>40230.278761951296</v>
      </c>
      <c r="K84" s="16">
        <v>1930.9208212385718</v>
      </c>
      <c r="L84" s="10">
        <v>1.3733543489620001</v>
      </c>
      <c r="M84" s="17">
        <v>1.0111320552653303E-2</v>
      </c>
      <c r="N84" s="16">
        <f>J84/(PI()*H84*50^2)*1000000/1000</f>
        <v>142.28550504287657</v>
      </c>
    </row>
    <row r="85" spans="1:14" ht="13.8" x14ac:dyDescent="0.2">
      <c r="A85" s="13" t="s">
        <v>192</v>
      </c>
      <c r="B85" s="13" t="s">
        <v>169</v>
      </c>
      <c r="C85" s="13" t="s">
        <v>180</v>
      </c>
      <c r="D85" s="13" t="s">
        <v>189</v>
      </c>
      <c r="E85" s="13" t="s">
        <v>193</v>
      </c>
      <c r="F85" s="13" t="s">
        <v>11</v>
      </c>
      <c r="G85" s="14">
        <f>AVERAGE(G82:G84)</f>
        <v>4.4666666666666668</v>
      </c>
      <c r="H85" s="14">
        <f t="shared" ref="H85:N85" si="20">AVERAGE(H82:H84)</f>
        <v>37.333333333333336</v>
      </c>
      <c r="I85" s="16">
        <f t="shared" si="20"/>
        <v>13053.439738263269</v>
      </c>
      <c r="J85" s="16">
        <f t="shared" si="20"/>
        <v>41356.696844482511</v>
      </c>
      <c r="K85" s="16">
        <f t="shared" si="20"/>
        <v>1706.6069013044507</v>
      </c>
      <c r="L85" s="10">
        <f t="shared" si="20"/>
        <v>1.5344122356504801</v>
      </c>
      <c r="M85" s="17">
        <f t="shared" si="20"/>
        <v>8.8600021667502946E-3</v>
      </c>
      <c r="N85" s="16">
        <f t="shared" si="20"/>
        <v>140.57309995439232</v>
      </c>
    </row>
    <row r="86" spans="1:14" ht="13.8" x14ac:dyDescent="0.2">
      <c r="A86" s="13" t="s">
        <v>194</v>
      </c>
      <c r="B86" s="13" t="s">
        <v>169</v>
      </c>
      <c r="C86" s="13" t="s">
        <v>180</v>
      </c>
      <c r="D86" s="13" t="s">
        <v>173</v>
      </c>
      <c r="E86" s="13" t="s">
        <v>173</v>
      </c>
      <c r="F86" s="13" t="s">
        <v>29</v>
      </c>
      <c r="G86" s="14">
        <v>9.4</v>
      </c>
      <c r="H86" s="14">
        <v>30</v>
      </c>
      <c r="I86" s="16">
        <v>15779.510488592325</v>
      </c>
      <c r="J86" s="16">
        <v>25011.253256748521</v>
      </c>
      <c r="K86" s="16">
        <v>1547.7139154596296</v>
      </c>
      <c r="L86" s="10">
        <v>1.8380345242329801</v>
      </c>
      <c r="M86" s="17">
        <v>1.2337797627731023E-2</v>
      </c>
      <c r="N86" s="16">
        <f>J86/(PI()*H86*50^2)*1000000/1000</f>
        <v>106.15105569959449</v>
      </c>
    </row>
    <row r="87" spans="1:14" ht="13.8" x14ac:dyDescent="0.2">
      <c r="A87" s="13" t="s">
        <v>194</v>
      </c>
      <c r="B87" s="13" t="s">
        <v>169</v>
      </c>
      <c r="C87" s="13" t="s">
        <v>180</v>
      </c>
      <c r="D87" s="13" t="s">
        <v>173</v>
      </c>
      <c r="E87" s="13" t="s">
        <v>173</v>
      </c>
      <c r="F87" s="13" t="s">
        <v>113</v>
      </c>
      <c r="G87" s="14">
        <v>7.3</v>
      </c>
      <c r="H87" s="14">
        <v>30</v>
      </c>
      <c r="I87" s="16">
        <v>12235.463124104743</v>
      </c>
      <c r="J87" s="16">
        <v>26913.868126374386</v>
      </c>
      <c r="K87" s="16">
        <v>1631.5376408872692</v>
      </c>
      <c r="L87" s="10">
        <v>1.8377480219267202</v>
      </c>
      <c r="M87" s="17">
        <v>8.8316441340057471E-3</v>
      </c>
      <c r="N87" s="16">
        <f>J87/(PI()*H87*50^2)*1000000/1000</f>
        <v>114.2260040009571</v>
      </c>
    </row>
    <row r="88" spans="1:14" ht="13.8" x14ac:dyDescent="0.2">
      <c r="A88" s="13" t="s">
        <v>194</v>
      </c>
      <c r="B88" s="13" t="s">
        <v>169</v>
      </c>
      <c r="C88" s="13" t="s">
        <v>180</v>
      </c>
      <c r="D88" s="13" t="s">
        <v>173</v>
      </c>
      <c r="E88" s="13" t="s">
        <v>173</v>
      </c>
      <c r="F88" s="13" t="s">
        <v>12</v>
      </c>
      <c r="G88" s="14">
        <v>9.1</v>
      </c>
      <c r="H88" s="14">
        <v>36</v>
      </c>
      <c r="I88" s="16">
        <v>12023.061269229522</v>
      </c>
      <c r="J88" s="16">
        <v>31972.133087164628</v>
      </c>
      <c r="K88" s="16">
        <v>1844.9771519689484</v>
      </c>
      <c r="L88" s="10">
        <v>1.582068915122</v>
      </c>
      <c r="M88" s="17">
        <v>7.8250520378308625E-3</v>
      </c>
      <c r="N88" s="16">
        <f>J88/(PI()*H88*50^2)*1000000/1000</f>
        <v>113.0782893780931</v>
      </c>
    </row>
    <row r="89" spans="1:14" ht="13.8" x14ac:dyDescent="0.2">
      <c r="A89" s="13" t="s">
        <v>194</v>
      </c>
      <c r="B89" s="13" t="s">
        <v>169</v>
      </c>
      <c r="C89" s="13" t="s">
        <v>180</v>
      </c>
      <c r="D89" s="13" t="s">
        <v>173</v>
      </c>
      <c r="E89" s="13" t="s">
        <v>173</v>
      </c>
      <c r="F89" s="13" t="s">
        <v>11</v>
      </c>
      <c r="G89" s="14">
        <f>AVERAGE(G86:G88)</f>
        <v>8.6</v>
      </c>
      <c r="H89" s="14">
        <f t="shared" ref="H89:N89" si="21">AVERAGE(H86:H88)</f>
        <v>32</v>
      </c>
      <c r="I89" s="16">
        <f t="shared" si="21"/>
        <v>13346.011627308864</v>
      </c>
      <c r="J89" s="16">
        <f t="shared" si="21"/>
        <v>27965.751490095845</v>
      </c>
      <c r="K89" s="16">
        <f t="shared" si="21"/>
        <v>1674.742902771949</v>
      </c>
      <c r="L89" s="10">
        <f t="shared" si="21"/>
        <v>1.7526171537605668</v>
      </c>
      <c r="M89" s="17">
        <f t="shared" si="21"/>
        <v>9.6648312665225441E-3</v>
      </c>
      <c r="N89" s="16">
        <f t="shared" si="21"/>
        <v>111.1517830262149</v>
      </c>
    </row>
    <row r="90" spans="1:14" ht="13.8" x14ac:dyDescent="0.2">
      <c r="A90" s="13" t="s">
        <v>194</v>
      </c>
      <c r="B90" s="13" t="s">
        <v>169</v>
      </c>
      <c r="C90" s="13" t="s">
        <v>180</v>
      </c>
      <c r="D90" s="13" t="s">
        <v>183</v>
      </c>
      <c r="E90" s="13" t="s">
        <v>184</v>
      </c>
      <c r="F90" s="13" t="s">
        <v>29</v>
      </c>
      <c r="G90" s="14">
        <v>8.6999999999999993</v>
      </c>
      <c r="H90" s="14">
        <v>32</v>
      </c>
      <c r="I90" s="16">
        <v>8433.6290436898744</v>
      </c>
      <c r="J90" s="16">
        <v>21146.11377807369</v>
      </c>
      <c r="K90" s="16">
        <v>1651.6284324993551</v>
      </c>
      <c r="L90" s="10">
        <v>1.61524470759202</v>
      </c>
      <c r="M90" s="17">
        <v>6.1938999517940326E-3</v>
      </c>
      <c r="N90" s="16">
        <f>J90/(PI()*H90*50^2)*1000000/1000</f>
        <v>84.137713374101537</v>
      </c>
    </row>
    <row r="91" spans="1:14" ht="13.8" x14ac:dyDescent="0.2">
      <c r="A91" s="13" t="s">
        <v>194</v>
      </c>
      <c r="B91" s="13" t="s">
        <v>169</v>
      </c>
      <c r="C91" s="13" t="s">
        <v>180</v>
      </c>
      <c r="D91" s="13" t="s">
        <v>183</v>
      </c>
      <c r="E91" s="13" t="s">
        <v>184</v>
      </c>
      <c r="F91" s="13" t="s">
        <v>28</v>
      </c>
      <c r="G91" s="14">
        <v>8.1999999999999993</v>
      </c>
      <c r="H91" s="14">
        <v>35</v>
      </c>
      <c r="I91" s="16">
        <v>12454.206077470833</v>
      </c>
      <c r="J91" s="16">
        <v>23525.094128918539</v>
      </c>
      <c r="K91" s="16">
        <v>1746.1007035998136</v>
      </c>
      <c r="L91" s="10">
        <v>1.6019439096192201</v>
      </c>
      <c r="M91" s="17">
        <v>8.3608109086178179E-3</v>
      </c>
      <c r="N91" s="16">
        <f>J91/(PI()*H91*50^2)*1000000/1000</f>
        <v>85.580228967303114</v>
      </c>
    </row>
    <row r="92" spans="1:14" ht="13.8" x14ac:dyDescent="0.2">
      <c r="A92" s="13" t="s">
        <v>194</v>
      </c>
      <c r="B92" s="13" t="s">
        <v>169</v>
      </c>
      <c r="C92" s="13" t="s">
        <v>180</v>
      </c>
      <c r="D92" s="13" t="s">
        <v>183</v>
      </c>
      <c r="E92" s="13" t="s">
        <v>184</v>
      </c>
      <c r="F92" s="13" t="s">
        <v>3</v>
      </c>
      <c r="G92" s="14">
        <v>8.4</v>
      </c>
      <c r="H92" s="14">
        <v>37</v>
      </c>
      <c r="I92" s="16">
        <v>11519.487817616169</v>
      </c>
      <c r="J92" s="16">
        <v>28716.097715486787</v>
      </c>
      <c r="K92" s="16">
        <v>1899.5185472867192</v>
      </c>
      <c r="L92" s="10">
        <v>1.419816878402</v>
      </c>
      <c r="M92" s="17">
        <v>7.3558354541855978E-3</v>
      </c>
      <c r="N92" s="16">
        <f>J92/(PI()*H92*50^2)*1000000/1000</f>
        <v>98.817489680640108</v>
      </c>
    </row>
    <row r="93" spans="1:14" ht="13.8" x14ac:dyDescent="0.2">
      <c r="A93" s="13" t="s">
        <v>194</v>
      </c>
      <c r="B93" s="13" t="s">
        <v>169</v>
      </c>
      <c r="C93" s="13" t="s">
        <v>180</v>
      </c>
      <c r="D93" s="13" t="s">
        <v>183</v>
      </c>
      <c r="E93" s="13" t="s">
        <v>184</v>
      </c>
      <c r="F93" s="13" t="s">
        <v>11</v>
      </c>
      <c r="G93" s="14">
        <f>AVERAGE(G90:G92)</f>
        <v>8.4333333333333318</v>
      </c>
      <c r="H93" s="14">
        <f t="shared" ref="H93:N93" si="22">AVERAGE(H90:H92)</f>
        <v>34.666666666666664</v>
      </c>
      <c r="I93" s="16">
        <f t="shared" si="22"/>
        <v>10802.440979592293</v>
      </c>
      <c r="J93" s="16">
        <f t="shared" si="22"/>
        <v>24462.435207493007</v>
      </c>
      <c r="K93" s="16">
        <f t="shared" si="22"/>
        <v>1765.7492277952958</v>
      </c>
      <c r="L93" s="10">
        <f t="shared" si="22"/>
        <v>1.5456684985377465</v>
      </c>
      <c r="M93" s="17">
        <f t="shared" si="22"/>
        <v>7.3035154381991497E-3</v>
      </c>
      <c r="N93" s="16">
        <f t="shared" si="22"/>
        <v>89.51181067401491</v>
      </c>
    </row>
    <row r="94" spans="1:14" ht="13.8" x14ac:dyDescent="0.2">
      <c r="A94" s="13" t="s">
        <v>195</v>
      </c>
      <c r="B94" s="13" t="s">
        <v>170</v>
      </c>
      <c r="C94" s="13" t="s">
        <v>180</v>
      </c>
      <c r="D94" s="13" t="s">
        <v>173</v>
      </c>
      <c r="E94" s="13" t="s">
        <v>173</v>
      </c>
      <c r="F94" s="13" t="s">
        <v>29</v>
      </c>
      <c r="G94" s="14">
        <v>2.4</v>
      </c>
      <c r="H94" s="14">
        <v>28.2</v>
      </c>
      <c r="I94" s="16">
        <v>7840.2500949073683</v>
      </c>
      <c r="J94" s="16">
        <v>21406.746736584875</v>
      </c>
      <c r="K94" s="16">
        <v>3049.7021868407419</v>
      </c>
      <c r="L94" s="10">
        <v>1.4717581565619999</v>
      </c>
      <c r="M94" s="17">
        <v>3.1586393976120591E-3</v>
      </c>
      <c r="N94" s="16">
        <f>J94/(PI()*H94*50^2)*1000000/1000</f>
        <v>96.652186060816504</v>
      </c>
    </row>
    <row r="95" spans="1:14" ht="13.8" x14ac:dyDescent="0.2">
      <c r="A95" s="13" t="s">
        <v>195</v>
      </c>
      <c r="B95" s="13" t="s">
        <v>170</v>
      </c>
      <c r="C95" s="13" t="s">
        <v>180</v>
      </c>
      <c r="D95" s="13" t="s">
        <v>173</v>
      </c>
      <c r="E95" s="13" t="s">
        <v>173</v>
      </c>
      <c r="F95" s="13" t="s">
        <v>32</v>
      </c>
      <c r="G95" s="14">
        <v>4.3</v>
      </c>
      <c r="H95" s="14">
        <v>35</v>
      </c>
      <c r="I95" s="16">
        <v>7460.8137312643239</v>
      </c>
      <c r="J95" s="16">
        <v>23826.727395382324</v>
      </c>
      <c r="K95" s="16">
        <v>2091.0231151822045</v>
      </c>
      <c r="L95" s="10">
        <v>1.1642416032</v>
      </c>
      <c r="M95" s="17">
        <v>4.2672126350306828E-3</v>
      </c>
      <c r="N95" s="16">
        <f>J95/(PI()*H95*50^2)*1000000/1000</f>
        <v>86.677518689786908</v>
      </c>
    </row>
    <row r="96" spans="1:14" ht="13.8" x14ac:dyDescent="0.2">
      <c r="A96" s="13" t="s">
        <v>195</v>
      </c>
      <c r="B96" s="13" t="s">
        <v>170</v>
      </c>
      <c r="C96" s="13" t="s">
        <v>180</v>
      </c>
      <c r="D96" s="13" t="s">
        <v>173</v>
      </c>
      <c r="E96" s="13" t="s">
        <v>173</v>
      </c>
      <c r="F96" s="13" t="s">
        <v>7</v>
      </c>
      <c r="G96" s="14">
        <v>4.5999999999999996</v>
      </c>
      <c r="H96" s="14">
        <v>32</v>
      </c>
      <c r="I96" s="16">
        <v>7135.2638165936505</v>
      </c>
      <c r="J96" s="16">
        <v>18136.13862701759</v>
      </c>
      <c r="K96" s="16">
        <v>2077.489260914283</v>
      </c>
      <c r="L96" s="10">
        <v>0.90715857895199992</v>
      </c>
      <c r="M96" s="17">
        <v>4.0674999476079813E-3</v>
      </c>
      <c r="N96" s="16">
        <f>J96/(PI()*H96*50^2)*1000000/1000</f>
        <v>72.161402777242728</v>
      </c>
    </row>
    <row r="97" spans="1:14" ht="13.8" x14ac:dyDescent="0.2">
      <c r="A97" s="13" t="s">
        <v>195</v>
      </c>
      <c r="B97" s="13" t="s">
        <v>170</v>
      </c>
      <c r="C97" s="13" t="s">
        <v>180</v>
      </c>
      <c r="D97" s="13" t="s">
        <v>173</v>
      </c>
      <c r="E97" s="13" t="s">
        <v>173</v>
      </c>
      <c r="F97" s="13" t="s">
        <v>11</v>
      </c>
      <c r="G97" s="14">
        <f>AVERAGE(G94:G96)</f>
        <v>3.7666666666666662</v>
      </c>
      <c r="H97" s="14">
        <f t="shared" ref="H97:N97" si="23">AVERAGE(H94:H96)</f>
        <v>31.733333333333334</v>
      </c>
      <c r="I97" s="16">
        <f t="shared" si="23"/>
        <v>7478.7758809217812</v>
      </c>
      <c r="J97" s="16">
        <f t="shared" si="23"/>
        <v>21123.204252994929</v>
      </c>
      <c r="K97" s="16">
        <f t="shared" si="23"/>
        <v>2406.0715209790765</v>
      </c>
      <c r="L97" s="10">
        <f t="shared" si="23"/>
        <v>1.1810527795713333</v>
      </c>
      <c r="M97" s="17">
        <f t="shared" si="23"/>
        <v>3.8311173267502412E-3</v>
      </c>
      <c r="N97" s="16">
        <f t="shared" si="23"/>
        <v>85.163702509282047</v>
      </c>
    </row>
    <row r="98" spans="1:14" ht="13.8" x14ac:dyDescent="0.2">
      <c r="A98" s="13" t="s">
        <v>196</v>
      </c>
      <c r="B98" s="13" t="s">
        <v>170</v>
      </c>
      <c r="C98" s="13" t="s">
        <v>180</v>
      </c>
      <c r="D98" s="13" t="s">
        <v>173</v>
      </c>
      <c r="E98" s="13" t="s">
        <v>173</v>
      </c>
      <c r="F98" s="13" t="s">
        <v>0</v>
      </c>
      <c r="G98" s="14">
        <v>6.2</v>
      </c>
      <c r="H98" s="14">
        <v>27.8</v>
      </c>
      <c r="I98" s="16">
        <v>4222.8449274711311</v>
      </c>
      <c r="J98" s="16">
        <v>12986.489557965819</v>
      </c>
      <c r="K98" s="16">
        <v>1384.8334948331651</v>
      </c>
      <c r="L98" s="10">
        <v>0.85970189164722</v>
      </c>
      <c r="M98" s="17">
        <v>3.5123555611666136E-3</v>
      </c>
      <c r="N98" s="16">
        <f>J98/(PI()*H98*50^2)*1000000/1000</f>
        <v>59.47810090824585</v>
      </c>
    </row>
    <row r="99" spans="1:14" ht="13.8" x14ac:dyDescent="0.2">
      <c r="A99" s="13" t="s">
        <v>196</v>
      </c>
      <c r="B99" s="13" t="s">
        <v>170</v>
      </c>
      <c r="C99" s="13" t="s">
        <v>180</v>
      </c>
      <c r="D99" s="13" t="s">
        <v>173</v>
      </c>
      <c r="E99" s="13" t="s">
        <v>173</v>
      </c>
      <c r="F99" s="13" t="s">
        <v>6</v>
      </c>
      <c r="G99" s="14">
        <v>4.2</v>
      </c>
      <c r="H99" s="14">
        <v>29</v>
      </c>
      <c r="I99" s="16">
        <v>3328.3196385662563</v>
      </c>
      <c r="J99" s="16">
        <v>15554.524950225439</v>
      </c>
      <c r="K99" s="16">
        <v>1404.1132032497765</v>
      </c>
      <c r="L99" s="10">
        <v>0.91662749813377997</v>
      </c>
      <c r="M99" s="17">
        <v>2.6809054289570699E-3</v>
      </c>
      <c r="N99" s="16">
        <f>J99/(PI()*H99*50^2)*1000000/1000</f>
        <v>68.291849193781943</v>
      </c>
    </row>
    <row r="100" spans="1:14" ht="13.8" x14ac:dyDescent="0.2">
      <c r="A100" s="13" t="s">
        <v>196</v>
      </c>
      <c r="B100" s="13" t="s">
        <v>170</v>
      </c>
      <c r="C100" s="13" t="s">
        <v>180</v>
      </c>
      <c r="D100" s="13" t="s">
        <v>173</v>
      </c>
      <c r="E100" s="13" t="s">
        <v>173</v>
      </c>
      <c r="F100" s="13" t="s">
        <v>3</v>
      </c>
      <c r="G100" s="14">
        <v>4.3</v>
      </c>
      <c r="H100" s="14">
        <v>29</v>
      </c>
      <c r="I100" s="16">
        <v>3568.7633199432748</v>
      </c>
      <c r="J100" s="16">
        <v>11433.599424303355</v>
      </c>
      <c r="K100" s="16">
        <v>1263.4641383684286</v>
      </c>
      <c r="L100" s="10">
        <v>0.96117038698418</v>
      </c>
      <c r="M100" s="17">
        <v>3.1970593272462964E-3</v>
      </c>
      <c r="N100" s="16">
        <f>J100/(PI()*H100*50^2)*1000000/1000</f>
        <v>50.199003192014558</v>
      </c>
    </row>
    <row r="101" spans="1:14" ht="13.8" x14ac:dyDescent="0.2">
      <c r="A101" s="13" t="s">
        <v>196</v>
      </c>
      <c r="B101" s="13" t="s">
        <v>170</v>
      </c>
      <c r="C101" s="13" t="s">
        <v>180</v>
      </c>
      <c r="D101" s="13" t="s">
        <v>173</v>
      </c>
      <c r="E101" s="13" t="s">
        <v>173</v>
      </c>
      <c r="F101" s="13" t="s">
        <v>11</v>
      </c>
      <c r="G101" s="14">
        <f>AVERAGE(G98:G100)</f>
        <v>4.8999999999999995</v>
      </c>
      <c r="H101" s="14">
        <f t="shared" ref="H101:N101" si="24">AVERAGE(H98:H100)</f>
        <v>28.599999999999998</v>
      </c>
      <c r="I101" s="16">
        <f t="shared" si="24"/>
        <v>3706.6426286602205</v>
      </c>
      <c r="J101" s="16">
        <f t="shared" si="24"/>
        <v>13324.871310831537</v>
      </c>
      <c r="K101" s="16">
        <f t="shared" si="24"/>
        <v>1350.8036121504567</v>
      </c>
      <c r="L101" s="10">
        <f t="shared" si="24"/>
        <v>0.91249992558839332</v>
      </c>
      <c r="M101" s="17">
        <f t="shared" si="24"/>
        <v>3.13010677245666E-3</v>
      </c>
      <c r="N101" s="16">
        <f t="shared" si="24"/>
        <v>59.322984431347457</v>
      </c>
    </row>
    <row r="102" spans="1:14" ht="13.8" x14ac:dyDescent="0.2">
      <c r="A102" s="13" t="s">
        <v>196</v>
      </c>
      <c r="B102" s="13" t="s">
        <v>170</v>
      </c>
      <c r="C102" s="13" t="s">
        <v>180</v>
      </c>
      <c r="D102" s="13" t="s">
        <v>181</v>
      </c>
      <c r="E102" s="13" t="s">
        <v>182</v>
      </c>
      <c r="F102" s="13" t="s">
        <v>29</v>
      </c>
      <c r="G102" s="14">
        <v>7.9</v>
      </c>
      <c r="H102" s="14">
        <v>24</v>
      </c>
      <c r="I102" s="16">
        <v>3763.9263315270423</v>
      </c>
      <c r="J102" s="16">
        <v>9395.821257352829</v>
      </c>
      <c r="K102" s="16">
        <v>2317.3941169662362</v>
      </c>
      <c r="L102" s="10">
        <v>0.73159513215537997</v>
      </c>
      <c r="M102" s="17">
        <v>1.9129979816891677E-3</v>
      </c>
      <c r="N102" s="16">
        <f>J102/(PI()*H102*50^2)*1000000/1000</f>
        <v>49.846379917187008</v>
      </c>
    </row>
    <row r="103" spans="1:14" ht="13.8" x14ac:dyDescent="0.2">
      <c r="A103" s="13" t="s">
        <v>196</v>
      </c>
      <c r="B103" s="13" t="s">
        <v>170</v>
      </c>
      <c r="C103" s="13" t="s">
        <v>180</v>
      </c>
      <c r="D103" s="13" t="s">
        <v>181</v>
      </c>
      <c r="E103" s="13" t="s">
        <v>182</v>
      </c>
      <c r="F103" s="13" t="s">
        <v>6</v>
      </c>
      <c r="G103" s="14">
        <v>9.6999999999999993</v>
      </c>
      <c r="H103" s="14">
        <v>30.5</v>
      </c>
      <c r="I103" s="16">
        <v>2706.4167090435276</v>
      </c>
      <c r="J103" s="16">
        <v>10446.580216297738</v>
      </c>
      <c r="K103" s="16">
        <v>1869.4224815287207</v>
      </c>
      <c r="L103" s="10">
        <v>0.89888725446258</v>
      </c>
      <c r="M103" s="17">
        <v>1.6851141866860543E-3</v>
      </c>
      <c r="N103" s="16">
        <f>J103/(PI()*H103*50^2)*1000000/1000</f>
        <v>43.609832913568162</v>
      </c>
    </row>
    <row r="104" spans="1:14" ht="13.8" x14ac:dyDescent="0.2">
      <c r="A104" s="13" t="s">
        <v>196</v>
      </c>
      <c r="B104" s="13" t="s">
        <v>170</v>
      </c>
      <c r="C104" s="13" t="s">
        <v>180</v>
      </c>
      <c r="D104" s="13" t="s">
        <v>181</v>
      </c>
      <c r="E104" s="13" t="s">
        <v>182</v>
      </c>
      <c r="F104" s="13" t="s">
        <v>3</v>
      </c>
      <c r="G104" s="14">
        <v>7.8</v>
      </c>
      <c r="H104" s="14">
        <v>32</v>
      </c>
      <c r="I104" s="16">
        <v>4098.849652722326</v>
      </c>
      <c r="J104" s="16">
        <v>16139.528499098162</v>
      </c>
      <c r="K104" s="16">
        <v>1711.3095467220273</v>
      </c>
      <c r="L104" s="10">
        <v>1.00538901198408</v>
      </c>
      <c r="M104" s="17">
        <v>2.8296944039966979E-3</v>
      </c>
      <c r="N104" s="16">
        <f>J104/(PI()*H104*50^2)*1000000/1000</f>
        <v>64.217143495099776</v>
      </c>
    </row>
    <row r="105" spans="1:14" ht="13.8" x14ac:dyDescent="0.2">
      <c r="A105" s="13" t="s">
        <v>196</v>
      </c>
      <c r="B105" s="13" t="s">
        <v>170</v>
      </c>
      <c r="C105" s="13" t="s">
        <v>180</v>
      </c>
      <c r="D105" s="13" t="s">
        <v>181</v>
      </c>
      <c r="E105" s="13" t="s">
        <v>182</v>
      </c>
      <c r="F105" s="13" t="s">
        <v>11</v>
      </c>
      <c r="G105" s="14">
        <f>AVERAGE(G102:G104)</f>
        <v>8.4666666666666668</v>
      </c>
      <c r="H105" s="14">
        <f t="shared" ref="H105:N105" si="25">AVERAGE(H102:H104)</f>
        <v>28.833333333333332</v>
      </c>
      <c r="I105" s="16">
        <f t="shared" si="25"/>
        <v>3523.0642310976314</v>
      </c>
      <c r="J105" s="16">
        <f t="shared" si="25"/>
        <v>11993.976657582911</v>
      </c>
      <c r="K105" s="16">
        <f t="shared" si="25"/>
        <v>1966.0420484056615</v>
      </c>
      <c r="L105" s="10">
        <f t="shared" si="25"/>
        <v>0.87862379953401337</v>
      </c>
      <c r="M105" s="17">
        <f t="shared" si="25"/>
        <v>2.1426021907906402E-3</v>
      </c>
      <c r="N105" s="16">
        <f t="shared" si="25"/>
        <v>52.557785441951644</v>
      </c>
    </row>
    <row r="106" spans="1:14" ht="13.8" x14ac:dyDescent="0.2">
      <c r="A106" s="13" t="s">
        <v>196</v>
      </c>
      <c r="B106" s="13" t="s">
        <v>170</v>
      </c>
      <c r="C106" s="13" t="s">
        <v>180</v>
      </c>
      <c r="D106" s="13" t="s">
        <v>183</v>
      </c>
      <c r="E106" s="13" t="s">
        <v>184</v>
      </c>
      <c r="F106" s="13" t="s">
        <v>29</v>
      </c>
      <c r="G106" s="14">
        <v>6.7</v>
      </c>
      <c r="H106" s="14">
        <v>17</v>
      </c>
      <c r="I106" s="16">
        <v>1158.4030908600882</v>
      </c>
      <c r="J106" s="16">
        <v>10899.251127866881</v>
      </c>
      <c r="K106" s="16">
        <v>1561.5908533957731</v>
      </c>
      <c r="L106" s="10">
        <v>1.9960877800000001</v>
      </c>
      <c r="M106" s="17">
        <v>9.73355619562514E-4</v>
      </c>
      <c r="N106" s="16">
        <f>J106/(PI()*H106*50^2)*1000000/1000</f>
        <v>81.631514964702561</v>
      </c>
    </row>
    <row r="107" spans="1:14" ht="13.8" x14ac:dyDescent="0.2">
      <c r="A107" s="13" t="s">
        <v>196</v>
      </c>
      <c r="B107" s="13" t="s">
        <v>170</v>
      </c>
      <c r="C107" s="13" t="s">
        <v>180</v>
      </c>
      <c r="D107" s="13" t="s">
        <v>183</v>
      </c>
      <c r="E107" s="13" t="s">
        <v>184</v>
      </c>
      <c r="F107" s="13" t="s">
        <v>23</v>
      </c>
      <c r="G107" s="14">
        <v>7.7</v>
      </c>
      <c r="H107" s="14">
        <v>16</v>
      </c>
      <c r="I107" s="16">
        <v>1230.8032840388441</v>
      </c>
      <c r="J107" s="16">
        <v>10899.251127866881</v>
      </c>
      <c r="K107" s="16">
        <v>1659.190281733009</v>
      </c>
      <c r="L107" s="10">
        <v>1.9960877800000001</v>
      </c>
      <c r="M107" s="17">
        <v>9.73355619562514E-4</v>
      </c>
      <c r="N107" s="16">
        <f>J107/(PI()*H107*50^2)*1000000/1000</f>
        <v>86.733484649996484</v>
      </c>
    </row>
    <row r="108" spans="1:14" ht="13.8" x14ac:dyDescent="0.2">
      <c r="A108" s="13" t="s">
        <v>196</v>
      </c>
      <c r="B108" s="13" t="s">
        <v>170</v>
      </c>
      <c r="C108" s="13" t="s">
        <v>180</v>
      </c>
      <c r="D108" s="13" t="s">
        <v>183</v>
      </c>
      <c r="E108" s="13" t="s">
        <v>184</v>
      </c>
      <c r="F108" s="13" t="s">
        <v>3</v>
      </c>
      <c r="G108" s="14">
        <v>7</v>
      </c>
      <c r="H108" s="14">
        <v>18</v>
      </c>
      <c r="I108" s="16">
        <v>2938.3822103854145</v>
      </c>
      <c r="J108" s="16">
        <v>10740.1230713402</v>
      </c>
      <c r="K108" s="16">
        <v>1739.8464701154685</v>
      </c>
      <c r="L108" s="10">
        <v>0.59310890249799997</v>
      </c>
      <c r="M108" s="17">
        <v>1.9607385971846967E-3</v>
      </c>
      <c r="N108" s="16">
        <f>J108/(PI()*H108*50^2)*1000000/1000</f>
        <v>75.970830054182301</v>
      </c>
    </row>
    <row r="109" spans="1:14" ht="13.8" x14ac:dyDescent="0.2">
      <c r="A109" s="13" t="s">
        <v>196</v>
      </c>
      <c r="B109" s="13" t="s">
        <v>170</v>
      </c>
      <c r="C109" s="13" t="s">
        <v>180</v>
      </c>
      <c r="D109" s="13" t="s">
        <v>183</v>
      </c>
      <c r="E109" s="13" t="s">
        <v>184</v>
      </c>
      <c r="F109" s="13" t="s">
        <v>11</v>
      </c>
      <c r="G109" s="14">
        <f>AVERAGE(G106:G108)</f>
        <v>7.1333333333333329</v>
      </c>
      <c r="H109" s="14">
        <f t="shared" ref="H109:N109" si="26">AVERAGE(H106:H108)</f>
        <v>17</v>
      </c>
      <c r="I109" s="16">
        <f t="shared" si="26"/>
        <v>1775.8628617614488</v>
      </c>
      <c r="J109" s="16">
        <f t="shared" si="26"/>
        <v>10846.208442357987</v>
      </c>
      <c r="K109" s="16">
        <f t="shared" si="26"/>
        <v>1653.5425350814166</v>
      </c>
      <c r="L109" s="10">
        <f t="shared" si="26"/>
        <v>1.5284281541660001</v>
      </c>
      <c r="M109" s="17">
        <f t="shared" si="26"/>
        <v>1.3024832787699083E-3</v>
      </c>
      <c r="N109" s="16">
        <f t="shared" si="26"/>
        <v>81.445276556293791</v>
      </c>
    </row>
    <row r="110" spans="1:14" ht="13.8" x14ac:dyDescent="0.2">
      <c r="A110" s="13" t="s">
        <v>196</v>
      </c>
      <c r="B110" s="13" t="s">
        <v>170</v>
      </c>
      <c r="C110" s="13" t="s">
        <v>180</v>
      </c>
      <c r="D110" s="13" t="s">
        <v>186</v>
      </c>
      <c r="E110" s="13" t="s">
        <v>197</v>
      </c>
      <c r="F110" s="13" t="s">
        <v>0</v>
      </c>
      <c r="G110" s="14">
        <v>6.6</v>
      </c>
      <c r="H110" s="14">
        <v>21</v>
      </c>
      <c r="I110" s="16">
        <v>4162.3476258998362</v>
      </c>
      <c r="J110" s="16">
        <v>11695.314114727085</v>
      </c>
      <c r="K110" s="16">
        <v>2205.6692416174292</v>
      </c>
      <c r="L110" s="10">
        <v>1.17570959492168</v>
      </c>
      <c r="M110" s="17">
        <v>2.2451070185652731E-3</v>
      </c>
      <c r="N110" s="16">
        <f>J110/(PI()*H110*50^2)*1000000/1000</f>
        <v>70.909221042713511</v>
      </c>
    </row>
    <row r="111" spans="1:14" ht="13.8" x14ac:dyDescent="0.2">
      <c r="A111" s="13" t="s">
        <v>196</v>
      </c>
      <c r="B111" s="13" t="s">
        <v>170</v>
      </c>
      <c r="C111" s="13" t="s">
        <v>180</v>
      </c>
      <c r="D111" s="13" t="s">
        <v>186</v>
      </c>
      <c r="E111" s="13" t="s">
        <v>197</v>
      </c>
      <c r="F111" s="13" t="s">
        <v>6</v>
      </c>
      <c r="G111" s="14">
        <v>4.8</v>
      </c>
      <c r="H111" s="14">
        <v>20</v>
      </c>
      <c r="I111" s="16">
        <v>3946.0491871452937</v>
      </c>
      <c r="J111" s="16">
        <v>8526.6413376085839</v>
      </c>
      <c r="K111" s="16">
        <v>1852.3311713727473</v>
      </c>
      <c r="L111" s="10">
        <v>0.92098708066657997</v>
      </c>
      <c r="M111" s="17">
        <v>2.4902205928174115E-3</v>
      </c>
      <c r="N111" s="16">
        <f>J111/(PI()*H111*50^2)*1000000/1000</f>
        <v>54.282284674083868</v>
      </c>
    </row>
    <row r="112" spans="1:14" ht="13.8" x14ac:dyDescent="0.2">
      <c r="A112" s="13" t="s">
        <v>196</v>
      </c>
      <c r="B112" s="13" t="s">
        <v>170</v>
      </c>
      <c r="C112" s="13" t="s">
        <v>180</v>
      </c>
      <c r="D112" s="13" t="s">
        <v>186</v>
      </c>
      <c r="E112" s="13" t="s">
        <v>197</v>
      </c>
      <c r="F112" s="13" t="s">
        <v>3</v>
      </c>
      <c r="G112" s="14">
        <v>6.9</v>
      </c>
      <c r="H112" s="14">
        <v>25</v>
      </c>
      <c r="I112" s="16">
        <v>2654.3314305653025</v>
      </c>
      <c r="J112" s="16">
        <v>7814.1465058122885</v>
      </c>
      <c r="K112" s="16">
        <v>1648.4734244849728</v>
      </c>
      <c r="L112" s="10">
        <v>0.86146994402631993</v>
      </c>
      <c r="M112" s="17">
        <v>1.895968281522644E-3</v>
      </c>
      <c r="N112" s="16">
        <f>J112/(PI()*H112*50^2)*1000000/1000</f>
        <v>39.797121358217197</v>
      </c>
    </row>
    <row r="113" spans="1:14" ht="13.8" x14ac:dyDescent="0.2">
      <c r="A113" s="13" t="s">
        <v>196</v>
      </c>
      <c r="B113" s="13" t="s">
        <v>170</v>
      </c>
      <c r="C113" s="13" t="s">
        <v>180</v>
      </c>
      <c r="D113" s="13" t="s">
        <v>186</v>
      </c>
      <c r="E113" s="13" t="s">
        <v>197</v>
      </c>
      <c r="F113" s="13" t="s">
        <v>11</v>
      </c>
      <c r="G113" s="14">
        <f>AVERAGE(G110:G112)</f>
        <v>6.0999999999999988</v>
      </c>
      <c r="H113" s="14">
        <f t="shared" ref="H113:N113" si="27">AVERAGE(H110:H112)</f>
        <v>22</v>
      </c>
      <c r="I113" s="16">
        <f t="shared" si="27"/>
        <v>3587.5760812034773</v>
      </c>
      <c r="J113" s="16">
        <f t="shared" si="27"/>
        <v>9345.3673193826526</v>
      </c>
      <c r="K113" s="16">
        <f t="shared" si="27"/>
        <v>1902.1579458250496</v>
      </c>
      <c r="L113" s="10">
        <f t="shared" si="27"/>
        <v>0.98605553987152661</v>
      </c>
      <c r="M113" s="17">
        <f t="shared" si="27"/>
        <v>2.2104319643017766E-3</v>
      </c>
      <c r="N113" s="16">
        <f t="shared" si="27"/>
        <v>54.996209025004852</v>
      </c>
    </row>
    <row r="114" spans="1:14" ht="13.8" x14ac:dyDescent="0.2">
      <c r="A114" s="13" t="s">
        <v>195</v>
      </c>
      <c r="B114" s="13" t="s">
        <v>170</v>
      </c>
      <c r="C114" s="13" t="s">
        <v>180</v>
      </c>
      <c r="D114" s="13" t="s">
        <v>189</v>
      </c>
      <c r="E114" s="13" t="s">
        <v>191</v>
      </c>
      <c r="F114" s="13" t="s">
        <v>127</v>
      </c>
      <c r="G114" s="14">
        <v>7.4</v>
      </c>
      <c r="H114" s="14">
        <v>25</v>
      </c>
      <c r="I114" s="16">
        <v>5536.8869909922787</v>
      </c>
      <c r="J114" s="16">
        <v>13267.283153615628</v>
      </c>
      <c r="K114" s="16">
        <v>1874.8859732879584</v>
      </c>
      <c r="L114" s="10">
        <v>1.12299515245512</v>
      </c>
      <c r="M114" s="17">
        <v>3.3561426838920336E-3</v>
      </c>
      <c r="N114" s="16">
        <f>J114/(PI()*H114*50^2)*1000000/1000</f>
        <v>67.569718249528222</v>
      </c>
    </row>
    <row r="115" spans="1:14" ht="13.8" x14ac:dyDescent="0.2">
      <c r="A115" s="13" t="s">
        <v>195</v>
      </c>
      <c r="B115" s="13" t="s">
        <v>170</v>
      </c>
      <c r="C115" s="13" t="s">
        <v>180</v>
      </c>
      <c r="D115" s="13" t="s">
        <v>189</v>
      </c>
      <c r="E115" s="13" t="s">
        <v>191</v>
      </c>
      <c r="F115" s="13" t="s">
        <v>6</v>
      </c>
      <c r="G115" s="14">
        <v>4.9000000000000004</v>
      </c>
      <c r="H115" s="14">
        <v>28</v>
      </c>
      <c r="I115" s="16">
        <v>9031.6988122738549</v>
      </c>
      <c r="J115" s="16">
        <v>27329.388524958744</v>
      </c>
      <c r="K115" s="16">
        <v>2190.6495622736425</v>
      </c>
      <c r="L115" s="10">
        <v>2.2170367679200802</v>
      </c>
      <c r="M115" s="17">
        <v>4.8124981523248274E-3</v>
      </c>
      <c r="N115" s="16">
        <f>J115/(PI()*H115*50^2)*1000000/1000</f>
        <v>124.27449358360303</v>
      </c>
    </row>
    <row r="116" spans="1:14" ht="13.8" x14ac:dyDescent="0.2">
      <c r="A116" s="13" t="s">
        <v>195</v>
      </c>
      <c r="B116" s="13" t="s">
        <v>170</v>
      </c>
      <c r="C116" s="13" t="s">
        <v>180</v>
      </c>
      <c r="D116" s="13" t="s">
        <v>189</v>
      </c>
      <c r="E116" s="13" t="s">
        <v>191</v>
      </c>
      <c r="F116" s="13" t="s">
        <v>3</v>
      </c>
      <c r="G116" s="14">
        <v>7.8</v>
      </c>
      <c r="H116" s="14">
        <v>23</v>
      </c>
      <c r="I116" s="16">
        <v>5626.3843443016885</v>
      </c>
      <c r="J116" s="16">
        <v>15090.016918450641</v>
      </c>
      <c r="K116" s="16">
        <v>2006.7334710727137</v>
      </c>
      <c r="L116" s="10">
        <v>1.29250257100002</v>
      </c>
      <c r="M116" s="17">
        <v>3.2309784879070427E-3</v>
      </c>
      <c r="N116" s="16">
        <f>J116/(PI()*H116*50^2)*1000000/1000</f>
        <v>83.5356794404087</v>
      </c>
    </row>
    <row r="117" spans="1:14" ht="13.8" x14ac:dyDescent="0.2">
      <c r="A117" s="13" t="s">
        <v>195</v>
      </c>
      <c r="B117" s="13" t="s">
        <v>170</v>
      </c>
      <c r="C117" s="13" t="s">
        <v>180</v>
      </c>
      <c r="D117" s="13" t="s">
        <v>189</v>
      </c>
      <c r="E117" s="13" t="s">
        <v>191</v>
      </c>
      <c r="F117" s="13" t="s">
        <v>11</v>
      </c>
      <c r="G117" s="14">
        <f>AVERAGE(G114:G116)</f>
        <v>6.7</v>
      </c>
      <c r="H117" s="14">
        <f t="shared" ref="H117:N117" si="28">AVERAGE(H114:H116)</f>
        <v>25.333333333333332</v>
      </c>
      <c r="I117" s="16">
        <f t="shared" si="28"/>
        <v>6731.656715855941</v>
      </c>
      <c r="J117" s="16">
        <f t="shared" si="28"/>
        <v>18562.229532341673</v>
      </c>
      <c r="K117" s="16">
        <f t="shared" si="28"/>
        <v>2024.0896688781049</v>
      </c>
      <c r="L117" s="10">
        <f t="shared" si="28"/>
        <v>1.54417816379174</v>
      </c>
      <c r="M117" s="17">
        <f t="shared" si="28"/>
        <v>3.7998731080413017E-3</v>
      </c>
      <c r="N117" s="16">
        <f t="shared" si="28"/>
        <v>91.79329709117998</v>
      </c>
    </row>
    <row r="118" spans="1:14" ht="13.8" x14ac:dyDescent="0.2">
      <c r="A118" s="13" t="s">
        <v>198</v>
      </c>
      <c r="B118" s="13" t="s">
        <v>171</v>
      </c>
      <c r="C118" s="13" t="s">
        <v>180</v>
      </c>
      <c r="D118" s="13" t="s">
        <v>173</v>
      </c>
      <c r="E118" s="13" t="s">
        <v>173</v>
      </c>
      <c r="F118" s="13" t="s">
        <v>52</v>
      </c>
      <c r="G118" s="14">
        <v>2.7</v>
      </c>
      <c r="H118" s="14">
        <v>35.5</v>
      </c>
      <c r="I118" s="16">
        <v>13833.94903882445</v>
      </c>
      <c r="J118" s="16">
        <v>29835.046068347816</v>
      </c>
      <c r="K118" s="16">
        <v>1152.8646089036868</v>
      </c>
      <c r="L118" s="10">
        <v>2.2536882653124999</v>
      </c>
      <c r="M118" s="17">
        <v>1.4423979443684828E-2</v>
      </c>
      <c r="N118" s="16">
        <f>J118/(PI()*H118*50^2)*1000000/1000</f>
        <v>107.00608584004443</v>
      </c>
    </row>
    <row r="119" spans="1:14" ht="13.8" x14ac:dyDescent="0.2">
      <c r="A119" s="13" t="s">
        <v>198</v>
      </c>
      <c r="B119" s="13" t="s">
        <v>171</v>
      </c>
      <c r="C119" s="13" t="s">
        <v>180</v>
      </c>
      <c r="D119" s="13" t="s">
        <v>173</v>
      </c>
      <c r="E119" s="13" t="s">
        <v>173</v>
      </c>
      <c r="F119" s="13" t="s">
        <v>131</v>
      </c>
      <c r="G119" s="14">
        <v>2.2999999999999998</v>
      </c>
      <c r="H119" s="14">
        <v>38.5</v>
      </c>
      <c r="I119" s="16">
        <v>18203.237900907388</v>
      </c>
      <c r="J119" s="16">
        <v>43727.476829679617</v>
      </c>
      <c r="K119" s="16">
        <v>2013.6035366309054</v>
      </c>
      <c r="L119" s="10">
        <v>1.9843738141520002</v>
      </c>
      <c r="M119" s="17">
        <v>1.0864283240448651E-2</v>
      </c>
      <c r="N119" s="16">
        <f>J119/(PI()*H119*50^2)*1000000/1000</f>
        <v>144.61182517152901</v>
      </c>
    </row>
    <row r="120" spans="1:14" ht="13.8" x14ac:dyDescent="0.2">
      <c r="A120" s="13" t="s">
        <v>198</v>
      </c>
      <c r="B120" s="13" t="s">
        <v>171</v>
      </c>
      <c r="C120" s="13" t="s">
        <v>180</v>
      </c>
      <c r="D120" s="13" t="s">
        <v>173</v>
      </c>
      <c r="E120" s="13" t="s">
        <v>173</v>
      </c>
      <c r="F120" s="13" t="s">
        <v>34</v>
      </c>
      <c r="G120" s="14">
        <v>3.6</v>
      </c>
      <c r="H120" s="14">
        <v>41</v>
      </c>
      <c r="I120" s="16">
        <v>15589.512847947381</v>
      </c>
      <c r="J120" s="16">
        <v>37231.76483868077</v>
      </c>
      <c r="K120" s="16">
        <v>1184.5335667459251</v>
      </c>
      <c r="L120" s="10">
        <v>2.59737234325282</v>
      </c>
      <c r="M120" s="17">
        <v>1.6081283273852755E-2</v>
      </c>
      <c r="N120" s="16">
        <f>J120/(PI()*H120*50^2)*1000000/1000</f>
        <v>115.62184222655745</v>
      </c>
    </row>
    <row r="121" spans="1:14" ht="13.8" x14ac:dyDescent="0.2">
      <c r="A121" s="13" t="s">
        <v>198</v>
      </c>
      <c r="B121" s="13" t="s">
        <v>171</v>
      </c>
      <c r="C121" s="13" t="s">
        <v>180</v>
      </c>
      <c r="D121" s="13" t="s">
        <v>173</v>
      </c>
      <c r="E121" s="13" t="s">
        <v>173</v>
      </c>
      <c r="F121" s="13" t="s">
        <v>11</v>
      </c>
      <c r="G121" s="14">
        <f>AVERAGE(G118:G120)</f>
        <v>2.8666666666666667</v>
      </c>
      <c r="H121" s="14">
        <f t="shared" ref="H121:N121" si="29">AVERAGE(H118:H120)</f>
        <v>38.333333333333336</v>
      </c>
      <c r="I121" s="16">
        <f t="shared" si="29"/>
        <v>15875.566595893071</v>
      </c>
      <c r="J121" s="16">
        <f t="shared" si="29"/>
        <v>36931.429245569401</v>
      </c>
      <c r="K121" s="16">
        <f t="shared" si="29"/>
        <v>1450.3339040935059</v>
      </c>
      <c r="L121" s="10">
        <f t="shared" si="29"/>
        <v>2.2784781409057735</v>
      </c>
      <c r="M121" s="17">
        <f t="shared" si="29"/>
        <v>1.3789848652662078E-2</v>
      </c>
      <c r="N121" s="16">
        <f t="shared" si="29"/>
        <v>122.41325107937696</v>
      </c>
    </row>
    <row r="122" spans="1:14" ht="13.8" x14ac:dyDescent="0.2">
      <c r="A122" s="13" t="s">
        <v>198</v>
      </c>
      <c r="B122" s="13" t="s">
        <v>171</v>
      </c>
      <c r="C122" s="13" t="s">
        <v>180</v>
      </c>
      <c r="D122" s="13" t="s">
        <v>181</v>
      </c>
      <c r="E122" s="13" t="s">
        <v>182</v>
      </c>
      <c r="F122" s="13" t="s">
        <v>0</v>
      </c>
      <c r="G122" s="14">
        <v>4.8</v>
      </c>
      <c r="H122" s="14">
        <v>39</v>
      </c>
      <c r="I122" s="16">
        <v>16554.843994391675</v>
      </c>
      <c r="J122" s="16">
        <v>35445.262184564512</v>
      </c>
      <c r="K122" s="16">
        <v>1305.3268136208796</v>
      </c>
      <c r="L122" s="10">
        <v>2.3020733263529802</v>
      </c>
      <c r="M122" s="17">
        <v>1.4834682950575006E-2</v>
      </c>
      <c r="N122" s="16">
        <f>J122/(PI()*H122*50^2)*1000000/1000</f>
        <v>115.71874227408564</v>
      </c>
    </row>
    <row r="123" spans="1:14" ht="13.8" x14ac:dyDescent="0.2">
      <c r="A123" s="13" t="s">
        <v>198</v>
      </c>
      <c r="B123" s="13" t="s">
        <v>171</v>
      </c>
      <c r="C123" s="13" t="s">
        <v>180</v>
      </c>
      <c r="D123" s="13" t="s">
        <v>181</v>
      </c>
      <c r="E123" s="13" t="s">
        <v>182</v>
      </c>
      <c r="F123" s="13" t="s">
        <v>6</v>
      </c>
      <c r="G123" s="14">
        <v>3.8</v>
      </c>
      <c r="H123" s="14">
        <v>41</v>
      </c>
      <c r="I123" s="16">
        <v>11938.409594025117</v>
      </c>
      <c r="J123" s="16">
        <v>32535.935862374066</v>
      </c>
      <c r="K123" s="16">
        <v>1126.3604941318972</v>
      </c>
      <c r="L123" s="10">
        <v>1.6992962540499998</v>
      </c>
      <c r="M123" s="17">
        <v>1.2876435079496672E-2</v>
      </c>
      <c r="N123" s="16">
        <f>J123/(PI()*H123*50^2)*1000000/1000</f>
        <v>101.03912235351612</v>
      </c>
    </row>
    <row r="124" spans="1:14" ht="13.8" x14ac:dyDescent="0.2">
      <c r="A124" s="13" t="s">
        <v>198</v>
      </c>
      <c r="B124" s="13" t="s">
        <v>171</v>
      </c>
      <c r="C124" s="13" t="s">
        <v>180</v>
      </c>
      <c r="D124" s="13" t="s">
        <v>181</v>
      </c>
      <c r="E124" s="13" t="s">
        <v>182</v>
      </c>
      <c r="F124" s="13" t="s">
        <v>12</v>
      </c>
      <c r="G124" s="14">
        <v>3.7</v>
      </c>
      <c r="H124" s="14">
        <v>39</v>
      </c>
      <c r="I124" s="16">
        <v>13823.926465113054</v>
      </c>
      <c r="J124" s="16">
        <v>36168.624400957997</v>
      </c>
      <c r="K124" s="16">
        <v>1403.9310545686644</v>
      </c>
      <c r="L124" s="10">
        <v>2.1640678672793801</v>
      </c>
      <c r="M124" s="17">
        <v>1.1739849368518657E-2</v>
      </c>
      <c r="N124" s="16">
        <f>J124/(PI()*H124*50^2)*1000000/1000</f>
        <v>118.08031504095605</v>
      </c>
    </row>
    <row r="125" spans="1:14" ht="13.8" x14ac:dyDescent="0.2">
      <c r="A125" s="13" t="s">
        <v>198</v>
      </c>
      <c r="B125" s="13" t="s">
        <v>171</v>
      </c>
      <c r="C125" s="13" t="s">
        <v>180</v>
      </c>
      <c r="D125" s="13" t="s">
        <v>181</v>
      </c>
      <c r="E125" s="13" t="s">
        <v>182</v>
      </c>
      <c r="F125" s="13" t="s">
        <v>11</v>
      </c>
      <c r="G125" s="14">
        <f>AVERAGE(G122:G124)</f>
        <v>4.1000000000000005</v>
      </c>
      <c r="H125" s="14">
        <f t="shared" ref="H125:N125" si="30">AVERAGE(H122:H124)</f>
        <v>39.666666666666664</v>
      </c>
      <c r="I125" s="16">
        <f t="shared" si="30"/>
        <v>14105.726684509949</v>
      </c>
      <c r="J125" s="16">
        <f t="shared" si="30"/>
        <v>34716.607482632193</v>
      </c>
      <c r="K125" s="16">
        <f t="shared" si="30"/>
        <v>1278.5394541071471</v>
      </c>
      <c r="L125" s="10">
        <f t="shared" si="30"/>
        <v>2.0551458158941203</v>
      </c>
      <c r="M125" s="17">
        <f t="shared" si="30"/>
        <v>1.3150322466196776E-2</v>
      </c>
      <c r="N125" s="16">
        <f t="shared" si="30"/>
        <v>111.61272655618593</v>
      </c>
    </row>
    <row r="126" spans="1:14" ht="13.8" x14ac:dyDescent="0.2">
      <c r="A126" s="13" t="s">
        <v>198</v>
      </c>
      <c r="B126" s="13" t="s">
        <v>171</v>
      </c>
      <c r="C126" s="13" t="s">
        <v>180</v>
      </c>
      <c r="D126" s="13" t="s">
        <v>183</v>
      </c>
      <c r="E126" s="13" t="s">
        <v>184</v>
      </c>
      <c r="F126" s="13" t="s">
        <v>52</v>
      </c>
      <c r="G126" s="14">
        <v>3.9</v>
      </c>
      <c r="H126" s="14">
        <v>39</v>
      </c>
      <c r="I126" s="16">
        <v>12756.171183893472</v>
      </c>
      <c r="J126" s="16">
        <v>29215.061319510558</v>
      </c>
      <c r="K126" s="16">
        <v>1098.6605398378501</v>
      </c>
      <c r="L126" s="10">
        <v>2.4569867400819998</v>
      </c>
      <c r="M126" s="17">
        <v>1.5368222396165011E-2</v>
      </c>
      <c r="N126" s="16">
        <f>J126/(PI()*H126*50^2)*1000000/1000</f>
        <v>95.378900958624314</v>
      </c>
    </row>
    <row r="127" spans="1:14" ht="13.8" x14ac:dyDescent="0.2">
      <c r="A127" s="13" t="s">
        <v>198</v>
      </c>
      <c r="B127" s="13" t="s">
        <v>171</v>
      </c>
      <c r="C127" s="13" t="s">
        <v>180</v>
      </c>
      <c r="D127" s="13" t="s">
        <v>183</v>
      </c>
      <c r="E127" s="13" t="s">
        <v>184</v>
      </c>
      <c r="F127" s="13" t="s">
        <v>32</v>
      </c>
      <c r="G127" s="14">
        <v>4</v>
      </c>
      <c r="H127" s="14">
        <v>35</v>
      </c>
      <c r="I127" s="16">
        <v>13747.93</v>
      </c>
      <c r="J127" s="16">
        <v>30260.32</v>
      </c>
      <c r="K127" s="16">
        <v>1176</v>
      </c>
      <c r="L127" s="10">
        <v>2.245976279432</v>
      </c>
      <c r="M127" s="17">
        <v>1.3915E-2</v>
      </c>
      <c r="N127" s="16">
        <f>J127/(PI()*H127*50^2)*1000000/1000</f>
        <v>110.08181731525814</v>
      </c>
    </row>
    <row r="128" spans="1:14" ht="13.8" x14ac:dyDescent="0.2">
      <c r="A128" s="13" t="s">
        <v>198</v>
      </c>
      <c r="B128" s="13" t="s">
        <v>171</v>
      </c>
      <c r="C128" s="13" t="s">
        <v>180</v>
      </c>
      <c r="D128" s="13" t="s">
        <v>183</v>
      </c>
      <c r="E128" s="13" t="s">
        <v>184</v>
      </c>
      <c r="F128" s="13" t="s">
        <v>53</v>
      </c>
      <c r="G128" s="14">
        <v>3</v>
      </c>
      <c r="H128" s="14">
        <v>38</v>
      </c>
      <c r="I128" s="16">
        <v>16264.851963897263</v>
      </c>
      <c r="J128" s="16">
        <v>40434.435247226873</v>
      </c>
      <c r="K128" s="16">
        <v>1777.8947395517062</v>
      </c>
      <c r="L128" s="10">
        <v>2.1591211822579996</v>
      </c>
      <c r="M128" s="17">
        <v>1.0986833099443821E-2</v>
      </c>
      <c r="N128" s="16">
        <f>J128/(PI()*H128*50^2)*1000000/1000</f>
        <v>135.48084717316462</v>
      </c>
    </row>
    <row r="129" spans="1:14" ht="13.8" x14ac:dyDescent="0.2">
      <c r="A129" s="13" t="s">
        <v>198</v>
      </c>
      <c r="B129" s="13" t="s">
        <v>171</v>
      </c>
      <c r="C129" s="13" t="s">
        <v>180</v>
      </c>
      <c r="D129" s="13" t="s">
        <v>183</v>
      </c>
      <c r="E129" s="13" t="s">
        <v>184</v>
      </c>
      <c r="F129" s="13" t="s">
        <v>11</v>
      </c>
      <c r="G129" s="14">
        <f>AVERAGE(G126:G128)</f>
        <v>3.6333333333333333</v>
      </c>
      <c r="H129" s="14">
        <f t="shared" ref="H129:N129" si="31">AVERAGE(H126:H128)</f>
        <v>37.333333333333336</v>
      </c>
      <c r="I129" s="16">
        <f t="shared" si="31"/>
        <v>14256.317715930245</v>
      </c>
      <c r="J129" s="16">
        <f t="shared" si="31"/>
        <v>33303.272188912473</v>
      </c>
      <c r="K129" s="16">
        <f t="shared" si="31"/>
        <v>1350.8517597965188</v>
      </c>
      <c r="L129" s="10">
        <f t="shared" si="31"/>
        <v>2.2873614005906666</v>
      </c>
      <c r="M129" s="17">
        <f t="shared" si="31"/>
        <v>1.342335183186961E-2</v>
      </c>
      <c r="N129" s="16">
        <f t="shared" si="31"/>
        <v>113.64718848234902</v>
      </c>
    </row>
    <row r="130" spans="1:14" ht="13.8" x14ac:dyDescent="0.2">
      <c r="A130" s="13" t="s">
        <v>198</v>
      </c>
      <c r="B130" s="13" t="s">
        <v>171</v>
      </c>
      <c r="C130" s="13" t="s">
        <v>180</v>
      </c>
      <c r="D130" s="13" t="s">
        <v>186</v>
      </c>
      <c r="E130" s="13" t="s">
        <v>197</v>
      </c>
      <c r="F130" s="13" t="s">
        <v>29</v>
      </c>
      <c r="G130" s="14">
        <v>3.7</v>
      </c>
      <c r="H130" s="14">
        <v>36</v>
      </c>
      <c r="I130" s="16">
        <v>15440.517292623539</v>
      </c>
      <c r="J130" s="16">
        <v>31941.129880941622</v>
      </c>
      <c r="K130" s="16">
        <v>1045.6355973959564</v>
      </c>
      <c r="L130" s="10">
        <v>2.69424324823698</v>
      </c>
      <c r="M130" s="17">
        <v>1.8326479302250207E-2</v>
      </c>
      <c r="N130" s="16">
        <f>J130/(PI()*H130*50^2)*1000000/1000</f>
        <v>112.96863796649113</v>
      </c>
    </row>
    <row r="131" spans="1:14" ht="13.8" x14ac:dyDescent="0.2">
      <c r="A131" s="13" t="s">
        <v>198</v>
      </c>
      <c r="B131" s="13" t="s">
        <v>171</v>
      </c>
      <c r="C131" s="13" t="s">
        <v>180</v>
      </c>
      <c r="D131" s="13" t="s">
        <v>186</v>
      </c>
      <c r="E131" s="13" t="s">
        <v>197</v>
      </c>
      <c r="F131" s="13" t="s">
        <v>32</v>
      </c>
      <c r="G131" s="14">
        <v>3.7</v>
      </c>
      <c r="H131" s="14">
        <v>40</v>
      </c>
      <c r="I131" s="16">
        <v>21629.98453613303</v>
      </c>
      <c r="J131" s="16">
        <v>44907.79692915058</v>
      </c>
      <c r="K131" s="16">
        <v>1427.5943747434062</v>
      </c>
      <c r="L131" s="10">
        <v>2.4345932059251201</v>
      </c>
      <c r="M131" s="17">
        <v>1.8187047262096436E-2</v>
      </c>
      <c r="N131" s="16">
        <f>J131/(PI()*H131*50^2)*1000000/1000</f>
        <v>142.94595729282707</v>
      </c>
    </row>
    <row r="132" spans="1:14" ht="13.8" x14ac:dyDescent="0.2">
      <c r="A132" s="13" t="s">
        <v>198</v>
      </c>
      <c r="B132" s="13" t="s">
        <v>171</v>
      </c>
      <c r="C132" s="13" t="s">
        <v>180</v>
      </c>
      <c r="D132" s="13" t="s">
        <v>186</v>
      </c>
      <c r="E132" s="13" t="s">
        <v>197</v>
      </c>
      <c r="F132" s="13" t="s">
        <v>5</v>
      </c>
      <c r="G132" s="14">
        <v>3.5</v>
      </c>
      <c r="H132" s="14">
        <v>39</v>
      </c>
      <c r="I132" s="16">
        <v>14389.829939927016</v>
      </c>
      <c r="J132" s="16">
        <v>32768.865610360997</v>
      </c>
      <c r="K132" s="16">
        <v>1119.6427819635537</v>
      </c>
      <c r="L132" s="10">
        <v>2.4167588133805</v>
      </c>
      <c r="M132" s="17">
        <v>1.6290660399043522E-2</v>
      </c>
      <c r="N132" s="16">
        <f>J132/(PI()*H132*50^2)*1000000/1000</f>
        <v>106.98106546467633</v>
      </c>
    </row>
    <row r="133" spans="1:14" ht="13.8" x14ac:dyDescent="0.2">
      <c r="A133" s="13" t="s">
        <v>198</v>
      </c>
      <c r="B133" s="13" t="s">
        <v>171</v>
      </c>
      <c r="C133" s="13" t="s">
        <v>180</v>
      </c>
      <c r="D133" s="13" t="s">
        <v>186</v>
      </c>
      <c r="E133" s="13" t="s">
        <v>197</v>
      </c>
      <c r="F133" s="13" t="s">
        <v>11</v>
      </c>
      <c r="G133" s="14">
        <f>AVERAGE(G130:G132)</f>
        <v>3.6333333333333333</v>
      </c>
      <c r="H133" s="14">
        <f t="shared" ref="H133:N133" si="32">AVERAGE(H130:H132)</f>
        <v>38.333333333333336</v>
      </c>
      <c r="I133" s="16">
        <f t="shared" si="32"/>
        <v>17153.44392289453</v>
      </c>
      <c r="J133" s="16">
        <f t="shared" si="32"/>
        <v>36539.26414015107</v>
      </c>
      <c r="K133" s="16">
        <f t="shared" si="32"/>
        <v>1197.6242513676389</v>
      </c>
      <c r="L133" s="10">
        <f t="shared" si="32"/>
        <v>2.5151984225141999</v>
      </c>
      <c r="M133" s="17">
        <f t="shared" si="32"/>
        <v>1.7601395654463389E-2</v>
      </c>
      <c r="N133" s="16">
        <f t="shared" si="32"/>
        <v>120.96522024133151</v>
      </c>
    </row>
    <row r="134" spans="1:14" ht="13.8" x14ac:dyDescent="0.2">
      <c r="A134" s="13" t="s">
        <v>199</v>
      </c>
      <c r="B134" s="13" t="s">
        <v>170</v>
      </c>
      <c r="C134" s="13" t="s">
        <v>180</v>
      </c>
      <c r="D134" s="13" t="s">
        <v>173</v>
      </c>
      <c r="E134" s="13" t="s">
        <v>173</v>
      </c>
      <c r="F134" s="13" t="s">
        <v>27</v>
      </c>
      <c r="G134" s="14">
        <v>6.2</v>
      </c>
      <c r="H134" s="14">
        <v>30.5</v>
      </c>
      <c r="I134" s="16">
        <v>5375.3876427108344</v>
      </c>
      <c r="J134" s="16">
        <v>23045.933056250582</v>
      </c>
      <c r="K134" s="16">
        <v>2915.760303002367</v>
      </c>
      <c r="L134" s="10">
        <v>1.1893257097279999</v>
      </c>
      <c r="M134" s="17">
        <v>2.2517703353504147E-3</v>
      </c>
      <c r="N134" s="16">
        <f>J134/(PI()*H134*50^2)*1000000/1000</f>
        <v>96.206535450942724</v>
      </c>
    </row>
    <row r="135" spans="1:14" ht="13.8" x14ac:dyDescent="0.2">
      <c r="A135" s="13" t="s">
        <v>199</v>
      </c>
      <c r="B135" s="13" t="s">
        <v>170</v>
      </c>
      <c r="C135" s="13" t="s">
        <v>180</v>
      </c>
      <c r="D135" s="13" t="s">
        <v>173</v>
      </c>
      <c r="E135" s="13" t="s">
        <v>173</v>
      </c>
      <c r="F135" s="13" t="s">
        <v>6</v>
      </c>
      <c r="G135" s="14">
        <v>7.7</v>
      </c>
      <c r="H135" s="14">
        <v>32.450000000000003</v>
      </c>
      <c r="I135" s="16">
        <v>8122.5419049824923</v>
      </c>
      <c r="J135" s="16">
        <v>28828.79218516812</v>
      </c>
      <c r="K135" s="16">
        <v>2853.6088321208708</v>
      </c>
      <c r="L135" s="10">
        <v>1.2985830867219998</v>
      </c>
      <c r="M135" s="17">
        <v>3.3034802070982011E-3</v>
      </c>
      <c r="N135" s="16">
        <f>J135/(PI()*H135*50^2)*1000000/1000</f>
        <v>113.11543370449328</v>
      </c>
    </row>
    <row r="136" spans="1:14" ht="13.8" x14ac:dyDescent="0.2">
      <c r="A136" s="13" t="s">
        <v>199</v>
      </c>
      <c r="B136" s="13" t="s">
        <v>170</v>
      </c>
      <c r="C136" s="13" t="s">
        <v>180</v>
      </c>
      <c r="D136" s="13" t="s">
        <v>173</v>
      </c>
      <c r="E136" s="13" t="s">
        <v>173</v>
      </c>
      <c r="F136" s="13" t="s">
        <v>68</v>
      </c>
      <c r="G136" s="14">
        <v>8.5</v>
      </c>
      <c r="H136" s="14">
        <v>31</v>
      </c>
      <c r="I136" s="16">
        <v>6074.3714307736291</v>
      </c>
      <c r="J136" s="16">
        <v>19577.641611084051</v>
      </c>
      <c r="K136" s="16">
        <v>2613.1188043520287</v>
      </c>
      <c r="L136" s="10">
        <v>1.2472275800500001</v>
      </c>
      <c r="M136" s="17">
        <v>2.6909303722348764E-3</v>
      </c>
      <c r="N136" s="16">
        <f>J136/(PI()*H136*50^2)*1000000/1000</f>
        <v>80.40976610285432</v>
      </c>
    </row>
    <row r="137" spans="1:14" ht="13.8" x14ac:dyDescent="0.2">
      <c r="A137" s="13" t="s">
        <v>199</v>
      </c>
      <c r="B137" s="13" t="s">
        <v>170</v>
      </c>
      <c r="C137" s="13" t="s">
        <v>180</v>
      </c>
      <c r="D137" s="13" t="s">
        <v>173</v>
      </c>
      <c r="E137" s="13" t="s">
        <v>173</v>
      </c>
      <c r="F137" s="13" t="s">
        <v>11</v>
      </c>
      <c r="G137" s="14">
        <f>AVERAGE(G134:G136)</f>
        <v>7.4666666666666659</v>
      </c>
      <c r="H137" s="14">
        <f t="shared" ref="H137:N137" si="33">AVERAGE(H134:H136)</f>
        <v>31.316666666666666</v>
      </c>
      <c r="I137" s="16">
        <f t="shared" si="33"/>
        <v>6524.1003261556516</v>
      </c>
      <c r="J137" s="16">
        <f t="shared" si="33"/>
        <v>23817.455617500917</v>
      </c>
      <c r="K137" s="16">
        <f t="shared" si="33"/>
        <v>2794.1626464917554</v>
      </c>
      <c r="L137" s="10">
        <f t="shared" si="33"/>
        <v>1.2450454588333333</v>
      </c>
      <c r="M137" s="17">
        <f t="shared" si="33"/>
        <v>2.7487269715611644E-3</v>
      </c>
      <c r="N137" s="16">
        <f t="shared" si="33"/>
        <v>96.577245086096767</v>
      </c>
    </row>
    <row r="138" spans="1:14" ht="13.8" x14ac:dyDescent="0.2">
      <c r="A138" s="13" t="s">
        <v>199</v>
      </c>
      <c r="B138" s="13" t="s">
        <v>170</v>
      </c>
      <c r="C138" s="13" t="s">
        <v>180</v>
      </c>
      <c r="D138" s="13" t="s">
        <v>183</v>
      </c>
      <c r="E138" s="13" t="s">
        <v>184</v>
      </c>
      <c r="F138" s="13" t="s">
        <v>29</v>
      </c>
      <c r="G138" s="14">
        <v>5.3</v>
      </c>
      <c r="H138" s="14">
        <v>33</v>
      </c>
      <c r="I138" s="16">
        <v>8724.152591455977</v>
      </c>
      <c r="J138" s="16">
        <v>25357.200627140446</v>
      </c>
      <c r="K138" s="16">
        <v>2927.4092114451819</v>
      </c>
      <c r="L138" s="10">
        <v>1.293457697032</v>
      </c>
      <c r="M138" s="17">
        <v>3.4396981320904845E-3</v>
      </c>
      <c r="N138" s="16">
        <f>J138/(PI()*H138*50^2)*1000000/1000</f>
        <v>97.835729037146919</v>
      </c>
    </row>
    <row r="139" spans="1:14" ht="13.8" x14ac:dyDescent="0.2">
      <c r="A139" s="13" t="s">
        <v>199</v>
      </c>
      <c r="B139" s="13" t="s">
        <v>170</v>
      </c>
      <c r="C139" s="13" t="s">
        <v>180</v>
      </c>
      <c r="D139" s="13" t="s">
        <v>183</v>
      </c>
      <c r="E139" s="13" t="s">
        <v>184</v>
      </c>
      <c r="F139" s="13" t="s">
        <v>69</v>
      </c>
      <c r="G139" s="14">
        <v>5.9</v>
      </c>
      <c r="H139" s="14">
        <v>27.5</v>
      </c>
      <c r="I139" s="16">
        <v>5316.3720011767409</v>
      </c>
      <c r="J139" s="16">
        <v>17662.141486033877</v>
      </c>
      <c r="K139" s="16">
        <v>2806.1736569764898</v>
      </c>
      <c r="L139" s="10">
        <v>1.1855529888</v>
      </c>
      <c r="M139" s="17">
        <v>3.5908107594304637E-3</v>
      </c>
      <c r="N139" s="16">
        <f>J139/(PI()*H139*50^2)*1000000/1000</f>
        <v>81.775043580821091</v>
      </c>
    </row>
    <row r="140" spans="1:14" ht="13.8" x14ac:dyDescent="0.2">
      <c r="A140" s="13" t="s">
        <v>199</v>
      </c>
      <c r="B140" s="13" t="s">
        <v>170</v>
      </c>
      <c r="C140" s="13" t="s">
        <v>180</v>
      </c>
      <c r="D140" s="13" t="s">
        <v>183</v>
      </c>
      <c r="E140" s="13" t="s">
        <v>184</v>
      </c>
      <c r="F140" s="13" t="s">
        <v>7</v>
      </c>
      <c r="G140" s="14">
        <v>7.1</v>
      </c>
      <c r="H140" s="14">
        <v>26.3</v>
      </c>
      <c r="I140" s="16">
        <v>5365.7121491379476</v>
      </c>
      <c r="J140" s="16">
        <v>14497.99244072177</v>
      </c>
      <c r="K140" s="16">
        <v>2285.2640723771592</v>
      </c>
      <c r="L140" s="10">
        <v>1.1091973052713802</v>
      </c>
      <c r="M140" s="17">
        <v>2.7499276731234121E-3</v>
      </c>
      <c r="N140" s="16">
        <f>J140/(PI()*H140*50^2)*1000000/1000</f>
        <v>70.187898459309565</v>
      </c>
    </row>
    <row r="141" spans="1:14" ht="13.8" x14ac:dyDescent="0.2">
      <c r="A141" s="13" t="s">
        <v>199</v>
      </c>
      <c r="B141" s="13" t="s">
        <v>170</v>
      </c>
      <c r="C141" s="13" t="s">
        <v>180</v>
      </c>
      <c r="D141" s="13" t="s">
        <v>183</v>
      </c>
      <c r="E141" s="13" t="s">
        <v>184</v>
      </c>
      <c r="F141" s="13" t="s">
        <v>11</v>
      </c>
      <c r="G141" s="14">
        <f>AVERAGE(G138:G140)</f>
        <v>6.0999999999999988</v>
      </c>
      <c r="H141" s="14">
        <f t="shared" ref="H141:N141" si="34">AVERAGE(H138:H140)</f>
        <v>28.933333333333334</v>
      </c>
      <c r="I141" s="16">
        <f t="shared" si="34"/>
        <v>6468.7455805902218</v>
      </c>
      <c r="J141" s="16">
        <f t="shared" si="34"/>
        <v>19172.444851298696</v>
      </c>
      <c r="K141" s="16">
        <f t="shared" si="34"/>
        <v>2672.948980266277</v>
      </c>
      <c r="L141" s="10">
        <f t="shared" si="34"/>
        <v>1.1960693303677934</v>
      </c>
      <c r="M141" s="17">
        <f t="shared" si="34"/>
        <v>3.2601455215481201E-3</v>
      </c>
      <c r="N141" s="16">
        <f t="shared" si="34"/>
        <v>83.266223692425854</v>
      </c>
    </row>
    <row r="142" spans="1:14" ht="13.8" x14ac:dyDescent="0.2">
      <c r="A142" s="13" t="s">
        <v>200</v>
      </c>
      <c r="B142" s="13" t="s">
        <v>172</v>
      </c>
      <c r="C142" s="13" t="s">
        <v>180</v>
      </c>
      <c r="D142" s="13" t="s">
        <v>173</v>
      </c>
      <c r="E142" s="13" t="s">
        <v>173</v>
      </c>
      <c r="F142" s="13" t="s">
        <v>29</v>
      </c>
      <c r="G142" s="14">
        <v>4.2</v>
      </c>
      <c r="H142" s="14">
        <v>36.9</v>
      </c>
      <c r="I142" s="16">
        <v>6871.7456563542401</v>
      </c>
      <c r="J142" s="16">
        <v>18588.804267450392</v>
      </c>
      <c r="K142" s="16">
        <v>3331.8160010739098</v>
      </c>
      <c r="L142" s="10">
        <v>1.2558106687999999</v>
      </c>
      <c r="M142" s="17">
        <v>2.4134324330400054E-3</v>
      </c>
      <c r="N142" s="16">
        <f>J142/(PI()*H142*50^2)*1000000/1000</f>
        <v>64.140923259240068</v>
      </c>
    </row>
    <row r="143" spans="1:14" ht="13.8" x14ac:dyDescent="0.2">
      <c r="A143" s="13" t="s">
        <v>200</v>
      </c>
      <c r="B143" s="13" t="s">
        <v>172</v>
      </c>
      <c r="C143" s="13" t="s">
        <v>180</v>
      </c>
      <c r="D143" s="13" t="s">
        <v>173</v>
      </c>
      <c r="E143" s="13" t="s">
        <v>173</v>
      </c>
      <c r="F143" s="13" t="s">
        <v>72</v>
      </c>
      <c r="G143" s="14">
        <v>3.9</v>
      </c>
      <c r="H143" s="14">
        <v>36.200000000000003</v>
      </c>
      <c r="I143" s="16">
        <v>9043.8284240084358</v>
      </c>
      <c r="J143" s="16">
        <v>23718.766749546332</v>
      </c>
      <c r="K143" s="16">
        <v>3597.4820578682197</v>
      </c>
      <c r="L143" s="10">
        <v>1.221219041938</v>
      </c>
      <c r="M143" s="17">
        <v>3.1145120931914119E-3</v>
      </c>
      <c r="N143" s="16">
        <f>J143/(PI()*H143*50^2)*1000000/1000</f>
        <v>83.424507673679244</v>
      </c>
    </row>
    <row r="144" spans="1:14" ht="13.8" x14ac:dyDescent="0.2">
      <c r="A144" s="13" t="s">
        <v>200</v>
      </c>
      <c r="B144" s="13" t="s">
        <v>172</v>
      </c>
      <c r="C144" s="13" t="s">
        <v>180</v>
      </c>
      <c r="D144" s="13" t="s">
        <v>173</v>
      </c>
      <c r="E144" s="13" t="s">
        <v>173</v>
      </c>
      <c r="F144" s="13" t="s">
        <v>5</v>
      </c>
      <c r="G144" s="14">
        <v>4.2</v>
      </c>
      <c r="H144" s="14">
        <v>35.1</v>
      </c>
      <c r="I144" s="16">
        <v>5517.9808561017344</v>
      </c>
      <c r="J144" s="16">
        <v>23380.721356993727</v>
      </c>
      <c r="K144" s="16">
        <v>3774.4841694680299</v>
      </c>
      <c r="L144" s="10">
        <v>1.228040214472</v>
      </c>
      <c r="M144" s="17">
        <v>2.5626642973203299E-3</v>
      </c>
      <c r="N144" s="16">
        <f>J144/(PI()*H144*50^2)*1000000/1000</f>
        <v>84.812703749739015</v>
      </c>
    </row>
    <row r="145" spans="1:14" ht="13.8" x14ac:dyDescent="0.2">
      <c r="A145" s="13" t="s">
        <v>200</v>
      </c>
      <c r="B145" s="13" t="s">
        <v>172</v>
      </c>
      <c r="C145" s="13" t="s">
        <v>180</v>
      </c>
      <c r="D145" s="13" t="s">
        <v>173</v>
      </c>
      <c r="E145" s="13" t="s">
        <v>173</v>
      </c>
      <c r="F145" s="13" t="s">
        <v>11</v>
      </c>
      <c r="G145" s="14">
        <f>AVERAGE(G142:G144)</f>
        <v>4.1000000000000005</v>
      </c>
      <c r="H145" s="14">
        <f t="shared" ref="H145:N145" si="35">AVERAGE(H142:H144)</f>
        <v>36.066666666666663</v>
      </c>
      <c r="I145" s="16">
        <f t="shared" si="35"/>
        <v>7144.5183121548034</v>
      </c>
      <c r="J145" s="16">
        <f t="shared" si="35"/>
        <v>21896.097457996817</v>
      </c>
      <c r="K145" s="16">
        <f t="shared" si="35"/>
        <v>3567.9274094700536</v>
      </c>
      <c r="L145" s="10">
        <f t="shared" si="35"/>
        <v>1.2350233084033333</v>
      </c>
      <c r="M145" s="17">
        <f t="shared" si="35"/>
        <v>2.6968696078505821E-3</v>
      </c>
      <c r="N145" s="16">
        <f t="shared" si="35"/>
        <v>77.459378227552762</v>
      </c>
    </row>
    <row r="146" spans="1:14" ht="13.8" x14ac:dyDescent="0.2">
      <c r="A146" s="13" t="s">
        <v>200</v>
      </c>
      <c r="B146" s="13" t="s">
        <v>172</v>
      </c>
      <c r="C146" s="13" t="s">
        <v>180</v>
      </c>
      <c r="D146" s="13" t="s">
        <v>183</v>
      </c>
      <c r="E146" s="13" t="s">
        <v>184</v>
      </c>
      <c r="F146" s="13" t="s">
        <v>27</v>
      </c>
      <c r="G146" s="14">
        <v>3.8</v>
      </c>
      <c r="H146" s="14">
        <v>36.299999999999997</v>
      </c>
      <c r="I146" s="16">
        <v>9133.3811343386151</v>
      </c>
      <c r="J146" s="16">
        <v>25359.071964299434</v>
      </c>
      <c r="K146" s="16">
        <v>3548.0591225257704</v>
      </c>
      <c r="L146" s="10">
        <v>1.3208786721999999</v>
      </c>
      <c r="M146" s="17">
        <v>3.0553757624228162E-3</v>
      </c>
      <c r="N146" s="16">
        <f>J146/(PI()*H146*50^2)*1000000/1000</f>
        <v>88.948135654905897</v>
      </c>
    </row>
    <row r="147" spans="1:14" ht="13.8" x14ac:dyDescent="0.2">
      <c r="A147" s="13" t="s">
        <v>200</v>
      </c>
      <c r="B147" s="13" t="s">
        <v>172</v>
      </c>
      <c r="C147" s="13" t="s">
        <v>180</v>
      </c>
      <c r="D147" s="13" t="s">
        <v>183</v>
      </c>
      <c r="E147" s="13" t="s">
        <v>184</v>
      </c>
      <c r="F147" s="13" t="s">
        <v>6</v>
      </c>
      <c r="G147" s="14">
        <v>5.4</v>
      </c>
      <c r="H147" s="14">
        <v>37</v>
      </c>
      <c r="I147" s="16">
        <v>8603.0981040497627</v>
      </c>
      <c r="J147" s="16">
        <v>30195.744179016634</v>
      </c>
      <c r="K147" s="16">
        <v>3306.4654501588698</v>
      </c>
      <c r="L147" s="10">
        <v>1.3676786178</v>
      </c>
      <c r="M147" s="17">
        <v>3.0736951070303498E-3</v>
      </c>
      <c r="N147" s="16">
        <f>J147/(PI()*H147*50^2)*1000000/1000</f>
        <v>103.9092312741367</v>
      </c>
    </row>
    <row r="148" spans="1:14" ht="13.8" x14ac:dyDescent="0.2">
      <c r="A148" s="13" t="s">
        <v>200</v>
      </c>
      <c r="B148" s="13" t="s">
        <v>172</v>
      </c>
      <c r="C148" s="13" t="s">
        <v>180</v>
      </c>
      <c r="D148" s="13" t="s">
        <v>183</v>
      </c>
      <c r="E148" s="13" t="s">
        <v>184</v>
      </c>
      <c r="F148" s="13" t="s">
        <v>3</v>
      </c>
      <c r="G148" s="14">
        <v>3.2</v>
      </c>
      <c r="H148" s="14">
        <v>36</v>
      </c>
      <c r="I148" s="16">
        <v>9268.0427687418978</v>
      </c>
      <c r="J148" s="16">
        <v>30412.524294798262</v>
      </c>
      <c r="K148" s="16">
        <v>3263.64894692497</v>
      </c>
      <c r="L148" s="10">
        <v>1.3621160960500001</v>
      </c>
      <c r="M148" s="17">
        <v>3.3771672971795552E-3</v>
      </c>
      <c r="N148" s="16">
        <f>J148/(PI()*H148*50^2)*1000000/1000</f>
        <v>107.56230163154449</v>
      </c>
    </row>
    <row r="149" spans="1:14" ht="13.8" x14ac:dyDescent="0.2">
      <c r="A149" s="13" t="s">
        <v>200</v>
      </c>
      <c r="B149" s="13" t="s">
        <v>172</v>
      </c>
      <c r="C149" s="13" t="s">
        <v>180</v>
      </c>
      <c r="D149" s="13" t="s">
        <v>183</v>
      </c>
      <c r="E149" s="13" t="s">
        <v>184</v>
      </c>
      <c r="F149" s="13" t="s">
        <v>11</v>
      </c>
      <c r="G149" s="14">
        <f>AVERAGE(G146:G148)</f>
        <v>4.1333333333333329</v>
      </c>
      <c r="H149" s="14">
        <f t="shared" ref="H149:N149" si="36">AVERAGE(H146:H148)</f>
        <v>36.43333333333333</v>
      </c>
      <c r="I149" s="16">
        <f t="shared" si="36"/>
        <v>9001.5073357100919</v>
      </c>
      <c r="J149" s="16">
        <f t="shared" si="36"/>
        <v>28655.780146038112</v>
      </c>
      <c r="K149" s="16">
        <f t="shared" si="36"/>
        <v>3372.7245065365369</v>
      </c>
      <c r="L149" s="10">
        <f t="shared" si="36"/>
        <v>1.3502244620166666</v>
      </c>
      <c r="M149" s="17">
        <f t="shared" si="36"/>
        <v>3.1687460555442407E-3</v>
      </c>
      <c r="N149" s="16">
        <f t="shared" si="36"/>
        <v>100.13988952019569</v>
      </c>
    </row>
    <row r="150" spans="1:14" ht="13.8" x14ac:dyDescent="0.2">
      <c r="A150" s="13" t="s">
        <v>201</v>
      </c>
      <c r="B150" s="13" t="s">
        <v>171</v>
      </c>
      <c r="C150" s="13" t="s">
        <v>180</v>
      </c>
      <c r="D150" s="13" t="s">
        <v>173</v>
      </c>
      <c r="E150" s="13" t="s">
        <v>173</v>
      </c>
      <c r="F150" s="13" t="s">
        <v>26</v>
      </c>
      <c r="G150" s="14">
        <v>7.3</v>
      </c>
      <c r="H150" s="14">
        <v>30</v>
      </c>
      <c r="I150" s="16">
        <v>6948.5377557630563</v>
      </c>
      <c r="J150" s="16">
        <v>17054.620620857444</v>
      </c>
      <c r="K150" s="16">
        <v>1646.8037830286439</v>
      </c>
      <c r="L150" s="10">
        <v>1.28893089954888</v>
      </c>
      <c r="M150" s="17">
        <v>5.0392976223532756E-3</v>
      </c>
      <c r="N150" s="16">
        <f>J150/(PI()*H150*50^2)*1000000/1000</f>
        <v>72.382057983104858</v>
      </c>
    </row>
    <row r="151" spans="1:14" ht="13.8" x14ac:dyDescent="0.2">
      <c r="A151" s="13" t="s">
        <v>201</v>
      </c>
      <c r="B151" s="13" t="s">
        <v>171</v>
      </c>
      <c r="C151" s="13" t="s">
        <v>180</v>
      </c>
      <c r="D151" s="13" t="s">
        <v>173</v>
      </c>
      <c r="E151" s="13" t="s">
        <v>173</v>
      </c>
      <c r="F151" s="13" t="s">
        <v>72</v>
      </c>
      <c r="G151" s="14">
        <v>8.1</v>
      </c>
      <c r="H151" s="14">
        <v>26.5</v>
      </c>
      <c r="I151" s="16">
        <v>5954.3136604779165</v>
      </c>
      <c r="J151" s="16">
        <v>15628.82853190583</v>
      </c>
      <c r="K151" s="16">
        <v>1668.6476888608133</v>
      </c>
      <c r="L151" s="10">
        <v>1.34181988871298</v>
      </c>
      <c r="M151" s="17">
        <v>4.3240794769306406E-3</v>
      </c>
      <c r="N151" s="16">
        <f>J151/(PI()*H151*50^2)*1000000/1000</f>
        <v>75.09148122531208</v>
      </c>
    </row>
    <row r="152" spans="1:14" ht="13.8" x14ac:dyDescent="0.2">
      <c r="A152" s="13" t="s">
        <v>201</v>
      </c>
      <c r="B152" s="13" t="s">
        <v>171</v>
      </c>
      <c r="C152" s="13" t="s">
        <v>180</v>
      </c>
      <c r="D152" s="13" t="s">
        <v>173</v>
      </c>
      <c r="E152" s="13" t="s">
        <v>173</v>
      </c>
      <c r="F152" s="13" t="s">
        <v>73</v>
      </c>
      <c r="G152" s="14">
        <v>7.4</v>
      </c>
      <c r="H152" s="14">
        <v>26.7</v>
      </c>
      <c r="I152" s="16">
        <v>9735.3776716610791</v>
      </c>
      <c r="J152" s="16">
        <v>18098.190408171737</v>
      </c>
      <c r="K152" s="16">
        <v>1895.3291264929765</v>
      </c>
      <c r="L152" s="10">
        <v>1.6002569109767202</v>
      </c>
      <c r="M152" s="17">
        <v>6.1944888910715123E-3</v>
      </c>
      <c r="N152" s="16">
        <f>J152/(PI()*H152*50^2)*1000000/1000</f>
        <v>86.304613167905899</v>
      </c>
    </row>
    <row r="153" spans="1:14" ht="13.8" x14ac:dyDescent="0.3">
      <c r="A153" s="13" t="s">
        <v>201</v>
      </c>
      <c r="B153" s="13" t="s">
        <v>171</v>
      </c>
      <c r="C153" s="13" t="s">
        <v>180</v>
      </c>
      <c r="D153" s="13" t="s">
        <v>173</v>
      </c>
      <c r="E153" s="13" t="s">
        <v>173</v>
      </c>
      <c r="F153" s="27" t="s">
        <v>11</v>
      </c>
      <c r="G153" s="14">
        <f>AVERAGE(G150:G152)</f>
        <v>7.5999999999999988</v>
      </c>
      <c r="H153" s="14">
        <f t="shared" ref="H153:N153" si="37">AVERAGE(H150:H152)</f>
        <v>27.733333333333334</v>
      </c>
      <c r="I153" s="16">
        <f t="shared" si="37"/>
        <v>7546.0763626340167</v>
      </c>
      <c r="J153" s="16">
        <f t="shared" si="37"/>
        <v>16927.213186978337</v>
      </c>
      <c r="K153" s="16">
        <f t="shared" si="37"/>
        <v>1736.926866127478</v>
      </c>
      <c r="L153" s="10">
        <f t="shared" si="37"/>
        <v>1.4103358997461932</v>
      </c>
      <c r="M153" s="17">
        <f t="shared" si="37"/>
        <v>5.1859553301184767E-3</v>
      </c>
      <c r="N153" s="16">
        <f t="shared" si="37"/>
        <v>77.926050792107603</v>
      </c>
    </row>
    <row r="154" spans="1:14" ht="13.8" x14ac:dyDescent="0.2">
      <c r="A154" s="13" t="s">
        <v>201</v>
      </c>
      <c r="B154" s="13" t="s">
        <v>171</v>
      </c>
      <c r="C154" s="13" t="s">
        <v>180</v>
      </c>
      <c r="D154" s="13" t="s">
        <v>186</v>
      </c>
      <c r="E154" s="13" t="s">
        <v>197</v>
      </c>
      <c r="F154" s="13" t="s">
        <v>29</v>
      </c>
      <c r="G154" s="14">
        <v>7.5</v>
      </c>
      <c r="H154" s="14">
        <v>33</v>
      </c>
      <c r="I154" s="16">
        <v>9030.1951589011478</v>
      </c>
      <c r="J154" s="16">
        <v>22241.190169011461</v>
      </c>
      <c r="K154" s="16">
        <v>1415.9156814768644</v>
      </c>
      <c r="L154" s="10">
        <v>1.55486808691528</v>
      </c>
      <c r="M154" s="17">
        <v>7.7227949446558482E-3</v>
      </c>
      <c r="N154" s="16">
        <f>J154/(PI()*H154*50^2)*1000000/1000</f>
        <v>85.81322074291009</v>
      </c>
    </row>
    <row r="155" spans="1:14" ht="13.8" x14ac:dyDescent="0.2">
      <c r="A155" s="13" t="s">
        <v>201</v>
      </c>
      <c r="B155" s="13" t="s">
        <v>171</v>
      </c>
      <c r="C155" s="13" t="s">
        <v>180</v>
      </c>
      <c r="D155" s="13" t="s">
        <v>186</v>
      </c>
      <c r="E155" s="13" t="s">
        <v>197</v>
      </c>
      <c r="F155" s="13" t="s">
        <v>72</v>
      </c>
      <c r="G155" s="14">
        <v>9</v>
      </c>
      <c r="H155" s="14">
        <v>29.8</v>
      </c>
      <c r="I155" s="16">
        <v>7281.9258514367539</v>
      </c>
      <c r="J155" s="16">
        <v>16083.069672097437</v>
      </c>
      <c r="K155" s="16">
        <v>1278.8430805167739</v>
      </c>
      <c r="L155" s="10">
        <v>1.4705146899225801</v>
      </c>
      <c r="M155" s="17">
        <v>6.6834959408974834E-3</v>
      </c>
      <c r="N155" s="16">
        <f>J155/(PI()*H155*50^2)*1000000/1000</f>
        <v>68.716779554514247</v>
      </c>
    </row>
    <row r="156" spans="1:14" ht="13.8" x14ac:dyDescent="0.2">
      <c r="A156" s="13" t="s">
        <v>201</v>
      </c>
      <c r="B156" s="13" t="s">
        <v>171</v>
      </c>
      <c r="C156" s="13" t="s">
        <v>180</v>
      </c>
      <c r="D156" s="13" t="s">
        <v>186</v>
      </c>
      <c r="E156" s="13" t="s">
        <v>197</v>
      </c>
      <c r="F156" s="13" t="s">
        <v>44</v>
      </c>
      <c r="G156" s="14">
        <v>8.1999999999999993</v>
      </c>
      <c r="H156" s="14">
        <v>27.5</v>
      </c>
      <c r="I156" s="16">
        <v>5364.1794417965812</v>
      </c>
      <c r="J156" s="16">
        <v>14240.112741999725</v>
      </c>
      <c r="K156" s="16">
        <v>1294.3568013298429</v>
      </c>
      <c r="L156" s="10">
        <v>1.1857401482176801</v>
      </c>
      <c r="M156" s="17">
        <v>5.0514438776030207E-3</v>
      </c>
      <c r="N156" s="16">
        <f>J156/(PI()*H156*50^2)*1000000/1000</f>
        <v>65.931180598549517</v>
      </c>
    </row>
    <row r="157" spans="1:14" ht="13.8" x14ac:dyDescent="0.3">
      <c r="A157" s="13" t="s">
        <v>201</v>
      </c>
      <c r="B157" s="13" t="s">
        <v>171</v>
      </c>
      <c r="C157" s="13" t="s">
        <v>180</v>
      </c>
      <c r="D157" s="13" t="s">
        <v>186</v>
      </c>
      <c r="E157" s="13" t="s">
        <v>197</v>
      </c>
      <c r="F157" s="27" t="s">
        <v>11</v>
      </c>
      <c r="G157" s="14">
        <f>AVERAGE(G154:G156)</f>
        <v>8.2333333333333325</v>
      </c>
      <c r="H157" s="14">
        <f t="shared" ref="H157:N157" si="38">AVERAGE(H154:H156)</f>
        <v>30.099999999999998</v>
      </c>
      <c r="I157" s="16">
        <f t="shared" si="38"/>
        <v>7225.4334840448282</v>
      </c>
      <c r="J157" s="16">
        <f t="shared" si="38"/>
        <v>17521.457527702874</v>
      </c>
      <c r="K157" s="16">
        <f t="shared" si="38"/>
        <v>1329.7051877744937</v>
      </c>
      <c r="L157" s="10">
        <f t="shared" si="38"/>
        <v>1.4037076416851801</v>
      </c>
      <c r="M157" s="17">
        <f t="shared" si="38"/>
        <v>6.4859115877187838E-3</v>
      </c>
      <c r="N157" s="16">
        <f t="shared" si="38"/>
        <v>73.487060298657966</v>
      </c>
    </row>
    <row r="158" spans="1:14" ht="13.8" x14ac:dyDescent="0.2">
      <c r="A158" s="13" t="s">
        <v>202</v>
      </c>
      <c r="B158" s="13" t="s">
        <v>171</v>
      </c>
      <c r="C158" s="13" t="s">
        <v>180</v>
      </c>
      <c r="D158" s="13" t="s">
        <v>173</v>
      </c>
      <c r="E158" s="13" t="s">
        <v>173</v>
      </c>
      <c r="F158" s="13" t="s">
        <v>27</v>
      </c>
      <c r="G158" s="14">
        <v>9.3000000000000007</v>
      </c>
      <c r="H158" s="14">
        <v>31.9</v>
      </c>
      <c r="I158" s="16">
        <v>6151.3247139254772</v>
      </c>
      <c r="J158" s="16">
        <v>17682.187702107938</v>
      </c>
      <c r="K158" s="16">
        <v>1739.9716431776426</v>
      </c>
      <c r="L158" s="10">
        <v>1.3867160156876801</v>
      </c>
      <c r="M158" s="17">
        <v>4.1372174229125968E-3</v>
      </c>
      <c r="N158" s="16">
        <f>J158/(PI()*H158*50^2)*1000000/1000</f>
        <v>70.57573861991726</v>
      </c>
    </row>
    <row r="159" spans="1:14" ht="13.8" x14ac:dyDescent="0.2">
      <c r="A159" s="13" t="s">
        <v>202</v>
      </c>
      <c r="B159" s="13" t="s">
        <v>171</v>
      </c>
      <c r="C159" s="13" t="s">
        <v>180</v>
      </c>
      <c r="D159" s="13" t="s">
        <v>173</v>
      </c>
      <c r="E159" s="13" t="s">
        <v>173</v>
      </c>
      <c r="F159" s="13" t="s">
        <v>23</v>
      </c>
      <c r="G159" s="14">
        <v>9.8000000000000007</v>
      </c>
      <c r="H159" s="14">
        <v>32.799999999999997</v>
      </c>
      <c r="I159" s="16">
        <v>3298.2967468495926</v>
      </c>
      <c r="J159" s="16">
        <v>15753.524275543259</v>
      </c>
      <c r="K159" s="16">
        <v>1300.1949575358976</v>
      </c>
      <c r="L159" s="10">
        <v>1.17490619865088</v>
      </c>
      <c r="M159" s="17">
        <v>3.0421876644648018E-3</v>
      </c>
      <c r="N159" s="16">
        <f>J159/(PI()*H159*50^2)*1000000/1000</f>
        <v>61.152469745631215</v>
      </c>
    </row>
    <row r="160" spans="1:14" ht="13.8" x14ac:dyDescent="0.2">
      <c r="A160" s="13" t="s">
        <v>202</v>
      </c>
      <c r="B160" s="13" t="s">
        <v>171</v>
      </c>
      <c r="C160" s="13" t="s">
        <v>180</v>
      </c>
      <c r="D160" s="13" t="s">
        <v>173</v>
      </c>
      <c r="E160" s="13" t="s">
        <v>173</v>
      </c>
      <c r="F160" s="13" t="s">
        <v>91</v>
      </c>
      <c r="G160" s="14">
        <v>9.1</v>
      </c>
      <c r="H160" s="14">
        <v>25.7</v>
      </c>
      <c r="I160" s="16">
        <v>3912.1645819108189</v>
      </c>
      <c r="J160" s="16">
        <v>11658.64928438391</v>
      </c>
      <c r="K160" s="16">
        <v>1727.6498206200895</v>
      </c>
      <c r="L160" s="10">
        <v>1.2274842347649801</v>
      </c>
      <c r="M160" s="17">
        <v>2.7019494084545206E-3</v>
      </c>
      <c r="N160" s="16">
        <f>J160/(PI()*H160*50^2)*1000000/1000</f>
        <v>57.759740494458747</v>
      </c>
    </row>
    <row r="161" spans="1:14" ht="13.8" x14ac:dyDescent="0.3">
      <c r="A161" s="13" t="s">
        <v>202</v>
      </c>
      <c r="B161" s="13" t="s">
        <v>171</v>
      </c>
      <c r="C161" s="13" t="s">
        <v>180</v>
      </c>
      <c r="D161" s="13" t="s">
        <v>173</v>
      </c>
      <c r="E161" s="13" t="s">
        <v>173</v>
      </c>
      <c r="F161" s="27" t="s">
        <v>11</v>
      </c>
      <c r="G161" s="14">
        <f>AVERAGE(G158:G160)</f>
        <v>9.4</v>
      </c>
      <c r="H161" s="14">
        <f t="shared" ref="H161:N161" si="39">AVERAGE(H158:H160)</f>
        <v>30.133333333333329</v>
      </c>
      <c r="I161" s="16">
        <f t="shared" si="39"/>
        <v>4453.9286808952966</v>
      </c>
      <c r="J161" s="16">
        <f t="shared" si="39"/>
        <v>15031.453754011702</v>
      </c>
      <c r="K161" s="16">
        <f t="shared" si="39"/>
        <v>1589.2721404445431</v>
      </c>
      <c r="L161" s="10">
        <f t="shared" si="39"/>
        <v>1.2630354830345134</v>
      </c>
      <c r="M161" s="17">
        <f t="shared" si="39"/>
        <v>3.293784831943973E-3</v>
      </c>
      <c r="N161" s="16">
        <f t="shared" si="39"/>
        <v>63.162649620002412</v>
      </c>
    </row>
    <row r="162" spans="1:14" ht="13.8" x14ac:dyDescent="0.2">
      <c r="A162" s="13" t="s">
        <v>202</v>
      </c>
      <c r="B162" s="13" t="s">
        <v>171</v>
      </c>
      <c r="C162" s="13" t="s">
        <v>180</v>
      </c>
      <c r="D162" s="13" t="s">
        <v>183</v>
      </c>
      <c r="E162" s="13" t="s">
        <v>184</v>
      </c>
      <c r="F162" s="13" t="s">
        <v>27</v>
      </c>
      <c r="G162" s="14">
        <v>8</v>
      </c>
      <c r="H162" s="14">
        <v>30.3</v>
      </c>
      <c r="I162" s="16">
        <v>6540.2526504705102</v>
      </c>
      <c r="J162" s="16">
        <v>18509.260380786283</v>
      </c>
      <c r="K162" s="16">
        <v>1791.6371344242655</v>
      </c>
      <c r="L162" s="10">
        <v>1.5417998372764801</v>
      </c>
      <c r="M162" s="17">
        <v>4.3647551078018895E-3</v>
      </c>
      <c r="N162" s="16">
        <f>J162/(PI()*H162*50^2)*1000000/1000</f>
        <v>77.777961256161433</v>
      </c>
    </row>
    <row r="163" spans="1:14" ht="13.8" x14ac:dyDescent="0.2">
      <c r="A163" s="13" t="s">
        <v>202</v>
      </c>
      <c r="B163" s="13" t="s">
        <v>171</v>
      </c>
      <c r="C163" s="13" t="s">
        <v>180</v>
      </c>
      <c r="D163" s="13" t="s">
        <v>183</v>
      </c>
      <c r="E163" s="13" t="s">
        <v>184</v>
      </c>
      <c r="F163" s="13" t="s">
        <v>89</v>
      </c>
      <c r="G163" s="14">
        <v>7.8</v>
      </c>
      <c r="H163" s="14">
        <v>31.8</v>
      </c>
      <c r="I163" s="16">
        <v>6480.8371574850362</v>
      </c>
      <c r="J163" s="16">
        <v>18175.843913585213</v>
      </c>
      <c r="K163" s="16">
        <v>1349.7760557961219</v>
      </c>
      <c r="L163" s="10">
        <v>1.4053286488272199</v>
      </c>
      <c r="M163" s="17">
        <v>5.6438469019132317E-3</v>
      </c>
      <c r="N163" s="16">
        <f>J163/(PI()*H163*50^2)*1000000/1000</f>
        <v>72.774223992800685</v>
      </c>
    </row>
    <row r="164" spans="1:14" ht="13.8" x14ac:dyDescent="0.2">
      <c r="A164" s="13" t="s">
        <v>202</v>
      </c>
      <c r="B164" s="13" t="s">
        <v>171</v>
      </c>
      <c r="C164" s="13" t="s">
        <v>180</v>
      </c>
      <c r="D164" s="13" t="s">
        <v>183</v>
      </c>
      <c r="E164" s="13" t="s">
        <v>184</v>
      </c>
      <c r="F164" s="13" t="s">
        <v>71</v>
      </c>
      <c r="G164" s="14">
        <v>7</v>
      </c>
      <c r="H164" s="14">
        <v>31.9</v>
      </c>
      <c r="I164" s="16">
        <v>8841.8008979088954</v>
      </c>
      <c r="J164" s="16">
        <v>20750.721241395397</v>
      </c>
      <c r="K164" s="16">
        <v>1998.1279457291334</v>
      </c>
      <c r="L164" s="10">
        <v>1.4232862302580001</v>
      </c>
      <c r="M164" s="17">
        <v>5.3279559222808711E-3</v>
      </c>
      <c r="N164" s="16">
        <f>J164/(PI()*H164*50^2)*1000000/1000</f>
        <v>82.823319330158455</v>
      </c>
    </row>
    <row r="165" spans="1:14" ht="13.8" x14ac:dyDescent="0.3">
      <c r="A165" s="13" t="s">
        <v>202</v>
      </c>
      <c r="B165" s="13" t="s">
        <v>171</v>
      </c>
      <c r="C165" s="13" t="s">
        <v>180</v>
      </c>
      <c r="D165" s="13" t="s">
        <v>183</v>
      </c>
      <c r="E165" s="13" t="s">
        <v>184</v>
      </c>
      <c r="F165" s="27" t="s">
        <v>11</v>
      </c>
      <c r="G165" s="14">
        <f>AVERAGE(G162:G164)</f>
        <v>7.6000000000000005</v>
      </c>
      <c r="H165" s="14">
        <f t="shared" ref="H165:N165" si="40">AVERAGE(H162:H164)</f>
        <v>31.333333333333332</v>
      </c>
      <c r="I165" s="16">
        <f t="shared" si="40"/>
        <v>7287.6302352881467</v>
      </c>
      <c r="J165" s="16">
        <f t="shared" si="40"/>
        <v>19145.275178588967</v>
      </c>
      <c r="K165" s="16">
        <f t="shared" si="40"/>
        <v>1713.1803786498403</v>
      </c>
      <c r="L165" s="10">
        <f t="shared" si="40"/>
        <v>1.4568049054539001</v>
      </c>
      <c r="M165" s="17">
        <f t="shared" si="40"/>
        <v>5.1121859773319974E-3</v>
      </c>
      <c r="N165" s="16">
        <f t="shared" si="40"/>
        <v>77.791834859706867</v>
      </c>
    </row>
    <row r="166" spans="1:14" ht="13.8" x14ac:dyDescent="0.2">
      <c r="A166" s="13" t="s">
        <v>203</v>
      </c>
      <c r="B166" s="13" t="s">
        <v>170</v>
      </c>
      <c r="C166" s="13" t="s">
        <v>180</v>
      </c>
      <c r="D166" s="13" t="s">
        <v>173</v>
      </c>
      <c r="E166" s="13" t="s">
        <v>173</v>
      </c>
      <c r="F166" s="13" t="s">
        <v>63</v>
      </c>
      <c r="G166" s="14">
        <v>6.2</v>
      </c>
      <c r="H166" s="14">
        <v>25.3</v>
      </c>
      <c r="I166" s="16">
        <v>3463.8491225425314</v>
      </c>
      <c r="J166" s="16">
        <v>15711.038939641108</v>
      </c>
      <c r="K166" s="16">
        <v>2549.8005839348502</v>
      </c>
      <c r="L166" s="10">
        <v>1.057844348448</v>
      </c>
      <c r="M166" s="17">
        <v>1.6824115972599476E-3</v>
      </c>
      <c r="N166" s="16">
        <f>J166/(PI()*H166*50^2)*1000000/1000</f>
        <v>79.066861924209704</v>
      </c>
    </row>
    <row r="167" spans="1:14" ht="13.8" x14ac:dyDescent="0.2">
      <c r="A167" s="13" t="s">
        <v>203</v>
      </c>
      <c r="B167" s="13" t="s">
        <v>170</v>
      </c>
      <c r="C167" s="13" t="s">
        <v>180</v>
      </c>
      <c r="D167" s="13" t="s">
        <v>173</v>
      </c>
      <c r="E167" s="13" t="s">
        <v>173</v>
      </c>
      <c r="F167" s="13" t="s">
        <v>20</v>
      </c>
      <c r="G167" s="14">
        <v>7.9</v>
      </c>
      <c r="H167" s="14">
        <v>24</v>
      </c>
      <c r="I167" s="16">
        <v>2124.3496960450138</v>
      </c>
      <c r="J167" s="16">
        <v>8508.8780955838956</v>
      </c>
      <c r="K167" s="16">
        <v>2912.2171486955003</v>
      </c>
      <c r="L167" s="10">
        <v>0.78748280988800001</v>
      </c>
      <c r="M167" s="17">
        <v>8.4529557747064664E-4</v>
      </c>
      <c r="N167" s="16">
        <f>J167/(PI()*H167*50^2)*1000000/1000</f>
        <v>45.141000302617655</v>
      </c>
    </row>
    <row r="168" spans="1:14" ht="13.8" x14ac:dyDescent="0.2">
      <c r="A168" s="13" t="s">
        <v>203</v>
      </c>
      <c r="B168" s="13" t="s">
        <v>170</v>
      </c>
      <c r="C168" s="13" t="s">
        <v>180</v>
      </c>
      <c r="D168" s="13" t="s">
        <v>173</v>
      </c>
      <c r="E168" s="13" t="s">
        <v>173</v>
      </c>
      <c r="F168" s="13" t="s">
        <v>117</v>
      </c>
      <c r="G168" s="14">
        <v>5.6</v>
      </c>
      <c r="H168" s="14">
        <v>22.4</v>
      </c>
      <c r="I168" s="16">
        <v>2881.8424954294205</v>
      </c>
      <c r="J168" s="16">
        <v>12039.345360808464</v>
      </c>
      <c r="K168" s="16">
        <v>3065.4663065776699</v>
      </c>
      <c r="L168" s="10">
        <v>0.73150599064200006</v>
      </c>
      <c r="M168" s="17">
        <v>1.1204286673922659E-3</v>
      </c>
      <c r="N168" s="16">
        <f>J168/(PI()*H168*50^2)*1000000/1000</f>
        <v>68.43290449154091</v>
      </c>
    </row>
    <row r="169" spans="1:14" ht="13.8" x14ac:dyDescent="0.3">
      <c r="A169" s="13" t="s">
        <v>203</v>
      </c>
      <c r="B169" s="13" t="s">
        <v>170</v>
      </c>
      <c r="C169" s="13" t="s">
        <v>180</v>
      </c>
      <c r="D169" s="13" t="s">
        <v>173</v>
      </c>
      <c r="E169" s="13" t="s">
        <v>173</v>
      </c>
      <c r="F169" s="27" t="s">
        <v>11</v>
      </c>
      <c r="G169" s="14">
        <f>AVERAGE(G166:G168)</f>
        <v>6.5666666666666673</v>
      </c>
      <c r="H169" s="14">
        <f t="shared" ref="H169:N169" si="41">AVERAGE(H166:H168)</f>
        <v>23.899999999999995</v>
      </c>
      <c r="I169" s="16">
        <f t="shared" si="41"/>
        <v>2823.3471046723221</v>
      </c>
      <c r="J169" s="16">
        <f t="shared" si="41"/>
        <v>12086.420798677822</v>
      </c>
      <c r="K169" s="16">
        <f t="shared" si="41"/>
        <v>2842.4946797360067</v>
      </c>
      <c r="L169" s="10">
        <f t="shared" si="41"/>
        <v>0.85894438299266673</v>
      </c>
      <c r="M169" s="17">
        <f t="shared" si="41"/>
        <v>1.2160452807076201E-3</v>
      </c>
      <c r="N169" s="16">
        <f t="shared" si="41"/>
        <v>64.213588906122752</v>
      </c>
    </row>
    <row r="170" spans="1:14" ht="13.8" x14ac:dyDescent="0.2">
      <c r="A170" s="13" t="s">
        <v>203</v>
      </c>
      <c r="B170" s="13" t="s">
        <v>170</v>
      </c>
      <c r="C170" s="13" t="s">
        <v>180</v>
      </c>
      <c r="D170" s="13" t="s">
        <v>181</v>
      </c>
      <c r="E170" s="13" t="s">
        <v>182</v>
      </c>
      <c r="F170" s="13" t="s">
        <v>27</v>
      </c>
      <c r="G170" s="14">
        <v>7</v>
      </c>
      <c r="H170" s="14">
        <v>22</v>
      </c>
      <c r="I170" s="16">
        <v>4101.4245803363474</v>
      </c>
      <c r="J170" s="16">
        <v>17539.056558885459</v>
      </c>
      <c r="K170" s="16">
        <v>3473.5421643494296</v>
      </c>
      <c r="L170" s="10">
        <v>1.263270762738</v>
      </c>
      <c r="M170" s="17">
        <v>1.5105167601841612E-3</v>
      </c>
      <c r="N170" s="16">
        <f>J170/(PI()*H170*50^2)*1000000/1000</f>
        <v>101.5064563096345</v>
      </c>
    </row>
    <row r="171" spans="1:14" ht="13.8" x14ac:dyDescent="0.2">
      <c r="A171" s="13" t="s">
        <v>203</v>
      </c>
      <c r="B171" s="13" t="s">
        <v>170</v>
      </c>
      <c r="C171" s="13" t="s">
        <v>180</v>
      </c>
      <c r="D171" s="13" t="s">
        <v>181</v>
      </c>
      <c r="E171" s="13" t="s">
        <v>182</v>
      </c>
      <c r="F171" s="13" t="s">
        <v>66</v>
      </c>
      <c r="G171" s="14">
        <v>8.1</v>
      </c>
      <c r="H171" s="14">
        <v>22.5</v>
      </c>
      <c r="I171" s="16">
        <v>2951.3642493402444</v>
      </c>
      <c r="J171" s="16">
        <v>14288.377433253463</v>
      </c>
      <c r="K171" s="16">
        <v>2620.1374118438603</v>
      </c>
      <c r="L171" s="10">
        <v>0.95897744234177995</v>
      </c>
      <c r="M171" s="17">
        <v>1.4228278683632261E-3</v>
      </c>
      <c r="N171" s="16">
        <f>J171/(PI()*H171*50^2)*1000000/1000</f>
        <v>80.855676347199179</v>
      </c>
    </row>
    <row r="172" spans="1:14" ht="13.8" x14ac:dyDescent="0.2">
      <c r="A172" s="13" t="s">
        <v>203</v>
      </c>
      <c r="B172" s="13" t="s">
        <v>170</v>
      </c>
      <c r="C172" s="13" t="s">
        <v>180</v>
      </c>
      <c r="D172" s="13" t="s">
        <v>181</v>
      </c>
      <c r="E172" s="13" t="s">
        <v>182</v>
      </c>
      <c r="F172" s="13" t="s">
        <v>12</v>
      </c>
      <c r="G172" s="14">
        <v>7.8</v>
      </c>
      <c r="H172" s="14">
        <v>27.9</v>
      </c>
      <c r="I172" s="16">
        <v>6072.1929295810196</v>
      </c>
      <c r="J172" s="16">
        <v>21994.637476163298</v>
      </c>
      <c r="K172" s="16">
        <v>2747.0485446356001</v>
      </c>
      <c r="L172" s="10">
        <v>1.2482075042</v>
      </c>
      <c r="M172" s="17">
        <v>2.6803428607584264E-3</v>
      </c>
      <c r="N172" s="16">
        <f>J172/(PI()*H172*50^2)*1000000/1000</f>
        <v>100.37434482711507</v>
      </c>
    </row>
    <row r="173" spans="1:14" ht="13.8" x14ac:dyDescent="0.3">
      <c r="A173" s="13" t="s">
        <v>203</v>
      </c>
      <c r="B173" s="13" t="s">
        <v>170</v>
      </c>
      <c r="C173" s="13" t="s">
        <v>180</v>
      </c>
      <c r="D173" s="13" t="s">
        <v>181</v>
      </c>
      <c r="E173" s="13" t="s">
        <v>182</v>
      </c>
      <c r="F173" s="27" t="s">
        <v>74</v>
      </c>
      <c r="G173" s="14">
        <f>AVERAGE(G170:G172)</f>
        <v>7.6333333333333329</v>
      </c>
      <c r="H173" s="14">
        <f t="shared" ref="H173:N173" si="42">AVERAGE(H170:H172)</f>
        <v>24.133333333333336</v>
      </c>
      <c r="I173" s="16">
        <f t="shared" si="42"/>
        <v>4374.9939197525373</v>
      </c>
      <c r="J173" s="16">
        <f t="shared" si="42"/>
        <v>17940.690489434073</v>
      </c>
      <c r="K173" s="16">
        <f t="shared" si="42"/>
        <v>2946.9093736096297</v>
      </c>
      <c r="L173" s="10">
        <f t="shared" si="42"/>
        <v>1.1568185697599267</v>
      </c>
      <c r="M173" s="17">
        <f t="shared" si="42"/>
        <v>1.8712291631019378E-3</v>
      </c>
      <c r="N173" s="16">
        <f t="shared" si="42"/>
        <v>94.245492494649582</v>
      </c>
    </row>
    <row r="174" spans="1:14" ht="13.8" x14ac:dyDescent="0.2">
      <c r="A174" s="13" t="s">
        <v>203</v>
      </c>
      <c r="B174" s="13" t="s">
        <v>170</v>
      </c>
      <c r="C174" s="13" t="s">
        <v>180</v>
      </c>
      <c r="D174" s="13" t="s">
        <v>183</v>
      </c>
      <c r="E174" s="13" t="s">
        <v>184</v>
      </c>
      <c r="F174" s="13" t="s">
        <v>27</v>
      </c>
      <c r="G174" s="14">
        <v>6.7</v>
      </c>
      <c r="H174" s="14">
        <v>21</v>
      </c>
      <c r="I174" s="16">
        <v>4729.8381336377852</v>
      </c>
      <c r="J174" s="16">
        <v>17227.54970172761</v>
      </c>
      <c r="K174" s="16">
        <v>3394.0928435368801</v>
      </c>
      <c r="L174" s="10">
        <v>0.99220008320000008</v>
      </c>
      <c r="M174" s="17">
        <v>1.753039279700451E-3</v>
      </c>
      <c r="N174" s="16">
        <f>J174/(PI()*H174*50^2)*1000000/1000</f>
        <v>104.45141685300025</v>
      </c>
    </row>
    <row r="175" spans="1:14" ht="13.8" x14ac:dyDescent="0.2">
      <c r="A175" s="13" t="s">
        <v>203</v>
      </c>
      <c r="B175" s="13" t="s">
        <v>170</v>
      </c>
      <c r="C175" s="13" t="s">
        <v>180</v>
      </c>
      <c r="D175" s="13" t="s">
        <v>183</v>
      </c>
      <c r="E175" s="13" t="s">
        <v>184</v>
      </c>
      <c r="F175" s="13" t="s">
        <v>66</v>
      </c>
      <c r="G175" s="14">
        <v>7.4</v>
      </c>
      <c r="H175" s="14">
        <v>33.6</v>
      </c>
      <c r="I175" s="16">
        <v>3008.9701493087773</v>
      </c>
      <c r="J175" s="16">
        <v>15489.762302011701</v>
      </c>
      <c r="K175" s="16">
        <v>2212.3484440625198</v>
      </c>
      <c r="L175" s="10">
        <v>0.95734313044999997</v>
      </c>
      <c r="M175" s="17">
        <v>1.534428126147284E-3</v>
      </c>
      <c r="N175" s="16">
        <f>J175/(PI()*H175*50^2)*1000000/1000</f>
        <v>58.696958040087097</v>
      </c>
    </row>
    <row r="176" spans="1:14" ht="13.8" x14ac:dyDescent="0.2">
      <c r="A176" s="13" t="s">
        <v>203</v>
      </c>
      <c r="B176" s="13" t="s">
        <v>170</v>
      </c>
      <c r="C176" s="13" t="s">
        <v>180</v>
      </c>
      <c r="D176" s="13" t="s">
        <v>183</v>
      </c>
      <c r="E176" s="13" t="s">
        <v>184</v>
      </c>
      <c r="F176" s="13" t="s">
        <v>117</v>
      </c>
      <c r="G176" s="14">
        <v>6.2</v>
      </c>
      <c r="H176" s="14">
        <v>27.8</v>
      </c>
      <c r="I176" s="16">
        <v>5641.7497659477704</v>
      </c>
      <c r="J176" s="16">
        <v>21865.659710587865</v>
      </c>
      <c r="K176" s="16">
        <v>3783.0328473230102</v>
      </c>
      <c r="L176" s="10">
        <v>1.219062758408</v>
      </c>
      <c r="M176" s="17">
        <v>1.6871716135480718E-3</v>
      </c>
      <c r="N176" s="16">
        <f>J176/(PI()*H176*50^2)*1000000/1000</f>
        <v>100.1446856663413</v>
      </c>
    </row>
    <row r="177" spans="1:14" ht="13.8" x14ac:dyDescent="0.3">
      <c r="A177" s="13" t="s">
        <v>203</v>
      </c>
      <c r="B177" s="13" t="s">
        <v>170</v>
      </c>
      <c r="C177" s="13" t="s">
        <v>180</v>
      </c>
      <c r="D177" s="13" t="s">
        <v>183</v>
      </c>
      <c r="E177" s="13" t="s">
        <v>184</v>
      </c>
      <c r="F177" s="27" t="s">
        <v>74</v>
      </c>
      <c r="G177" s="14">
        <f>AVERAGE(G174:G176)</f>
        <v>6.7666666666666666</v>
      </c>
      <c r="H177" s="14">
        <f t="shared" ref="H177:N177" si="43">AVERAGE(H174:H176)</f>
        <v>27.466666666666669</v>
      </c>
      <c r="I177" s="16">
        <f t="shared" si="43"/>
        <v>4460.1860162981111</v>
      </c>
      <c r="J177" s="16">
        <f t="shared" si="43"/>
        <v>18194.323904775723</v>
      </c>
      <c r="K177" s="16">
        <f t="shared" si="43"/>
        <v>3129.8247116408033</v>
      </c>
      <c r="L177" s="10">
        <f t="shared" si="43"/>
        <v>1.0562019906860001</v>
      </c>
      <c r="M177" s="17">
        <f t="shared" si="43"/>
        <v>1.658213006465269E-3</v>
      </c>
      <c r="N177" s="16">
        <f t="shared" si="43"/>
        <v>87.764353519809561</v>
      </c>
    </row>
    <row r="178" spans="1:14" ht="13.8" x14ac:dyDescent="0.2">
      <c r="A178" s="13" t="s">
        <v>203</v>
      </c>
      <c r="B178" s="13" t="s">
        <v>170</v>
      </c>
      <c r="C178" s="13" t="s">
        <v>180</v>
      </c>
      <c r="D178" s="13" t="s">
        <v>186</v>
      </c>
      <c r="E178" s="13" t="s">
        <v>197</v>
      </c>
      <c r="F178" s="13" t="s">
        <v>52</v>
      </c>
      <c r="G178" s="26">
        <v>8.6</v>
      </c>
      <c r="H178" s="14">
        <v>25.6</v>
      </c>
      <c r="I178" s="16">
        <v>3084.4359272028514</v>
      </c>
      <c r="J178" s="16">
        <v>15111.069456142435</v>
      </c>
      <c r="K178" s="16">
        <v>2395.0108327705702</v>
      </c>
      <c r="L178" s="10">
        <v>1.1005817854856199</v>
      </c>
      <c r="M178" s="17">
        <v>1.5435094582059068E-3</v>
      </c>
      <c r="N178" s="16">
        <f>J178/(PI()*H178*50^2)*1000000/1000</f>
        <v>75.156293729688343</v>
      </c>
    </row>
    <row r="179" spans="1:14" ht="13.8" x14ac:dyDescent="0.2">
      <c r="A179" s="13" t="s">
        <v>203</v>
      </c>
      <c r="B179" s="13" t="s">
        <v>170</v>
      </c>
      <c r="C179" s="13" t="s">
        <v>180</v>
      </c>
      <c r="D179" s="13" t="s">
        <v>186</v>
      </c>
      <c r="E179" s="13" t="s">
        <v>197</v>
      </c>
      <c r="F179" s="13" t="s">
        <v>20</v>
      </c>
      <c r="G179" s="26">
        <v>8.8000000000000007</v>
      </c>
      <c r="H179" s="14">
        <v>25.1</v>
      </c>
      <c r="I179" s="16">
        <v>2741.8082837580782</v>
      </c>
      <c r="J179" s="16">
        <v>12232.275224363844</v>
      </c>
      <c r="K179" s="16">
        <v>2028.19704108424</v>
      </c>
      <c r="L179" s="10">
        <v>0.79110132635298003</v>
      </c>
      <c r="M179" s="17">
        <v>1.6557733085735848E-3</v>
      </c>
      <c r="N179" s="16">
        <f>J179/(PI()*H179*50^2)*1000000/1000</f>
        <v>62.050265090614459</v>
      </c>
    </row>
    <row r="180" spans="1:14" ht="13.8" x14ac:dyDescent="0.2">
      <c r="A180" s="13" t="s">
        <v>203</v>
      </c>
      <c r="B180" s="13" t="s">
        <v>170</v>
      </c>
      <c r="C180" s="13" t="s">
        <v>180</v>
      </c>
      <c r="D180" s="13" t="s">
        <v>186</v>
      </c>
      <c r="E180" s="13" t="s">
        <v>197</v>
      </c>
      <c r="F180" s="13" t="s">
        <v>3</v>
      </c>
      <c r="G180" s="26">
        <v>9.1</v>
      </c>
      <c r="H180" s="14">
        <v>25.7</v>
      </c>
      <c r="I180" s="16">
        <v>2957.413949355519</v>
      </c>
      <c r="J180" s="16">
        <v>13674.427317033447</v>
      </c>
      <c r="K180" s="16">
        <v>2868.2074008909503</v>
      </c>
      <c r="L180" s="10">
        <v>0.98267572188800001</v>
      </c>
      <c r="M180" s="17">
        <v>1.2214384097372659E-3</v>
      </c>
      <c r="N180" s="16">
        <f>J180/(PI()*H180*50^2)*1000000/1000</f>
        <v>67.746387593983414</v>
      </c>
    </row>
    <row r="181" spans="1:14" ht="13.8" x14ac:dyDescent="0.3">
      <c r="A181" s="13" t="s">
        <v>203</v>
      </c>
      <c r="B181" s="13" t="s">
        <v>170</v>
      </c>
      <c r="C181" s="13" t="s">
        <v>180</v>
      </c>
      <c r="D181" s="13" t="s">
        <v>186</v>
      </c>
      <c r="E181" s="13" t="s">
        <v>197</v>
      </c>
      <c r="F181" s="27" t="s">
        <v>11</v>
      </c>
      <c r="G181" s="14">
        <f>AVERAGE(G178:G180)</f>
        <v>8.8333333333333339</v>
      </c>
      <c r="H181" s="14">
        <f t="shared" ref="H181:N181" si="44">AVERAGE(H178:H180)</f>
        <v>25.466666666666669</v>
      </c>
      <c r="I181" s="16">
        <f t="shared" si="44"/>
        <v>2927.8860534388164</v>
      </c>
      <c r="J181" s="16">
        <f t="shared" si="44"/>
        <v>13672.590665846576</v>
      </c>
      <c r="K181" s="16">
        <f t="shared" si="44"/>
        <v>2430.4717582485869</v>
      </c>
      <c r="L181" s="10">
        <f t="shared" si="44"/>
        <v>0.95811961124219991</v>
      </c>
      <c r="M181" s="17">
        <f t="shared" si="44"/>
        <v>1.4735737255055859E-3</v>
      </c>
      <c r="N181" s="16">
        <f t="shared" si="44"/>
        <v>68.317648804762072</v>
      </c>
    </row>
    <row r="182" spans="1:14" ht="13.8" x14ac:dyDescent="0.2">
      <c r="A182" s="13" t="s">
        <v>203</v>
      </c>
      <c r="B182" s="13" t="s">
        <v>170</v>
      </c>
      <c r="C182" s="13" t="s">
        <v>180</v>
      </c>
      <c r="D182" s="13" t="s">
        <v>183</v>
      </c>
      <c r="E182" s="13" t="s">
        <v>204</v>
      </c>
      <c r="F182" s="13" t="s">
        <v>138</v>
      </c>
      <c r="G182" s="14">
        <v>8.1999999999999993</v>
      </c>
      <c r="H182" s="14">
        <v>19.899999999999999</v>
      </c>
      <c r="I182" s="16">
        <v>4252.5153195006897</v>
      </c>
      <c r="J182" s="16">
        <v>8312.1763274733657</v>
      </c>
      <c r="K182" s="16">
        <v>2972.4544954482399</v>
      </c>
      <c r="L182" s="10">
        <v>0.8893150802805001</v>
      </c>
      <c r="M182" s="17">
        <v>1.7178389628411384E-3</v>
      </c>
      <c r="N182" s="16">
        <f>J182/(PI()*H182*50^2)*1000000/1000</f>
        <v>53.182872376636105</v>
      </c>
    </row>
    <row r="183" spans="1:14" ht="13.8" x14ac:dyDescent="0.2">
      <c r="A183" s="13" t="s">
        <v>203</v>
      </c>
      <c r="B183" s="13" t="s">
        <v>170</v>
      </c>
      <c r="C183" s="13" t="s">
        <v>180</v>
      </c>
      <c r="D183" s="13" t="s">
        <v>183</v>
      </c>
      <c r="E183" s="13" t="s">
        <v>204</v>
      </c>
      <c r="F183" s="13" t="s">
        <v>113</v>
      </c>
      <c r="G183" s="14">
        <v>10.1</v>
      </c>
      <c r="H183" s="14">
        <v>21</v>
      </c>
      <c r="I183" s="16">
        <v>1498.7999508639653</v>
      </c>
      <c r="J183" s="16">
        <v>11606.947137239516</v>
      </c>
      <c r="K183" s="16">
        <v>2910.9893819916501</v>
      </c>
      <c r="L183" s="10">
        <v>0.88490021715199996</v>
      </c>
      <c r="M183" s="17">
        <v>7.0816916996912962E-4</v>
      </c>
      <c r="N183" s="16">
        <f>J183/(PI()*H183*50^2)*1000000/1000</f>
        <v>70.373448041828297</v>
      </c>
    </row>
    <row r="184" spans="1:14" ht="13.8" x14ac:dyDescent="0.2">
      <c r="A184" s="13" t="s">
        <v>203</v>
      </c>
      <c r="B184" s="13" t="s">
        <v>170</v>
      </c>
      <c r="C184" s="13" t="s">
        <v>180</v>
      </c>
      <c r="D184" s="13" t="s">
        <v>183</v>
      </c>
      <c r="E184" s="13" t="s">
        <v>204</v>
      </c>
      <c r="F184" s="13" t="s">
        <v>5</v>
      </c>
      <c r="G184" s="14">
        <v>7.6</v>
      </c>
      <c r="H184" s="14">
        <v>22.7</v>
      </c>
      <c r="I184" s="16">
        <v>3538.4410452421089</v>
      </c>
      <c r="J184" s="16">
        <v>13166.768484090031</v>
      </c>
      <c r="K184" s="16">
        <v>2994.1041197240302</v>
      </c>
      <c r="L184" s="10">
        <v>0.99512482224200016</v>
      </c>
      <c r="M184" s="17">
        <v>1.4398983573380645E-3</v>
      </c>
      <c r="N184" s="16">
        <f>J184/(PI()*H184*50^2)*1000000/1000</f>
        <v>73.852204010202996</v>
      </c>
    </row>
    <row r="185" spans="1:14" ht="13.8" x14ac:dyDescent="0.3">
      <c r="A185" s="13" t="s">
        <v>203</v>
      </c>
      <c r="B185" s="13" t="s">
        <v>170</v>
      </c>
      <c r="C185" s="13" t="s">
        <v>180</v>
      </c>
      <c r="D185" s="13" t="s">
        <v>183</v>
      </c>
      <c r="E185" s="13" t="s">
        <v>204</v>
      </c>
      <c r="F185" s="27" t="s">
        <v>11</v>
      </c>
      <c r="G185" s="14">
        <f>AVERAGE(G182:G184)</f>
        <v>8.6333333333333329</v>
      </c>
      <c r="H185" s="14">
        <f t="shared" ref="H185:N185" si="45">AVERAGE(H182:H184)</f>
        <v>21.2</v>
      </c>
      <c r="I185" s="16">
        <f t="shared" si="45"/>
        <v>3096.5854385355874</v>
      </c>
      <c r="J185" s="16">
        <f t="shared" si="45"/>
        <v>11028.630649600971</v>
      </c>
      <c r="K185" s="16">
        <f t="shared" si="45"/>
        <v>2959.1826657213064</v>
      </c>
      <c r="L185" s="10">
        <f t="shared" si="45"/>
        <v>0.92311337322483344</v>
      </c>
      <c r="M185" s="17">
        <f t="shared" si="45"/>
        <v>1.2886354967161107E-3</v>
      </c>
      <c r="N185" s="16">
        <f t="shared" si="45"/>
        <v>65.802841476222468</v>
      </c>
    </row>
    <row r="186" spans="1:14" ht="13.8" x14ac:dyDescent="0.2">
      <c r="A186" s="13" t="s">
        <v>205</v>
      </c>
      <c r="B186" s="13" t="s">
        <v>170</v>
      </c>
      <c r="C186" s="13" t="s">
        <v>180</v>
      </c>
      <c r="D186" s="13" t="s">
        <v>173</v>
      </c>
      <c r="E186" s="13" t="s">
        <v>173</v>
      </c>
      <c r="F186" s="13" t="s">
        <v>2</v>
      </c>
      <c r="G186" s="14">
        <v>5.8597770439906771</v>
      </c>
      <c r="H186" s="14">
        <v>37.4</v>
      </c>
      <c r="I186" s="16">
        <v>10391.251973605205</v>
      </c>
      <c r="J186" s="16">
        <v>42158.077578177195</v>
      </c>
      <c r="K186" s="16">
        <v>1979.4112443926299</v>
      </c>
      <c r="L186" s="10">
        <v>1.961955114632</v>
      </c>
      <c r="M186" s="17">
        <v>6.1986482299149449E-3</v>
      </c>
      <c r="N186" s="16">
        <f>J186/(PI()*H186*50^2)*1000000/1000</f>
        <v>143.52227674478078</v>
      </c>
    </row>
    <row r="187" spans="1:14" ht="13.8" x14ac:dyDescent="0.2">
      <c r="A187" s="13" t="s">
        <v>205</v>
      </c>
      <c r="B187" s="13" t="s">
        <v>170</v>
      </c>
      <c r="C187" s="13" t="s">
        <v>180</v>
      </c>
      <c r="D187" s="13" t="s">
        <v>173</v>
      </c>
      <c r="E187" s="13" t="s">
        <v>173</v>
      </c>
      <c r="F187" s="13" t="s">
        <v>28</v>
      </c>
      <c r="G187" s="26">
        <v>6.0705200984537688</v>
      </c>
      <c r="H187" s="14">
        <v>36.200000000000003</v>
      </c>
      <c r="I187" s="16">
        <v>18021.169765103015</v>
      </c>
      <c r="J187" s="16">
        <v>45628.848415967666</v>
      </c>
      <c r="K187" s="16">
        <v>3060.2225094098003</v>
      </c>
      <c r="L187" s="10">
        <v>1.6941171924479999</v>
      </c>
      <c r="M187" s="17">
        <v>6.8680451470792547E-3</v>
      </c>
      <c r="N187" s="16">
        <f>J187/(PI()*H187*50^2)*1000000/1000</f>
        <v>160.48744249706192</v>
      </c>
    </row>
    <row r="188" spans="1:14" ht="13.8" x14ac:dyDescent="0.2">
      <c r="A188" s="13" t="s">
        <v>205</v>
      </c>
      <c r="B188" s="13" t="s">
        <v>170</v>
      </c>
      <c r="C188" s="13" t="s">
        <v>180</v>
      </c>
      <c r="D188" s="13" t="s">
        <v>173</v>
      </c>
      <c r="E188" s="13" t="s">
        <v>173</v>
      </c>
      <c r="F188" s="13" t="s">
        <v>12</v>
      </c>
      <c r="G188" s="26">
        <v>6.5117670522537141</v>
      </c>
      <c r="H188" s="14">
        <v>37.299999999999997</v>
      </c>
      <c r="I188" s="16">
        <v>13497.763463758007</v>
      </c>
      <c r="J188" s="16">
        <v>46693.423364084898</v>
      </c>
      <c r="K188" s="16">
        <v>3064.8922847149101</v>
      </c>
      <c r="L188" s="10">
        <v>1.595586672032</v>
      </c>
      <c r="M188" s="17">
        <v>5.1114603209210675E-3</v>
      </c>
      <c r="N188" s="16">
        <f>J188/(PI()*H188*50^2)*1000000/1000</f>
        <v>159.388506987168</v>
      </c>
    </row>
    <row r="189" spans="1:14" ht="13.8" x14ac:dyDescent="0.3">
      <c r="A189" s="13" t="s">
        <v>205</v>
      </c>
      <c r="B189" s="13" t="s">
        <v>170</v>
      </c>
      <c r="C189" s="13" t="s">
        <v>180</v>
      </c>
      <c r="D189" s="13" t="s">
        <v>173</v>
      </c>
      <c r="E189" s="13" t="s">
        <v>173</v>
      </c>
      <c r="F189" s="27" t="s">
        <v>24</v>
      </c>
      <c r="G189" s="14">
        <f>AVERAGE(G186:G188)</f>
        <v>6.1473547315660531</v>
      </c>
      <c r="H189" s="14">
        <f t="shared" ref="H189:N189" si="46">AVERAGE(H186:H188)</f>
        <v>36.966666666666661</v>
      </c>
      <c r="I189" s="16">
        <f t="shared" si="46"/>
        <v>13970.06173415541</v>
      </c>
      <c r="J189" s="16">
        <f t="shared" si="46"/>
        <v>44826.783119409927</v>
      </c>
      <c r="K189" s="16">
        <f t="shared" si="46"/>
        <v>2701.50867950578</v>
      </c>
      <c r="L189" s="10">
        <f t="shared" si="46"/>
        <v>1.7505529930373331</v>
      </c>
      <c r="M189" s="17">
        <f t="shared" si="46"/>
        <v>6.0593845659717566E-3</v>
      </c>
      <c r="N189" s="16">
        <f t="shared" si="46"/>
        <v>154.46607540967025</v>
      </c>
    </row>
    <row r="190" spans="1:14" ht="13.8" x14ac:dyDescent="0.2">
      <c r="A190" s="13" t="s">
        <v>205</v>
      </c>
      <c r="B190" s="13" t="s">
        <v>170</v>
      </c>
      <c r="C190" s="13" t="s">
        <v>180</v>
      </c>
      <c r="D190" s="13" t="s">
        <v>183</v>
      </c>
      <c r="E190" s="13" t="s">
        <v>184</v>
      </c>
      <c r="F190" s="13" t="s">
        <v>29</v>
      </c>
      <c r="G190" s="26">
        <v>5.4429331147175297</v>
      </c>
      <c r="H190" s="14">
        <v>36.799999999999997</v>
      </c>
      <c r="I190" s="16">
        <v>11453.611609253518</v>
      </c>
      <c r="J190" s="16">
        <v>40156.512173645744</v>
      </c>
      <c r="K190" s="16">
        <v>2960.4549360126098</v>
      </c>
      <c r="L190" s="10">
        <v>1.3908009537999999</v>
      </c>
      <c r="M190" s="17">
        <v>4.539666374971876E-3</v>
      </c>
      <c r="N190" s="16">
        <f>J190/(PI()*H190*50^2)*1000000/1000</f>
        <v>138.93711760359983</v>
      </c>
    </row>
    <row r="191" spans="1:14" ht="13.8" x14ac:dyDescent="0.2">
      <c r="A191" s="13" t="s">
        <v>205</v>
      </c>
      <c r="B191" s="13" t="s">
        <v>170</v>
      </c>
      <c r="C191" s="13" t="s">
        <v>180</v>
      </c>
      <c r="D191" s="13" t="s">
        <v>183</v>
      </c>
      <c r="E191" s="13" t="s">
        <v>184</v>
      </c>
      <c r="F191" s="13" t="s">
        <v>6</v>
      </c>
      <c r="G191" s="26">
        <v>4.3375798747356864</v>
      </c>
      <c r="H191" s="14">
        <v>36.700000000000003</v>
      </c>
      <c r="I191" s="16">
        <v>15089.899905568604</v>
      </c>
      <c r="J191" s="16">
        <v>59020.242383158533</v>
      </c>
      <c r="K191" s="16">
        <v>2320.2795845201003</v>
      </c>
      <c r="L191" s="10">
        <v>1.5840234752</v>
      </c>
      <c r="M191" s="17">
        <v>7.6358253952719841E-3</v>
      </c>
      <c r="N191" s="16">
        <f>J191/(PI()*H191*50^2)*1000000/1000</f>
        <v>204.75996332995021</v>
      </c>
    </row>
    <row r="192" spans="1:14" ht="13.8" x14ac:dyDescent="0.2">
      <c r="A192" s="13" t="s">
        <v>205</v>
      </c>
      <c r="B192" s="13" t="s">
        <v>170</v>
      </c>
      <c r="C192" s="13" t="s">
        <v>180</v>
      </c>
      <c r="D192" s="13" t="s">
        <v>183</v>
      </c>
      <c r="E192" s="13" t="s">
        <v>184</v>
      </c>
      <c r="F192" s="13" t="s">
        <v>8</v>
      </c>
      <c r="G192" s="26">
        <v>6.3920352066950681</v>
      </c>
      <c r="H192" s="14">
        <v>35.6</v>
      </c>
      <c r="I192" s="16">
        <v>8802.3773977987748</v>
      </c>
      <c r="J192" s="16">
        <v>39490.958068446926</v>
      </c>
      <c r="K192" s="16">
        <v>2549.76948379942</v>
      </c>
      <c r="L192" s="10">
        <v>1.446096394112</v>
      </c>
      <c r="M192" s="17">
        <v>4.0216044581044309E-3</v>
      </c>
      <c r="N192" s="16">
        <f>J192/(PI()*H192*50^2)*1000000/1000</f>
        <v>141.24002660737293</v>
      </c>
    </row>
    <row r="193" spans="1:14" ht="13.8" x14ac:dyDescent="0.3">
      <c r="A193" s="13" t="s">
        <v>205</v>
      </c>
      <c r="B193" s="13" t="s">
        <v>170</v>
      </c>
      <c r="C193" s="13" t="s">
        <v>180</v>
      </c>
      <c r="D193" s="13" t="s">
        <v>183</v>
      </c>
      <c r="E193" s="13" t="s">
        <v>184</v>
      </c>
      <c r="F193" s="27" t="s">
        <v>11</v>
      </c>
      <c r="G193" s="14">
        <f>AVERAGE(G190:G192)</f>
        <v>5.390849398716095</v>
      </c>
      <c r="H193" s="14">
        <f t="shared" ref="H193:N193" si="47">AVERAGE(H190:H192)</f>
        <v>36.366666666666667</v>
      </c>
      <c r="I193" s="16">
        <f t="shared" si="47"/>
        <v>11781.962970873632</v>
      </c>
      <c r="J193" s="16">
        <f t="shared" si="47"/>
        <v>46222.570875083737</v>
      </c>
      <c r="K193" s="16">
        <f t="shared" si="47"/>
        <v>2610.1680014440431</v>
      </c>
      <c r="L193" s="10">
        <f t="shared" si="47"/>
        <v>1.4736402743706665</v>
      </c>
      <c r="M193" s="17">
        <f t="shared" si="47"/>
        <v>5.3990320761160976E-3</v>
      </c>
      <c r="N193" s="16">
        <f t="shared" si="47"/>
        <v>161.645702513641</v>
      </c>
    </row>
    <row r="194" spans="1:14" ht="13.8" x14ac:dyDescent="0.2">
      <c r="A194" s="13" t="s">
        <v>206</v>
      </c>
      <c r="B194" s="13" t="s">
        <v>170</v>
      </c>
      <c r="C194" s="13" t="s">
        <v>180</v>
      </c>
      <c r="D194" s="13" t="s">
        <v>183</v>
      </c>
      <c r="E194" s="13" t="s">
        <v>184</v>
      </c>
      <c r="F194" s="13" t="s">
        <v>29</v>
      </c>
      <c r="G194" s="14">
        <v>5.503659476117118</v>
      </c>
      <c r="H194" s="14">
        <v>34.299999999999997</v>
      </c>
      <c r="I194" s="16">
        <v>10696.107889350616</v>
      </c>
      <c r="J194" s="16">
        <v>39605.168466143346</v>
      </c>
      <c r="K194" s="16">
        <v>2684.1968361457602</v>
      </c>
      <c r="L194" s="10">
        <v>1.5568798887999999</v>
      </c>
      <c r="M194" s="17">
        <v>4.7394210226695405E-3</v>
      </c>
      <c r="N194" s="16">
        <f>J194/(PI()*H194*50^2)*1000000/1000</f>
        <v>147.01710398539876</v>
      </c>
    </row>
    <row r="195" spans="1:14" ht="13.8" x14ac:dyDescent="0.2">
      <c r="A195" s="13" t="s">
        <v>206</v>
      </c>
      <c r="B195" s="13" t="s">
        <v>170</v>
      </c>
      <c r="C195" s="13" t="s">
        <v>180</v>
      </c>
      <c r="D195" s="13" t="s">
        <v>183</v>
      </c>
      <c r="E195" s="13" t="s">
        <v>184</v>
      </c>
      <c r="F195" s="13" t="s">
        <v>72</v>
      </c>
      <c r="G195" s="26">
        <v>5.1156467042327343</v>
      </c>
      <c r="H195" s="14">
        <v>38.6</v>
      </c>
      <c r="I195" s="16">
        <v>16268.43971243906</v>
      </c>
      <c r="J195" s="16">
        <v>52492.416531687588</v>
      </c>
      <c r="K195" s="16">
        <v>3032.4046944772199</v>
      </c>
      <c r="L195" s="10">
        <v>1.806408205538</v>
      </c>
      <c r="M195" s="17">
        <v>6.3851778186092313E-3</v>
      </c>
      <c r="N195" s="16">
        <f>J195/(PI()*H195*50^2)*1000000/1000</f>
        <v>173.14875784159182</v>
      </c>
    </row>
    <row r="196" spans="1:14" ht="13.8" x14ac:dyDescent="0.2">
      <c r="A196" s="13" t="s">
        <v>206</v>
      </c>
      <c r="B196" s="13" t="s">
        <v>170</v>
      </c>
      <c r="C196" s="13" t="s">
        <v>180</v>
      </c>
      <c r="D196" s="13" t="s">
        <v>183</v>
      </c>
      <c r="E196" s="13" t="s">
        <v>184</v>
      </c>
      <c r="F196" s="13" t="s">
        <v>53</v>
      </c>
      <c r="G196" s="26">
        <v>3.9085324913350261</v>
      </c>
      <c r="H196" s="14">
        <v>37.1</v>
      </c>
      <c r="I196" s="16">
        <v>15828.01633160971</v>
      </c>
      <c r="J196" s="16">
        <v>43423.138048905799</v>
      </c>
      <c r="K196" s="16">
        <v>2730.37812182783</v>
      </c>
      <c r="L196" s="10">
        <v>1.4544194393779999</v>
      </c>
      <c r="M196" s="17">
        <v>6.8111030623616191E-3</v>
      </c>
      <c r="N196" s="16">
        <f>J196/(PI()*H196*50^2)*1000000/1000</f>
        <v>149.02441110609419</v>
      </c>
    </row>
    <row r="197" spans="1:14" ht="13.8" x14ac:dyDescent="0.3">
      <c r="A197" s="13" t="s">
        <v>206</v>
      </c>
      <c r="B197" s="13" t="s">
        <v>170</v>
      </c>
      <c r="C197" s="13" t="s">
        <v>180</v>
      </c>
      <c r="D197" s="13" t="s">
        <v>183</v>
      </c>
      <c r="E197" s="13" t="s">
        <v>184</v>
      </c>
      <c r="F197" s="27" t="s">
        <v>11</v>
      </c>
      <c r="G197" s="14">
        <f>AVERAGE(G194:G196)</f>
        <v>4.8426128905616261</v>
      </c>
      <c r="H197" s="14">
        <f t="shared" ref="H197:N197" si="48">AVERAGE(H194:H196)</f>
        <v>36.666666666666664</v>
      </c>
      <c r="I197" s="16">
        <f t="shared" si="48"/>
        <v>14264.187977799796</v>
      </c>
      <c r="J197" s="16">
        <f t="shared" si="48"/>
        <v>45173.574348912247</v>
      </c>
      <c r="K197" s="16">
        <f t="shared" si="48"/>
        <v>2815.6598841502696</v>
      </c>
      <c r="L197" s="10">
        <f t="shared" si="48"/>
        <v>1.6059025112386667</v>
      </c>
      <c r="M197" s="17">
        <f t="shared" si="48"/>
        <v>5.9785673012134636E-3</v>
      </c>
      <c r="N197" s="16">
        <f t="shared" si="48"/>
        <v>156.3967576443616</v>
      </c>
    </row>
    <row r="198" spans="1:14" ht="13.8" x14ac:dyDescent="0.2">
      <c r="A198" s="13" t="s">
        <v>157</v>
      </c>
      <c r="B198" s="13" t="s">
        <v>170</v>
      </c>
      <c r="C198" s="13" t="s">
        <v>180</v>
      </c>
      <c r="D198" s="13" t="s">
        <v>173</v>
      </c>
      <c r="E198" s="13" t="s">
        <v>173</v>
      </c>
      <c r="F198" s="13" t="s">
        <v>0</v>
      </c>
      <c r="G198" s="14">
        <v>3.4</v>
      </c>
      <c r="H198" s="14">
        <v>36.299999999999997</v>
      </c>
      <c r="I198" s="16">
        <v>11698.330055591076</v>
      </c>
      <c r="J198" s="16">
        <v>35090.664610295622</v>
      </c>
      <c r="K198" s="16">
        <v>3961.2839836282624</v>
      </c>
      <c r="L198" s="10">
        <v>1.4807902474420001</v>
      </c>
      <c r="M198" s="17">
        <v>3.467567939061601E-3</v>
      </c>
      <c r="N198" s="16">
        <f>J198/(PI()*H198*50^2)*1000000/1000</f>
        <v>123.08215380955122</v>
      </c>
    </row>
    <row r="199" spans="1:14" ht="13.8" x14ac:dyDescent="0.2">
      <c r="A199" s="13" t="s">
        <v>157</v>
      </c>
      <c r="B199" s="13" t="s">
        <v>170</v>
      </c>
      <c r="C199" s="13" t="s">
        <v>180</v>
      </c>
      <c r="D199" s="13" t="s">
        <v>173</v>
      </c>
      <c r="E199" s="13" t="s">
        <v>173</v>
      </c>
      <c r="F199" s="13" t="s">
        <v>6</v>
      </c>
      <c r="G199" s="14">
        <v>6.1</v>
      </c>
      <c r="H199" s="14">
        <v>29</v>
      </c>
      <c r="I199" s="16">
        <v>5172.4352614831951</v>
      </c>
      <c r="J199" s="16">
        <v>20513.018588675008</v>
      </c>
      <c r="K199" s="16">
        <v>2672.9060639160339</v>
      </c>
      <c r="L199" s="10">
        <v>1.1999087833920001</v>
      </c>
      <c r="M199" s="17">
        <v>2.2604213435760915E-3</v>
      </c>
      <c r="N199" s="16">
        <f>J199/(PI()*H199*50^2)*1000000/1000</f>
        <v>90.062022237891355</v>
      </c>
    </row>
    <row r="200" spans="1:14" ht="13.8" x14ac:dyDescent="0.2">
      <c r="A200" s="13" t="s">
        <v>157</v>
      </c>
      <c r="B200" s="13" t="s">
        <v>170</v>
      </c>
      <c r="C200" s="13" t="s">
        <v>180</v>
      </c>
      <c r="D200" s="13" t="s">
        <v>173</v>
      </c>
      <c r="E200" s="13" t="s">
        <v>173</v>
      </c>
      <c r="F200" s="13" t="s">
        <v>12</v>
      </c>
      <c r="G200" s="14">
        <v>6.6</v>
      </c>
      <c r="H200" s="14">
        <v>29.4</v>
      </c>
      <c r="I200" s="16">
        <v>6895.7820614003722</v>
      </c>
      <c r="J200" s="16">
        <v>24309.895266364754</v>
      </c>
      <c r="K200" s="16">
        <v>4057.21119795903</v>
      </c>
      <c r="L200" s="10">
        <v>1.275705519008</v>
      </c>
      <c r="M200" s="17">
        <v>2.0034050687011214E-3</v>
      </c>
      <c r="N200" s="16">
        <f>J200/(PI()*H200*50^2)*1000000/1000</f>
        <v>105.27999993709437</v>
      </c>
    </row>
    <row r="201" spans="1:14" ht="13.8" x14ac:dyDescent="0.3">
      <c r="A201" s="13" t="s">
        <v>157</v>
      </c>
      <c r="B201" s="13" t="s">
        <v>170</v>
      </c>
      <c r="C201" s="13" t="s">
        <v>180</v>
      </c>
      <c r="D201" s="13" t="s">
        <v>173</v>
      </c>
      <c r="E201" s="13" t="s">
        <v>173</v>
      </c>
      <c r="F201" s="27" t="s">
        <v>11</v>
      </c>
      <c r="G201" s="14">
        <f>AVERAGE(G198:G200)</f>
        <v>5.3666666666666671</v>
      </c>
      <c r="H201" s="14">
        <f t="shared" ref="H201:N201" si="49">AVERAGE(H198:H200)</f>
        <v>31.566666666666663</v>
      </c>
      <c r="I201" s="16">
        <f t="shared" si="49"/>
        <v>7922.1824594915479</v>
      </c>
      <c r="J201" s="16">
        <f t="shared" si="49"/>
        <v>26637.859488445127</v>
      </c>
      <c r="K201" s="16">
        <f t="shared" si="49"/>
        <v>3563.8004151677756</v>
      </c>
      <c r="L201" s="10">
        <f t="shared" si="49"/>
        <v>1.3188015166139999</v>
      </c>
      <c r="M201" s="17">
        <f t="shared" si="49"/>
        <v>2.5771314504462709E-3</v>
      </c>
      <c r="N201" s="16">
        <f t="shared" si="49"/>
        <v>106.14139199484565</v>
      </c>
    </row>
    <row r="202" spans="1:14" ht="13.8" x14ac:dyDescent="0.2">
      <c r="A202" s="13" t="s">
        <v>157</v>
      </c>
      <c r="B202" s="13" t="s">
        <v>170</v>
      </c>
      <c r="C202" s="13" t="s">
        <v>180</v>
      </c>
      <c r="D202" s="13" t="s">
        <v>189</v>
      </c>
      <c r="E202" s="13" t="s">
        <v>207</v>
      </c>
      <c r="F202" s="13" t="s">
        <v>58</v>
      </c>
      <c r="G202" s="26">
        <v>7.4</v>
      </c>
      <c r="H202" s="14">
        <v>31.6</v>
      </c>
      <c r="I202" s="16">
        <v>6256.2792749070413</v>
      </c>
      <c r="J202" s="16">
        <v>17760.38793840383</v>
      </c>
      <c r="K202" s="16">
        <v>3587.7341118737741</v>
      </c>
      <c r="L202" s="10">
        <v>1.1643403063219999</v>
      </c>
      <c r="M202" s="17">
        <v>2.0909642404582035E-3</v>
      </c>
      <c r="N202" s="16">
        <f>J202/(PI()*H202*50^2)*1000000/1000</f>
        <v>71.560848901940403</v>
      </c>
    </row>
    <row r="203" spans="1:14" ht="13.8" x14ac:dyDescent="0.2">
      <c r="A203" s="13" t="s">
        <v>157</v>
      </c>
      <c r="B203" s="13" t="s">
        <v>170</v>
      </c>
      <c r="C203" s="13" t="s">
        <v>180</v>
      </c>
      <c r="D203" s="13" t="s">
        <v>189</v>
      </c>
      <c r="E203" s="13" t="s">
        <v>207</v>
      </c>
      <c r="F203" s="13" t="s">
        <v>37</v>
      </c>
      <c r="G203" s="26">
        <v>6.1</v>
      </c>
      <c r="H203" s="14">
        <v>32.9</v>
      </c>
      <c r="I203" s="16">
        <v>8607.7184894270431</v>
      </c>
      <c r="J203" s="16">
        <v>26850.497511995323</v>
      </c>
      <c r="K203" s="16">
        <v>4215.314664274606</v>
      </c>
      <c r="L203" s="10">
        <v>1.4200644680500001</v>
      </c>
      <c r="M203" s="17">
        <v>2.3699056998623116E-3</v>
      </c>
      <c r="N203" s="16">
        <f>J203/(PI()*H203*50^2)*1000000/1000</f>
        <v>103.91220434068553</v>
      </c>
    </row>
    <row r="204" spans="1:14" ht="13.8" x14ac:dyDescent="0.2">
      <c r="A204" s="13" t="s">
        <v>157</v>
      </c>
      <c r="B204" s="13" t="s">
        <v>170</v>
      </c>
      <c r="C204" s="13" t="s">
        <v>180</v>
      </c>
      <c r="D204" s="13" t="s">
        <v>189</v>
      </c>
      <c r="E204" s="13" t="s">
        <v>207</v>
      </c>
      <c r="F204" s="13" t="s">
        <v>5</v>
      </c>
      <c r="G204" s="26">
        <v>6</v>
      </c>
      <c r="H204" s="14">
        <v>28.2</v>
      </c>
      <c r="I204" s="16">
        <v>8025.3344088922067</v>
      </c>
      <c r="J204" s="16">
        <v>22703.530617749097</v>
      </c>
      <c r="K204" s="16">
        <v>3209.3880105252429</v>
      </c>
      <c r="L204" s="10">
        <v>1.5599375547379999</v>
      </c>
      <c r="M204" s="17">
        <v>2.9335647676148836E-3</v>
      </c>
      <c r="N204" s="16">
        <f>J204/(PI()*H204*50^2)*1000000/1000</f>
        <v>102.50720917597052</v>
      </c>
    </row>
    <row r="205" spans="1:14" ht="13.8" x14ac:dyDescent="0.3">
      <c r="A205" s="13" t="s">
        <v>157</v>
      </c>
      <c r="B205" s="13" t="s">
        <v>170</v>
      </c>
      <c r="C205" s="13" t="s">
        <v>180</v>
      </c>
      <c r="D205" s="13" t="s">
        <v>189</v>
      </c>
      <c r="E205" s="13" t="s">
        <v>207</v>
      </c>
      <c r="F205" s="27" t="s">
        <v>11</v>
      </c>
      <c r="G205" s="14">
        <f>AVERAGE(G202:G204)</f>
        <v>6.5</v>
      </c>
      <c r="H205" s="14">
        <f t="shared" ref="H205:N205" si="50">AVERAGE(H202:H204)</f>
        <v>30.900000000000002</v>
      </c>
      <c r="I205" s="16">
        <f t="shared" si="50"/>
        <v>7629.7773910754304</v>
      </c>
      <c r="J205" s="16">
        <f t="shared" si="50"/>
        <v>22438.138689382748</v>
      </c>
      <c r="K205" s="16">
        <f t="shared" si="50"/>
        <v>3670.812262224541</v>
      </c>
      <c r="L205" s="10">
        <f t="shared" si="50"/>
        <v>1.3814474430366666</v>
      </c>
      <c r="M205" s="17">
        <f t="shared" si="50"/>
        <v>2.4648115693117994E-3</v>
      </c>
      <c r="N205" s="16">
        <f t="shared" si="50"/>
        <v>92.660087472865484</v>
      </c>
    </row>
    <row r="206" spans="1:14" ht="13.8" x14ac:dyDescent="0.2">
      <c r="A206" s="13" t="s">
        <v>158</v>
      </c>
      <c r="B206" s="13" t="s">
        <v>170</v>
      </c>
      <c r="C206" s="13" t="s">
        <v>180</v>
      </c>
      <c r="D206" s="13" t="s">
        <v>173</v>
      </c>
      <c r="E206" s="13" t="s">
        <v>173</v>
      </c>
      <c r="F206" s="13" t="s">
        <v>13</v>
      </c>
      <c r="G206" s="14">
        <v>4.0999999999999996</v>
      </c>
      <c r="H206" s="14">
        <v>33.700000000000003</v>
      </c>
      <c r="I206" s="16">
        <v>13173.475446277038</v>
      </c>
      <c r="J206" s="16">
        <v>31208.187493310787</v>
      </c>
      <c r="K206" s="16">
        <v>4464.6056682224616</v>
      </c>
      <c r="L206" s="10">
        <v>1.6580648048719999</v>
      </c>
      <c r="M206" s="17">
        <v>3.3789973285072157E-3</v>
      </c>
      <c r="N206" s="16">
        <f>J206/(PI()*H206*50^2)*1000000/1000</f>
        <v>117.90949090798996</v>
      </c>
    </row>
    <row r="207" spans="1:14" ht="13.8" x14ac:dyDescent="0.2">
      <c r="A207" s="13" t="s">
        <v>158</v>
      </c>
      <c r="B207" s="13" t="s">
        <v>170</v>
      </c>
      <c r="C207" s="13" t="s">
        <v>180</v>
      </c>
      <c r="D207" s="13" t="s">
        <v>173</v>
      </c>
      <c r="E207" s="13" t="s">
        <v>173</v>
      </c>
      <c r="F207" s="13" t="s">
        <v>28</v>
      </c>
      <c r="G207" s="14">
        <v>5.9</v>
      </c>
      <c r="H207" s="14">
        <v>32.75</v>
      </c>
      <c r="I207" s="16">
        <v>13230.610233562067</v>
      </c>
      <c r="J207" s="16">
        <v>39464.039727381714</v>
      </c>
      <c r="K207" s="16">
        <v>4039.7111846173329</v>
      </c>
      <c r="L207" s="10">
        <v>1.8189865858000001</v>
      </c>
      <c r="M207" s="17">
        <v>3.8379532590201663E-3</v>
      </c>
      <c r="N207" s="16">
        <f>J207/(PI()*H207*50^2)*1000000/1000</f>
        <v>153.42649152947135</v>
      </c>
    </row>
    <row r="208" spans="1:14" ht="13.8" x14ac:dyDescent="0.2">
      <c r="A208" s="13" t="s">
        <v>158</v>
      </c>
      <c r="B208" s="13" t="s">
        <v>170</v>
      </c>
      <c r="C208" s="13" t="s">
        <v>180</v>
      </c>
      <c r="D208" s="13" t="s">
        <v>173</v>
      </c>
      <c r="E208" s="13" t="s">
        <v>173</v>
      </c>
      <c r="F208" s="13" t="s">
        <v>8</v>
      </c>
      <c r="G208" s="14">
        <v>4.5</v>
      </c>
      <c r="H208" s="14">
        <v>30.65</v>
      </c>
      <c r="I208" s="16">
        <v>8422.2278758673619</v>
      </c>
      <c r="J208" s="16">
        <v>36353.737016833678</v>
      </c>
      <c r="K208" s="16">
        <v>3579.7843706841168</v>
      </c>
      <c r="L208" s="10">
        <v>1.6078279213120001</v>
      </c>
      <c r="M208" s="17">
        <v>2.9128496518060964E-3</v>
      </c>
      <c r="N208" s="16">
        <f>J208/(PI()*H208*50^2)*1000000/1000</f>
        <v>151.0179953302941</v>
      </c>
    </row>
    <row r="209" spans="1:14" ht="13.8" x14ac:dyDescent="0.3">
      <c r="A209" s="13" t="s">
        <v>158</v>
      </c>
      <c r="B209" s="13" t="s">
        <v>170</v>
      </c>
      <c r="C209" s="13" t="s">
        <v>180</v>
      </c>
      <c r="D209" s="13" t="s">
        <v>173</v>
      </c>
      <c r="E209" s="13" t="s">
        <v>173</v>
      </c>
      <c r="F209" s="27" t="s">
        <v>11</v>
      </c>
      <c r="G209" s="14">
        <f>AVERAGE(G206:G208)</f>
        <v>4.833333333333333</v>
      </c>
      <c r="H209" s="14">
        <f t="shared" ref="H209:N209" si="51">AVERAGE(H206:H208)</f>
        <v>32.366666666666667</v>
      </c>
      <c r="I209" s="16">
        <f t="shared" si="51"/>
        <v>11608.77118523549</v>
      </c>
      <c r="J209" s="16">
        <f t="shared" si="51"/>
        <v>35675.321412508725</v>
      </c>
      <c r="K209" s="16">
        <f t="shared" si="51"/>
        <v>4028.0337411746368</v>
      </c>
      <c r="L209" s="10">
        <f t="shared" si="51"/>
        <v>1.6949597706613335</v>
      </c>
      <c r="M209" s="17">
        <f t="shared" si="51"/>
        <v>3.3766000797778258E-3</v>
      </c>
      <c r="N209" s="16">
        <f t="shared" si="51"/>
        <v>140.78465925591846</v>
      </c>
    </row>
    <row r="210" spans="1:14" ht="13.8" x14ac:dyDescent="0.2">
      <c r="A210" s="13" t="s">
        <v>158</v>
      </c>
      <c r="B210" s="13" t="s">
        <v>170</v>
      </c>
      <c r="C210" s="13" t="s">
        <v>180</v>
      </c>
      <c r="D210" s="13" t="s">
        <v>189</v>
      </c>
      <c r="E210" s="13" t="s">
        <v>207</v>
      </c>
      <c r="F210" s="13" t="s">
        <v>26</v>
      </c>
      <c r="G210" s="14">
        <v>1.8</v>
      </c>
      <c r="H210" s="14">
        <v>37.5</v>
      </c>
      <c r="I210" s="16">
        <v>7518.4447378964587</v>
      </c>
      <c r="J210" s="16">
        <v>40899.150330443386</v>
      </c>
      <c r="K210" s="16">
        <v>3996.0737201078023</v>
      </c>
      <c r="L210" s="10">
        <v>1.8665830518419999</v>
      </c>
      <c r="M210" s="17">
        <v>2.1536518441560744E-3</v>
      </c>
      <c r="N210" s="16">
        <f>J210/(PI()*H210*50^2)*1000000/1000</f>
        <v>138.8651081247699</v>
      </c>
    </row>
    <row r="211" spans="1:14" ht="13.8" x14ac:dyDescent="0.2">
      <c r="A211" s="13" t="s">
        <v>158</v>
      </c>
      <c r="B211" s="13" t="s">
        <v>170</v>
      </c>
      <c r="C211" s="13" t="s">
        <v>180</v>
      </c>
      <c r="D211" s="13" t="s">
        <v>189</v>
      </c>
      <c r="E211" s="13" t="s">
        <v>207</v>
      </c>
      <c r="F211" s="13" t="s">
        <v>28</v>
      </c>
      <c r="G211" s="26">
        <v>3.2</v>
      </c>
      <c r="H211" s="14">
        <v>38.1</v>
      </c>
      <c r="I211" s="16">
        <v>9708.3272687812805</v>
      </c>
      <c r="J211" s="16">
        <v>33890.104405672471</v>
      </c>
      <c r="K211" s="16">
        <v>3407.8283544796159</v>
      </c>
      <c r="L211" s="10">
        <v>1.527058693858</v>
      </c>
      <c r="M211" s="17">
        <v>3.3986074147578775E-3</v>
      </c>
      <c r="N211" s="16">
        <f>J211/(PI()*H211*50^2)*1000000/1000</f>
        <v>113.25517350263924</v>
      </c>
    </row>
    <row r="212" spans="1:14" ht="13.8" x14ac:dyDescent="0.2">
      <c r="A212" s="13" t="s">
        <v>158</v>
      </c>
      <c r="B212" s="13" t="s">
        <v>170</v>
      </c>
      <c r="C212" s="13" t="s">
        <v>180</v>
      </c>
      <c r="D212" s="13" t="s">
        <v>189</v>
      </c>
      <c r="E212" s="13" t="s">
        <v>207</v>
      </c>
      <c r="F212" s="13" t="s">
        <v>12</v>
      </c>
      <c r="G212" s="26">
        <v>4.0999999999999996</v>
      </c>
      <c r="H212" s="14">
        <v>35.5</v>
      </c>
      <c r="I212" s="16">
        <v>10551.2478420808</v>
      </c>
      <c r="J212" s="16">
        <v>31196.415003048485</v>
      </c>
      <c r="K212" s="16">
        <v>4226.1795817062084</v>
      </c>
      <c r="L212" s="10">
        <v>1.561381101122</v>
      </c>
      <c r="M212" s="17">
        <v>2.9923397578048828E-3</v>
      </c>
      <c r="N212" s="16">
        <f>J212/(PI()*H212*50^2)*1000000/1000</f>
        <v>111.8887584108469</v>
      </c>
    </row>
    <row r="213" spans="1:14" ht="13.8" x14ac:dyDescent="0.3">
      <c r="A213" s="13" t="s">
        <v>158</v>
      </c>
      <c r="B213" s="13" t="s">
        <v>170</v>
      </c>
      <c r="C213" s="13" t="s">
        <v>180</v>
      </c>
      <c r="D213" s="13" t="s">
        <v>189</v>
      </c>
      <c r="E213" s="13" t="s">
        <v>207</v>
      </c>
      <c r="F213" s="27" t="s">
        <v>11</v>
      </c>
      <c r="G213" s="14">
        <f>AVERAGE(G210:G212)</f>
        <v>3.0333333333333332</v>
      </c>
      <c r="H213" s="14">
        <f t="shared" ref="H213:N213" si="52">AVERAGE(H210:H212)</f>
        <v>37.033333333333331</v>
      </c>
      <c r="I213" s="16">
        <f t="shared" si="52"/>
        <v>9259.3399495861795</v>
      </c>
      <c r="J213" s="16">
        <f t="shared" si="52"/>
        <v>35328.556579721451</v>
      </c>
      <c r="K213" s="16">
        <f t="shared" si="52"/>
        <v>3876.6938854312089</v>
      </c>
      <c r="L213" s="10">
        <f t="shared" si="52"/>
        <v>1.6516742822740003</v>
      </c>
      <c r="M213" s="17">
        <f t="shared" si="52"/>
        <v>2.8481996722396117E-3</v>
      </c>
      <c r="N213" s="16">
        <f t="shared" si="52"/>
        <v>121.33634667941868</v>
      </c>
    </row>
    <row r="214" spans="1:14" ht="13.8" x14ac:dyDescent="0.2">
      <c r="A214" s="13" t="s">
        <v>164</v>
      </c>
      <c r="B214" s="13" t="s">
        <v>171</v>
      </c>
      <c r="C214" s="13" t="s">
        <v>180</v>
      </c>
      <c r="D214" s="13" t="s">
        <v>173</v>
      </c>
      <c r="E214" s="13" t="s">
        <v>173</v>
      </c>
      <c r="F214" s="13" t="s">
        <v>27</v>
      </c>
      <c r="G214" s="26">
        <v>2.1</v>
      </c>
      <c r="H214" s="14">
        <v>39.299999999999997</v>
      </c>
      <c r="I214" s="16">
        <v>44903.715930617524</v>
      </c>
      <c r="J214" s="16">
        <v>45004.969972555198</v>
      </c>
      <c r="K214" s="16">
        <v>1969.9737185087517</v>
      </c>
      <c r="L214" s="10">
        <v>1.8355874706420001</v>
      </c>
      <c r="M214" s="17">
        <v>9.6226944373866419E-3</v>
      </c>
      <c r="N214" s="16">
        <f>J214/(PI()*H214*50^2)*1000000/1000</f>
        <v>145.80688925871718</v>
      </c>
    </row>
    <row r="215" spans="1:14" ht="13.8" x14ac:dyDescent="0.2">
      <c r="A215" s="13" t="s">
        <v>164</v>
      </c>
      <c r="B215" s="13" t="s">
        <v>171</v>
      </c>
      <c r="C215" s="13" t="s">
        <v>180</v>
      </c>
      <c r="D215" s="13" t="s">
        <v>173</v>
      </c>
      <c r="E215" s="13" t="s">
        <v>173</v>
      </c>
      <c r="F215" s="13" t="s">
        <v>62</v>
      </c>
      <c r="G215" s="26">
        <v>2.5</v>
      </c>
      <c r="H215" s="14">
        <v>38.5</v>
      </c>
      <c r="I215" s="16">
        <v>17439.895204282901</v>
      </c>
      <c r="J215" s="16">
        <v>42311.628491741983</v>
      </c>
      <c r="K215" s="16">
        <v>2248.8386764153524</v>
      </c>
      <c r="L215" s="10">
        <v>1.7665919999999999</v>
      </c>
      <c r="M215" s="17">
        <v>9.1309966013381934E-3</v>
      </c>
      <c r="N215" s="16">
        <f>J215/(PI()*H215*50^2)*1000000/1000</f>
        <v>139.92945090345171</v>
      </c>
    </row>
    <row r="216" spans="1:14" ht="13.8" x14ac:dyDescent="0.2">
      <c r="A216" s="13" t="s">
        <v>164</v>
      </c>
      <c r="B216" s="13" t="s">
        <v>171</v>
      </c>
      <c r="C216" s="13" t="s">
        <v>180</v>
      </c>
      <c r="D216" s="13" t="s">
        <v>173</v>
      </c>
      <c r="E216" s="13" t="s">
        <v>173</v>
      </c>
      <c r="F216" s="13" t="s">
        <v>10</v>
      </c>
      <c r="G216" s="26">
        <v>1.4</v>
      </c>
      <c r="H216" s="14">
        <v>38</v>
      </c>
      <c r="I216" s="16">
        <v>15257.517207219878</v>
      </c>
      <c r="J216" s="16">
        <v>47322.123457381473</v>
      </c>
      <c r="K216" s="16">
        <v>2222.7076757656973</v>
      </c>
      <c r="L216" s="10">
        <v>1.6192607805520001</v>
      </c>
      <c r="M216" s="17">
        <v>8.2438956136398657E-3</v>
      </c>
      <c r="N216" s="16">
        <f>J216/(PI()*H216*50^2)*1000000/1000</f>
        <v>158.55894454415144</v>
      </c>
    </row>
    <row r="217" spans="1:14" ht="13.8" x14ac:dyDescent="0.3">
      <c r="A217" s="13" t="s">
        <v>164</v>
      </c>
      <c r="B217" s="13" t="s">
        <v>171</v>
      </c>
      <c r="C217" s="13" t="s">
        <v>180</v>
      </c>
      <c r="D217" s="13" t="s">
        <v>173</v>
      </c>
      <c r="E217" s="13" t="s">
        <v>173</v>
      </c>
      <c r="F217" s="27" t="s">
        <v>11</v>
      </c>
      <c r="G217" s="14">
        <f>AVERAGE(G214:G216)</f>
        <v>2</v>
      </c>
      <c r="H217" s="14">
        <f t="shared" ref="H217:N217" si="53">AVERAGE(H214:H216)</f>
        <v>38.6</v>
      </c>
      <c r="I217" s="16">
        <f t="shared" si="53"/>
        <v>25867.042780706764</v>
      </c>
      <c r="J217" s="16">
        <f t="shared" si="53"/>
        <v>44879.57397389289</v>
      </c>
      <c r="K217" s="16">
        <f t="shared" si="53"/>
        <v>2147.1733568966006</v>
      </c>
      <c r="L217" s="10">
        <f t="shared" si="53"/>
        <v>1.7404800837313334</v>
      </c>
      <c r="M217" s="17">
        <f t="shared" si="53"/>
        <v>8.9991955507882342E-3</v>
      </c>
      <c r="N217" s="16">
        <f t="shared" si="53"/>
        <v>148.09842823544011</v>
      </c>
    </row>
    <row r="218" spans="1:14" ht="13.8" x14ac:dyDescent="0.2">
      <c r="A218" s="13" t="s">
        <v>164</v>
      </c>
      <c r="B218" s="13" t="s">
        <v>171</v>
      </c>
      <c r="C218" s="13" t="s">
        <v>180</v>
      </c>
      <c r="D218" s="13" t="s">
        <v>189</v>
      </c>
      <c r="E218" s="13" t="s">
        <v>207</v>
      </c>
      <c r="F218" s="13" t="s">
        <v>27</v>
      </c>
      <c r="G218" s="14">
        <v>4.4000000000000004</v>
      </c>
      <c r="H218" s="14">
        <v>41.1</v>
      </c>
      <c r="I218" s="16">
        <v>16333.478482591681</v>
      </c>
      <c r="J218" s="16">
        <v>42931.623060733677</v>
      </c>
      <c r="K218" s="16">
        <v>1708.3559930460565</v>
      </c>
      <c r="L218" s="10">
        <v>1.8416572093620001</v>
      </c>
      <c r="M218" s="17">
        <v>1.1107479813665097E-2</v>
      </c>
      <c r="N218" s="16">
        <f>J218/(PI()*H218*50^2)*1000000/1000</f>
        <v>132.9981513396354</v>
      </c>
    </row>
    <row r="219" spans="1:14" ht="13.8" x14ac:dyDescent="0.2">
      <c r="A219" s="13" t="s">
        <v>164</v>
      </c>
      <c r="B219" s="13" t="s">
        <v>171</v>
      </c>
      <c r="C219" s="13" t="s">
        <v>180</v>
      </c>
      <c r="D219" s="13" t="s">
        <v>189</v>
      </c>
      <c r="E219" s="13" t="s">
        <v>207</v>
      </c>
      <c r="F219" s="13" t="s">
        <v>28</v>
      </c>
      <c r="G219" s="26">
        <v>2.9</v>
      </c>
      <c r="H219" s="14">
        <v>40</v>
      </c>
      <c r="I219" s="16">
        <v>11302.985153799798</v>
      </c>
      <c r="J219" s="16">
        <v>39662.815765518724</v>
      </c>
      <c r="K219" s="16">
        <v>1703.483102395483</v>
      </c>
      <c r="L219" s="10">
        <v>1.689679126178</v>
      </c>
      <c r="M219" s="17">
        <v>7.8504216329232726E-3</v>
      </c>
      <c r="N219" s="16">
        <f>J219/(PI()*H219*50^2)*1000000/1000</f>
        <v>126.25066372050925</v>
      </c>
    </row>
    <row r="220" spans="1:14" ht="13.8" x14ac:dyDescent="0.2">
      <c r="A220" s="13" t="s">
        <v>164</v>
      </c>
      <c r="B220" s="13" t="s">
        <v>171</v>
      </c>
      <c r="C220" s="13" t="s">
        <v>180</v>
      </c>
      <c r="D220" s="13" t="s">
        <v>189</v>
      </c>
      <c r="E220" s="13" t="s">
        <v>207</v>
      </c>
      <c r="F220" s="13" t="s">
        <v>51</v>
      </c>
      <c r="G220" s="26">
        <v>2.8</v>
      </c>
      <c r="H220" s="14">
        <v>39</v>
      </c>
      <c r="I220" s="16">
        <v>13741.409910264523</v>
      </c>
      <c r="J220" s="16">
        <v>42049.979555594939</v>
      </c>
      <c r="K220" s="16">
        <v>1947.9095911896375</v>
      </c>
      <c r="L220" s="10">
        <v>1.6258787751220001</v>
      </c>
      <c r="M220" s="17">
        <v>8.2699640750441526E-3</v>
      </c>
      <c r="N220" s="16">
        <f>J220/(PI()*H220*50^2)*1000000/1000</f>
        <v>137.28127391150923</v>
      </c>
    </row>
    <row r="221" spans="1:14" ht="13.8" x14ac:dyDescent="0.3">
      <c r="A221" s="13" t="s">
        <v>164</v>
      </c>
      <c r="B221" s="13" t="s">
        <v>171</v>
      </c>
      <c r="C221" s="13" t="s">
        <v>180</v>
      </c>
      <c r="D221" s="13" t="s">
        <v>189</v>
      </c>
      <c r="E221" s="13" t="s">
        <v>207</v>
      </c>
      <c r="F221" s="27" t="s">
        <v>11</v>
      </c>
      <c r="G221" s="14">
        <f>AVERAGE(G218:G220)</f>
        <v>3.3666666666666671</v>
      </c>
      <c r="H221" s="14">
        <f t="shared" ref="H221:N221" si="54">AVERAGE(H218:H220)</f>
        <v>40.033333333333331</v>
      </c>
      <c r="I221" s="16">
        <f t="shared" si="54"/>
        <v>13792.624515552001</v>
      </c>
      <c r="J221" s="16">
        <f t="shared" si="54"/>
        <v>41548.139460615777</v>
      </c>
      <c r="K221" s="16">
        <f t="shared" si="54"/>
        <v>1786.5828955437257</v>
      </c>
      <c r="L221" s="10">
        <f t="shared" si="54"/>
        <v>1.7190717035539997</v>
      </c>
      <c r="M221" s="17">
        <f t="shared" si="54"/>
        <v>9.075955173877508E-3</v>
      </c>
      <c r="N221" s="16">
        <f t="shared" si="54"/>
        <v>132.17669632388461</v>
      </c>
    </row>
    <row r="222" spans="1:14" ht="13.8" x14ac:dyDescent="0.2">
      <c r="A222" s="13" t="s">
        <v>152</v>
      </c>
      <c r="B222" s="13" t="s">
        <v>169</v>
      </c>
      <c r="C222" s="13" t="s">
        <v>180</v>
      </c>
      <c r="D222" s="13" t="s">
        <v>173</v>
      </c>
      <c r="E222" s="13" t="s">
        <v>173</v>
      </c>
      <c r="F222" s="13" t="s">
        <v>27</v>
      </c>
      <c r="G222" s="13">
        <v>7.5</v>
      </c>
      <c r="H222" s="14">
        <v>30.65</v>
      </c>
      <c r="I222" s="16">
        <v>19770.776422647628</v>
      </c>
      <c r="J222" s="16">
        <v>43645.644161983677</v>
      </c>
      <c r="K222" s="16">
        <v>2290.8134197126565</v>
      </c>
      <c r="L222" s="10">
        <v>1.8416572093620001</v>
      </c>
      <c r="M222" s="17">
        <v>0.9588039174698324</v>
      </c>
      <c r="N222" s="16">
        <f>J222/(PI()*H222*50^2)*1000000/1000</f>
        <v>181.30949462472108</v>
      </c>
    </row>
    <row r="223" spans="1:14" ht="13.8" x14ac:dyDescent="0.2">
      <c r="A223" s="13" t="s">
        <v>152</v>
      </c>
      <c r="B223" s="13" t="s">
        <v>169</v>
      </c>
      <c r="C223" s="13" t="s">
        <v>180</v>
      </c>
      <c r="D223" s="13" t="s">
        <v>173</v>
      </c>
      <c r="E223" s="13" t="s">
        <v>173</v>
      </c>
      <c r="F223" s="13" t="s">
        <v>32</v>
      </c>
      <c r="G223" s="13">
        <v>5.7</v>
      </c>
      <c r="H223" s="14">
        <v>30</v>
      </c>
      <c r="I223" s="16">
        <v>6199.5171331124247</v>
      </c>
      <c r="J223" s="16">
        <v>24543.163588364634</v>
      </c>
      <c r="K223" s="16">
        <v>2674.588208329762</v>
      </c>
      <c r="L223" s="10">
        <v>1.4636736507380002</v>
      </c>
      <c r="M223" s="17">
        <v>2.7845901076392677E-3</v>
      </c>
      <c r="N223" s="16">
        <f>J223/(PI()*H223*50^2)*1000000/1000</f>
        <v>104.16442144536671</v>
      </c>
    </row>
    <row r="224" spans="1:14" ht="13.8" x14ac:dyDescent="0.2">
      <c r="A224" s="13" t="s">
        <v>152</v>
      </c>
      <c r="B224" s="13" t="s">
        <v>169</v>
      </c>
      <c r="C224" s="13" t="s">
        <v>180</v>
      </c>
      <c r="D224" s="13" t="s">
        <v>173</v>
      </c>
      <c r="E224" s="13" t="s">
        <v>173</v>
      </c>
      <c r="F224" s="13" t="s">
        <v>109</v>
      </c>
      <c r="G224" s="13">
        <v>6.7</v>
      </c>
      <c r="H224" s="14">
        <v>26.05</v>
      </c>
      <c r="I224" s="16">
        <v>6635.984050112761</v>
      </c>
      <c r="J224" s="16">
        <v>25331.950439477911</v>
      </c>
      <c r="K224" s="16">
        <v>2522.1629023875712</v>
      </c>
      <c r="L224" s="10">
        <v>1.57528754405</v>
      </c>
      <c r="M224" s="17">
        <v>3.1702104514988241E-3</v>
      </c>
      <c r="N224" s="16">
        <f>J224/(PI()*H224*50^2)*1000000/1000</f>
        <v>123.81436101656261</v>
      </c>
    </row>
    <row r="225" spans="1:14" ht="13.8" x14ac:dyDescent="0.3">
      <c r="A225" s="13" t="s">
        <v>152</v>
      </c>
      <c r="B225" s="13" t="s">
        <v>169</v>
      </c>
      <c r="C225" s="13" t="s">
        <v>180</v>
      </c>
      <c r="D225" s="13" t="s">
        <v>173</v>
      </c>
      <c r="E225" s="13" t="s">
        <v>173</v>
      </c>
      <c r="F225" s="27" t="s">
        <v>11</v>
      </c>
      <c r="G225" s="14">
        <f>AVERAGE(G222:G224)</f>
        <v>6.6333333333333329</v>
      </c>
      <c r="H225" s="14">
        <f t="shared" ref="H225:N225" si="55">AVERAGE(H222:H224)</f>
        <v>28.900000000000002</v>
      </c>
      <c r="I225" s="16">
        <f t="shared" si="55"/>
        <v>10868.759201957606</v>
      </c>
      <c r="J225" s="16">
        <f t="shared" si="55"/>
        <v>31173.586063275405</v>
      </c>
      <c r="K225" s="16">
        <f t="shared" si="55"/>
        <v>2495.8548434766631</v>
      </c>
      <c r="L225" s="10">
        <f t="shared" si="55"/>
        <v>1.6268728013833336</v>
      </c>
      <c r="M225" s="17">
        <f t="shared" si="55"/>
        <v>0.32158623934299019</v>
      </c>
      <c r="N225" s="16">
        <f t="shared" si="55"/>
        <v>136.42942569555012</v>
      </c>
    </row>
    <row r="226" spans="1:14" ht="13.8" x14ac:dyDescent="0.2">
      <c r="A226" s="13" t="s">
        <v>152</v>
      </c>
      <c r="B226" s="13" t="s">
        <v>169</v>
      </c>
      <c r="C226" s="13" t="s">
        <v>180</v>
      </c>
      <c r="D226" s="13" t="s">
        <v>189</v>
      </c>
      <c r="E226" s="13" t="s">
        <v>191</v>
      </c>
      <c r="F226" s="13" t="s">
        <v>83</v>
      </c>
      <c r="G226" s="13">
        <v>8.6999999999999993</v>
      </c>
      <c r="H226" s="14">
        <v>33.25</v>
      </c>
      <c r="I226" s="16">
        <v>5604.6858658386427</v>
      </c>
      <c r="J226" s="16">
        <v>36176.772306377912</v>
      </c>
      <c r="K226" s="16">
        <v>2161.8267217450712</v>
      </c>
      <c r="L226" s="10">
        <v>1.5747373362000001</v>
      </c>
      <c r="M226" s="17">
        <v>3.2173501772999294E-3</v>
      </c>
      <c r="N226" s="16">
        <f>J226/(PI()*H226*50^2)*1000000/1000</f>
        <v>138.53141985371505</v>
      </c>
    </row>
    <row r="227" spans="1:14" ht="13.8" x14ac:dyDescent="0.2">
      <c r="A227" s="13" t="s">
        <v>152</v>
      </c>
      <c r="B227" s="13" t="s">
        <v>169</v>
      </c>
      <c r="C227" s="13" t="s">
        <v>180</v>
      </c>
      <c r="D227" s="13" t="s">
        <v>189</v>
      </c>
      <c r="E227" s="13" t="s">
        <v>191</v>
      </c>
      <c r="F227" s="13" t="s">
        <v>66</v>
      </c>
      <c r="G227" s="13">
        <v>7.3</v>
      </c>
      <c r="H227" s="14">
        <v>28.6</v>
      </c>
      <c r="I227" s="16">
        <v>7364.9430722279503</v>
      </c>
      <c r="J227" s="16">
        <v>35448.291205531343</v>
      </c>
      <c r="K227" s="16">
        <v>2377.9529252537181</v>
      </c>
      <c r="L227" s="10">
        <v>1.5855858704819998</v>
      </c>
      <c r="M227" s="17">
        <v>3.8113016014565929E-3</v>
      </c>
      <c r="N227" s="16">
        <f>J227/(PI()*H227*50^2)*1000000/1000</f>
        <v>157.81176977681886</v>
      </c>
    </row>
    <row r="228" spans="1:14" ht="13.8" x14ac:dyDescent="0.2">
      <c r="A228" s="13" t="s">
        <v>152</v>
      </c>
      <c r="B228" s="13" t="s">
        <v>169</v>
      </c>
      <c r="C228" s="13" t="s">
        <v>180</v>
      </c>
      <c r="D228" s="13" t="s">
        <v>189</v>
      </c>
      <c r="E228" s="13" t="s">
        <v>191</v>
      </c>
      <c r="F228" s="13" t="s">
        <v>34</v>
      </c>
      <c r="G228" s="13">
        <v>9</v>
      </c>
      <c r="H228" s="14">
        <v>23.2</v>
      </c>
      <c r="I228" s="16">
        <v>5394.8868040463849</v>
      </c>
      <c r="J228" s="16">
        <v>15475.561727845814</v>
      </c>
      <c r="K228" s="16">
        <v>2279.5982023111605</v>
      </c>
      <c r="L228" s="10">
        <v>1.1115484454112801</v>
      </c>
      <c r="M228" s="17">
        <v>2.8418176367596619E-3</v>
      </c>
      <c r="N228" s="16">
        <f>J228/(PI()*H228*50^2)*1000000/1000</f>
        <v>84.931453314152208</v>
      </c>
    </row>
    <row r="229" spans="1:14" ht="13.8" x14ac:dyDescent="0.3">
      <c r="A229" s="13" t="s">
        <v>152</v>
      </c>
      <c r="B229" s="13" t="s">
        <v>169</v>
      </c>
      <c r="C229" s="13" t="s">
        <v>180</v>
      </c>
      <c r="D229" s="13" t="s">
        <v>189</v>
      </c>
      <c r="E229" s="13" t="s">
        <v>191</v>
      </c>
      <c r="F229" s="27" t="s">
        <v>11</v>
      </c>
      <c r="G229" s="14">
        <f>AVERAGE(G226:G228)</f>
        <v>8.3333333333333339</v>
      </c>
      <c r="H229" s="14">
        <f t="shared" ref="H229:N229" si="56">AVERAGE(H226:H228)</f>
        <v>28.349999999999998</v>
      </c>
      <c r="I229" s="16">
        <f t="shared" si="56"/>
        <v>6121.505247370992</v>
      </c>
      <c r="J229" s="16">
        <f t="shared" si="56"/>
        <v>29033.541746585019</v>
      </c>
      <c r="K229" s="16">
        <f t="shared" si="56"/>
        <v>2273.1259497699834</v>
      </c>
      <c r="L229" s="10">
        <f t="shared" si="56"/>
        <v>1.4239572173644266</v>
      </c>
      <c r="M229" s="17">
        <f t="shared" si="56"/>
        <v>3.2901564718387281E-3</v>
      </c>
      <c r="N229" s="16">
        <f t="shared" si="56"/>
        <v>127.0915476482287</v>
      </c>
    </row>
    <row r="230" spans="1:14" ht="13.8" x14ac:dyDescent="0.2">
      <c r="A230" s="13" t="s">
        <v>153</v>
      </c>
      <c r="B230" s="13" t="s">
        <v>169</v>
      </c>
      <c r="C230" s="13" t="s">
        <v>180</v>
      </c>
      <c r="D230" s="13" t="s">
        <v>173</v>
      </c>
      <c r="E230" s="13" t="s">
        <v>173</v>
      </c>
      <c r="F230" s="13" t="s">
        <v>29</v>
      </c>
      <c r="G230" s="13">
        <v>5.3</v>
      </c>
      <c r="H230" s="14">
        <v>37.450000000000003</v>
      </c>
      <c r="I230" s="16">
        <v>10035.324381705714</v>
      </c>
      <c r="J230" s="16">
        <v>46577.033843637204</v>
      </c>
      <c r="K230" s="16">
        <v>2668.8562788234417</v>
      </c>
      <c r="L230" s="10">
        <v>1.869538372002</v>
      </c>
      <c r="M230" s="17">
        <v>4.5345828438602097E-3</v>
      </c>
      <c r="N230" s="16">
        <f>J230/(PI()*H230*50^2)*1000000/1000</f>
        <v>158.3543961713936</v>
      </c>
    </row>
    <row r="231" spans="1:14" ht="13.8" x14ac:dyDescent="0.2">
      <c r="A231" s="13" t="s">
        <v>153</v>
      </c>
      <c r="B231" s="13" t="s">
        <v>169</v>
      </c>
      <c r="C231" s="13" t="s">
        <v>180</v>
      </c>
      <c r="D231" s="13" t="s">
        <v>173</v>
      </c>
      <c r="E231" s="13" t="s">
        <v>173</v>
      </c>
      <c r="F231" s="13" t="s">
        <v>23</v>
      </c>
      <c r="G231" s="13">
        <v>4.8</v>
      </c>
      <c r="H231" s="14">
        <v>38.1</v>
      </c>
      <c r="I231" s="16">
        <v>10963.409977712397</v>
      </c>
      <c r="J231" s="16">
        <v>55861.739052906414</v>
      </c>
      <c r="K231" s="16">
        <v>2823.3836266796575</v>
      </c>
      <c r="L231" s="10">
        <v>1.8703410735679999</v>
      </c>
      <c r="M231" s="17">
        <v>4.7158993817843194E-3</v>
      </c>
      <c r="N231" s="16">
        <f>J231/(PI()*H231*50^2)*1000000/1000</f>
        <v>186.68077480272186</v>
      </c>
    </row>
    <row r="232" spans="1:14" ht="13.8" x14ac:dyDescent="0.2">
      <c r="A232" s="13" t="s">
        <v>153</v>
      </c>
      <c r="B232" s="13" t="s">
        <v>169</v>
      </c>
      <c r="C232" s="13" t="s">
        <v>180</v>
      </c>
      <c r="D232" s="13" t="s">
        <v>173</v>
      </c>
      <c r="E232" s="13" t="s">
        <v>173</v>
      </c>
      <c r="F232" s="13" t="s">
        <v>102</v>
      </c>
      <c r="G232" s="13">
        <v>4.9000000000000004</v>
      </c>
      <c r="H232" s="14">
        <v>37.9</v>
      </c>
      <c r="I232" s="16">
        <v>14181.178407367437</v>
      </c>
      <c r="J232" s="16">
        <v>70779.774689920479</v>
      </c>
      <c r="K232" s="16">
        <v>2383.8470937958418</v>
      </c>
      <c r="L232" s="10">
        <v>2.1386034374479999</v>
      </c>
      <c r="M232" s="17">
        <v>7.1477579282855199E-3</v>
      </c>
      <c r="N232" s="16">
        <f>J232/(PI()*H232*50^2)*1000000/1000</f>
        <v>237.78260713100724</v>
      </c>
    </row>
    <row r="233" spans="1:14" ht="13.8" x14ac:dyDescent="0.3">
      <c r="A233" s="13" t="s">
        <v>153</v>
      </c>
      <c r="B233" s="13" t="s">
        <v>169</v>
      </c>
      <c r="C233" s="13" t="s">
        <v>180</v>
      </c>
      <c r="D233" s="13" t="s">
        <v>173</v>
      </c>
      <c r="E233" s="13" t="s">
        <v>173</v>
      </c>
      <c r="F233" s="27" t="s">
        <v>11</v>
      </c>
      <c r="G233" s="14">
        <f>AVERAGE(G230:G232)</f>
        <v>5</v>
      </c>
      <c r="H233" s="14">
        <f t="shared" ref="H233:N233" si="57">AVERAGE(H230:H232)</f>
        <v>37.81666666666667</v>
      </c>
      <c r="I233" s="16">
        <f t="shared" si="57"/>
        <v>11726.637588928517</v>
      </c>
      <c r="J233" s="16">
        <f t="shared" si="57"/>
        <v>57739.515862154694</v>
      </c>
      <c r="K233" s="16">
        <f t="shared" si="57"/>
        <v>2625.362333099647</v>
      </c>
      <c r="L233" s="10">
        <f t="shared" si="57"/>
        <v>1.9594942943393334</v>
      </c>
      <c r="M233" s="17">
        <f t="shared" si="57"/>
        <v>5.466080051310016E-3</v>
      </c>
      <c r="N233" s="16">
        <f t="shared" si="57"/>
        <v>194.27259270170757</v>
      </c>
    </row>
    <row r="234" spans="1:14" ht="13.8" x14ac:dyDescent="0.2">
      <c r="A234" s="13" t="s">
        <v>153</v>
      </c>
      <c r="B234" s="13" t="s">
        <v>169</v>
      </c>
      <c r="C234" s="13" t="s">
        <v>180</v>
      </c>
      <c r="D234" s="13" t="s">
        <v>181</v>
      </c>
      <c r="E234" s="13" t="s">
        <v>182</v>
      </c>
      <c r="F234" s="13" t="s">
        <v>29</v>
      </c>
      <c r="G234" s="13">
        <v>4.3</v>
      </c>
      <c r="H234" s="14">
        <v>34.950000000000003</v>
      </c>
      <c r="I234" s="16">
        <v>7541.9377982195883</v>
      </c>
      <c r="J234" s="16">
        <v>46271.518037412403</v>
      </c>
      <c r="K234" s="16">
        <v>2485.9136890948694</v>
      </c>
      <c r="L234" s="10">
        <v>1.5629258512499999</v>
      </c>
      <c r="M234" s="17">
        <v>3.613965157378891E-3</v>
      </c>
      <c r="N234" s="16">
        <f>J234/(PI()*H234*50^2)*1000000/1000</f>
        <v>168.5686024611154</v>
      </c>
    </row>
    <row r="235" spans="1:14" ht="13.8" x14ac:dyDescent="0.2">
      <c r="A235" s="13" t="s">
        <v>153</v>
      </c>
      <c r="B235" s="13" t="s">
        <v>169</v>
      </c>
      <c r="C235" s="13" t="s">
        <v>180</v>
      </c>
      <c r="D235" s="13" t="s">
        <v>181</v>
      </c>
      <c r="E235" s="13" t="s">
        <v>182</v>
      </c>
      <c r="F235" s="13" t="s">
        <v>104</v>
      </c>
      <c r="G235" s="13">
        <v>5.9</v>
      </c>
      <c r="H235" s="14">
        <v>32.450000000000003</v>
      </c>
      <c r="I235" s="16">
        <v>8010.9987438507897</v>
      </c>
      <c r="J235" s="16">
        <v>32357.628628567538</v>
      </c>
      <c r="K235" s="16">
        <v>2711.5293866946226</v>
      </c>
      <c r="L235" s="10">
        <v>1.5050726667380001</v>
      </c>
      <c r="M235" s="17">
        <v>3.5417800771084672E-3</v>
      </c>
      <c r="N235" s="16">
        <f>J235/(PI()*H235*50^2)*1000000/1000</f>
        <v>126.96151723804869</v>
      </c>
    </row>
    <row r="236" spans="1:14" ht="13.8" x14ac:dyDescent="0.2">
      <c r="A236" s="13" t="s">
        <v>153</v>
      </c>
      <c r="B236" s="13" t="s">
        <v>169</v>
      </c>
      <c r="C236" s="13" t="s">
        <v>180</v>
      </c>
      <c r="D236" s="13" t="s">
        <v>181</v>
      </c>
      <c r="E236" s="13" t="s">
        <v>182</v>
      </c>
      <c r="F236" s="13" t="s">
        <v>53</v>
      </c>
      <c r="G236" s="13">
        <v>7.8</v>
      </c>
      <c r="H236" s="14">
        <v>32.5</v>
      </c>
      <c r="I236" s="16">
        <v>2754.3965887976306</v>
      </c>
      <c r="J236" s="16">
        <v>35044.919907829499</v>
      </c>
      <c r="K236" s="16">
        <v>2454.7470773473292</v>
      </c>
      <c r="L236" s="10">
        <v>1.6178617009780001</v>
      </c>
      <c r="M236" s="17">
        <v>1.4104438576077428E-3</v>
      </c>
      <c r="N236" s="16">
        <f>J236/(PI()*H236*50^2)*1000000/1000</f>
        <v>137.29408574992331</v>
      </c>
    </row>
    <row r="237" spans="1:14" ht="13.8" x14ac:dyDescent="0.3">
      <c r="A237" s="13" t="s">
        <v>153</v>
      </c>
      <c r="B237" s="13" t="s">
        <v>169</v>
      </c>
      <c r="C237" s="13" t="s">
        <v>180</v>
      </c>
      <c r="D237" s="13" t="s">
        <v>181</v>
      </c>
      <c r="E237" s="13" t="s">
        <v>182</v>
      </c>
      <c r="F237" s="27" t="s">
        <v>11</v>
      </c>
      <c r="G237" s="14">
        <f>AVERAGE(G234:G236)</f>
        <v>6</v>
      </c>
      <c r="H237" s="14">
        <f t="shared" ref="H237:N237" si="58">AVERAGE(H234:H236)</f>
        <v>33.300000000000004</v>
      </c>
      <c r="I237" s="16">
        <f t="shared" si="58"/>
        <v>6102.444376956003</v>
      </c>
      <c r="J237" s="16">
        <f t="shared" si="58"/>
        <v>37891.355524603139</v>
      </c>
      <c r="K237" s="16">
        <f t="shared" si="58"/>
        <v>2550.7300510456066</v>
      </c>
      <c r="L237" s="10">
        <f t="shared" si="58"/>
        <v>1.5619534063220002</v>
      </c>
      <c r="M237" s="17">
        <f t="shared" si="58"/>
        <v>2.8553963640317002E-3</v>
      </c>
      <c r="N237" s="16">
        <f t="shared" si="58"/>
        <v>144.27473514969577</v>
      </c>
    </row>
    <row r="238" spans="1:14" ht="13.8" x14ac:dyDescent="0.2">
      <c r="A238" s="13" t="s">
        <v>153</v>
      </c>
      <c r="B238" s="13" t="s">
        <v>169</v>
      </c>
      <c r="C238" s="13" t="s">
        <v>180</v>
      </c>
      <c r="D238" s="13" t="s">
        <v>186</v>
      </c>
      <c r="E238" s="13" t="s">
        <v>197</v>
      </c>
      <c r="F238" s="13" t="s">
        <v>0</v>
      </c>
      <c r="G238" s="26">
        <v>6.9</v>
      </c>
      <c r="H238" s="14">
        <v>34.200000000000003</v>
      </c>
      <c r="I238" s="16">
        <v>8324.1528499991055</v>
      </c>
      <c r="J238" s="16">
        <v>35696.931414483435</v>
      </c>
      <c r="K238" s="16">
        <v>2906.3181777638251</v>
      </c>
      <c r="L238" s="10">
        <v>1.706112778322</v>
      </c>
      <c r="M238" s="17">
        <v>3.4792242700753665E-3</v>
      </c>
      <c r="N238" s="16">
        <f>J238/(PI()*H238*50^2)*1000000/1000</f>
        <v>132.89691433514389</v>
      </c>
    </row>
    <row r="239" spans="1:14" ht="13.8" x14ac:dyDescent="0.2">
      <c r="A239" s="13" t="s">
        <v>153</v>
      </c>
      <c r="B239" s="13" t="s">
        <v>169</v>
      </c>
      <c r="C239" s="13" t="s">
        <v>180</v>
      </c>
      <c r="D239" s="13" t="s">
        <v>186</v>
      </c>
      <c r="E239" s="13" t="s">
        <v>197</v>
      </c>
      <c r="F239" s="13" t="s">
        <v>32</v>
      </c>
      <c r="G239" s="26">
        <v>7.1</v>
      </c>
      <c r="H239" s="14">
        <v>34.65</v>
      </c>
      <c r="I239" s="16">
        <v>9120.758289958123</v>
      </c>
      <c r="J239" s="16">
        <v>47263.316462267103</v>
      </c>
      <c r="K239" s="16">
        <v>2794.9904615062246</v>
      </c>
      <c r="L239" s="10">
        <v>1.6605086397520001</v>
      </c>
      <c r="M239" s="17">
        <v>3.8751318599860359E-3</v>
      </c>
      <c r="N239" s="16">
        <f>J239/(PI()*H239*50^2)*1000000/1000</f>
        <v>173.67250659477892</v>
      </c>
    </row>
    <row r="240" spans="1:14" ht="13.8" x14ac:dyDescent="0.2">
      <c r="A240" s="13" t="s">
        <v>153</v>
      </c>
      <c r="B240" s="13" t="s">
        <v>169</v>
      </c>
      <c r="C240" s="13" t="s">
        <v>180</v>
      </c>
      <c r="D240" s="13" t="s">
        <v>186</v>
      </c>
      <c r="E240" s="13" t="s">
        <v>197</v>
      </c>
      <c r="F240" s="13" t="s">
        <v>33</v>
      </c>
      <c r="G240" s="26">
        <v>10.7</v>
      </c>
      <c r="H240" s="14">
        <v>32.5</v>
      </c>
      <c r="I240" s="16">
        <v>7709.1072334674082</v>
      </c>
      <c r="J240" s="16">
        <v>36215.47659475603</v>
      </c>
      <c r="K240" s="16">
        <v>2343.8772954519291</v>
      </c>
      <c r="L240" s="10">
        <v>2.5635585952980002</v>
      </c>
      <c r="M240" s="17">
        <v>4.0064397820022881E-3</v>
      </c>
      <c r="N240" s="16">
        <f>J240/(PI()*H240*50^2)*1000000/1000</f>
        <v>141.8799290211511</v>
      </c>
    </row>
    <row r="241" spans="1:14" ht="13.8" x14ac:dyDescent="0.3">
      <c r="A241" s="13" t="s">
        <v>153</v>
      </c>
      <c r="B241" s="13" t="s">
        <v>169</v>
      </c>
      <c r="C241" s="13" t="s">
        <v>180</v>
      </c>
      <c r="D241" s="13" t="s">
        <v>186</v>
      </c>
      <c r="E241" s="13" t="s">
        <v>197</v>
      </c>
      <c r="F241" s="27" t="s">
        <v>11</v>
      </c>
      <c r="G241" s="14">
        <f>AVERAGE(G238:G240)</f>
        <v>8.2333333333333325</v>
      </c>
      <c r="H241" s="14">
        <f t="shared" ref="H241:N241" si="59">AVERAGE(H238:H240)</f>
        <v>33.783333333333331</v>
      </c>
      <c r="I241" s="16">
        <f t="shared" si="59"/>
        <v>8384.6727911415455</v>
      </c>
      <c r="J241" s="16">
        <f t="shared" si="59"/>
        <v>39725.241490502194</v>
      </c>
      <c r="K241" s="16">
        <f t="shared" si="59"/>
        <v>2681.7286449073263</v>
      </c>
      <c r="L241" s="10">
        <f t="shared" si="59"/>
        <v>1.9767266711240001</v>
      </c>
      <c r="M241" s="17">
        <f t="shared" si="59"/>
        <v>3.7869319706878967E-3</v>
      </c>
      <c r="N241" s="16">
        <f t="shared" si="59"/>
        <v>149.48311665035797</v>
      </c>
    </row>
    <row r="242" spans="1:14" ht="13.8" x14ac:dyDescent="0.2">
      <c r="A242" s="13" t="s">
        <v>168</v>
      </c>
      <c r="B242" s="13" t="s">
        <v>172</v>
      </c>
      <c r="C242" s="13" t="s">
        <v>208</v>
      </c>
      <c r="D242" s="13" t="s">
        <v>173</v>
      </c>
      <c r="E242" s="13" t="s">
        <v>173</v>
      </c>
      <c r="F242" s="13">
        <v>4</v>
      </c>
      <c r="G242" s="14">
        <v>7.8</v>
      </c>
      <c r="H242" s="14">
        <v>38.450000000000003</v>
      </c>
      <c r="I242" s="16">
        <v>7434.4131313724156</v>
      </c>
      <c r="J242" s="16">
        <v>36370.334198672652</v>
      </c>
      <c r="K242" s="16">
        <v>2507.0732362002386</v>
      </c>
      <c r="L242" s="10">
        <v>1.5888360328</v>
      </c>
      <c r="M242" s="17">
        <v>3.3718600741791632E-3</v>
      </c>
      <c r="N242" s="16">
        <f>J242/(PI()*H242*50^2)*1000000/1000</f>
        <v>120.43731536276641</v>
      </c>
    </row>
    <row r="243" spans="1:14" ht="13.8" x14ac:dyDescent="0.2">
      <c r="A243" s="13" t="s">
        <v>168</v>
      </c>
      <c r="B243" s="13" t="s">
        <v>172</v>
      </c>
      <c r="C243" s="13" t="s">
        <v>208</v>
      </c>
      <c r="D243" s="13" t="s">
        <v>173</v>
      </c>
      <c r="E243" s="13" t="s">
        <v>173</v>
      </c>
      <c r="F243" s="13">
        <v>5</v>
      </c>
      <c r="G243" s="14">
        <v>8.4</v>
      </c>
      <c r="H243" s="14">
        <v>37.15</v>
      </c>
      <c r="I243" s="16">
        <v>6184.6084554538329</v>
      </c>
      <c r="J243" s="16">
        <v>34948.427700616172</v>
      </c>
      <c r="K243" s="16">
        <v>2196.8094675279167</v>
      </c>
      <c r="L243" s="10">
        <v>1.3038229160499999</v>
      </c>
      <c r="M243" s="17">
        <v>3.1730747165063006E-3</v>
      </c>
      <c r="N243" s="16">
        <f>J243/(PI()*H243*50^2)*1000000/1000</f>
        <v>119.77851998584734</v>
      </c>
    </row>
    <row r="244" spans="1:14" ht="13.8" x14ac:dyDescent="0.2">
      <c r="A244" s="13" t="s">
        <v>168</v>
      </c>
      <c r="B244" s="13" t="s">
        <v>172</v>
      </c>
      <c r="C244" s="13" t="s">
        <v>208</v>
      </c>
      <c r="D244" s="13" t="s">
        <v>173</v>
      </c>
      <c r="E244" s="13" t="s">
        <v>173</v>
      </c>
      <c r="F244" s="13">
        <v>7</v>
      </c>
      <c r="G244" s="14">
        <v>8.9</v>
      </c>
      <c r="H244" s="14">
        <v>38.9</v>
      </c>
      <c r="I244" s="16">
        <v>6047.8152602095015</v>
      </c>
      <c r="J244" s="16">
        <v>40343.790496563961</v>
      </c>
      <c r="K244" s="16">
        <v>2249.4935108288214</v>
      </c>
      <c r="L244" s="10">
        <v>1.299483654418</v>
      </c>
      <c r="M244" s="17">
        <v>3.0766472854024639E-3</v>
      </c>
      <c r="N244" s="16">
        <f>J244/(PI()*H244*50^2)*1000000/1000</f>
        <v>132.04963867541358</v>
      </c>
    </row>
    <row r="245" spans="1:14" ht="13.8" x14ac:dyDescent="0.3">
      <c r="A245" s="13" t="s">
        <v>168</v>
      </c>
      <c r="B245" s="13" t="s">
        <v>172</v>
      </c>
      <c r="C245" s="13" t="s">
        <v>208</v>
      </c>
      <c r="D245" s="13" t="s">
        <v>173</v>
      </c>
      <c r="E245" s="13" t="s">
        <v>173</v>
      </c>
      <c r="F245" s="27" t="s">
        <v>25</v>
      </c>
      <c r="G245" s="14">
        <f>AVERAGE(G242:G244)</f>
        <v>8.3666666666666671</v>
      </c>
      <c r="H245" s="14">
        <f t="shared" ref="H245:N245" si="60">AVERAGE(H242:H244)</f>
        <v>38.166666666666664</v>
      </c>
      <c r="I245" s="16">
        <f t="shared" si="60"/>
        <v>6555.6122823452506</v>
      </c>
      <c r="J245" s="16">
        <f t="shared" si="60"/>
        <v>37220.850798617597</v>
      </c>
      <c r="K245" s="16">
        <f t="shared" si="60"/>
        <v>2317.7920715189921</v>
      </c>
      <c r="L245" s="10">
        <f t="shared" si="60"/>
        <v>1.3973808677559998</v>
      </c>
      <c r="M245" s="17">
        <f t="shared" si="60"/>
        <v>3.2071940253626426E-3</v>
      </c>
      <c r="N245" s="16">
        <f t="shared" si="60"/>
        <v>124.08849134134243</v>
      </c>
    </row>
    <row r="246" spans="1:14" ht="13.8" x14ac:dyDescent="0.2">
      <c r="A246" s="13" t="s">
        <v>168</v>
      </c>
      <c r="B246" s="13" t="s">
        <v>172</v>
      </c>
      <c r="C246" s="13" t="s">
        <v>208</v>
      </c>
      <c r="D246" s="13" t="s">
        <v>186</v>
      </c>
      <c r="E246" s="13" t="s">
        <v>197</v>
      </c>
      <c r="F246" s="13">
        <v>4</v>
      </c>
      <c r="G246" s="14">
        <v>8.6</v>
      </c>
      <c r="H246" s="14">
        <v>38.4</v>
      </c>
      <c r="I246" s="16">
        <v>6741.8635345518351</v>
      </c>
      <c r="J246" s="16">
        <v>43800.282869028757</v>
      </c>
      <c r="K246" s="16">
        <v>2114.4894694551676</v>
      </c>
      <c r="L246" s="10">
        <v>1.4083514336980001</v>
      </c>
      <c r="M246" s="17">
        <v>3.6611138373328369E-3</v>
      </c>
      <c r="N246" s="16">
        <f>J246/(PI()*H246*50^2)*1000000/1000</f>
        <v>145.22982348810814</v>
      </c>
    </row>
    <row r="247" spans="1:14" ht="13.8" x14ac:dyDescent="0.2">
      <c r="A247" s="13" t="s">
        <v>168</v>
      </c>
      <c r="B247" s="13" t="s">
        <v>172</v>
      </c>
      <c r="C247" s="13" t="s">
        <v>208</v>
      </c>
      <c r="D247" s="13" t="s">
        <v>186</v>
      </c>
      <c r="E247" s="13" t="s">
        <v>197</v>
      </c>
      <c r="F247" s="13">
        <v>5</v>
      </c>
      <c r="G247" s="14">
        <v>8.4</v>
      </c>
      <c r="H247" s="14">
        <v>38.299999999999997</v>
      </c>
      <c r="I247" s="16">
        <v>71701.816439402639</v>
      </c>
      <c r="J247" s="16">
        <v>37304.672035230607</v>
      </c>
      <c r="K247" s="16">
        <v>2437.2564125975482</v>
      </c>
      <c r="L247" s="10">
        <v>1.1838711272820002</v>
      </c>
      <c r="M247" s="17">
        <v>2.6293052262418423E-3</v>
      </c>
      <c r="N247" s="16">
        <f>J247/(PI()*H247*50^2)*1000000/1000</f>
        <v>124.01510088415557</v>
      </c>
    </row>
    <row r="248" spans="1:14" ht="13.8" x14ac:dyDescent="0.2">
      <c r="A248" s="13" t="s">
        <v>168</v>
      </c>
      <c r="B248" s="13" t="s">
        <v>172</v>
      </c>
      <c r="C248" s="13" t="s">
        <v>208</v>
      </c>
      <c r="D248" s="13" t="s">
        <v>186</v>
      </c>
      <c r="E248" s="13" t="s">
        <v>197</v>
      </c>
      <c r="F248" s="13">
        <v>9</v>
      </c>
      <c r="G248" s="14">
        <v>8</v>
      </c>
      <c r="H248" s="14">
        <v>37.15</v>
      </c>
      <c r="I248" s="16">
        <v>7381.9304856889512</v>
      </c>
      <c r="J248" s="16">
        <v>38152.242197921849</v>
      </c>
      <c r="K248" s="16">
        <v>2326.3782992606561</v>
      </c>
      <c r="L248" s="10">
        <v>1.411903383072</v>
      </c>
      <c r="M248" s="17">
        <v>3.7187036403643512E-3</v>
      </c>
      <c r="N248" s="16">
        <f>J248/(PI()*H248*50^2)*1000000/1000</f>
        <v>130.75893266946886</v>
      </c>
    </row>
    <row r="249" spans="1:14" ht="13.8" x14ac:dyDescent="0.3">
      <c r="A249" s="13" t="s">
        <v>168</v>
      </c>
      <c r="B249" s="13" t="s">
        <v>172</v>
      </c>
      <c r="C249" s="13" t="s">
        <v>208</v>
      </c>
      <c r="D249" s="13" t="s">
        <v>186</v>
      </c>
      <c r="E249" s="13" t="s">
        <v>197</v>
      </c>
      <c r="F249" s="27" t="s">
        <v>25</v>
      </c>
      <c r="G249" s="14">
        <f>AVERAGE(G246:G248)</f>
        <v>8.3333333333333339</v>
      </c>
      <c r="H249" s="14">
        <f t="shared" ref="H249:N249" si="61">AVERAGE(H246:H248)</f>
        <v>37.949999999999996</v>
      </c>
      <c r="I249" s="16">
        <f t="shared" si="61"/>
        <v>28608.536819881145</v>
      </c>
      <c r="J249" s="16">
        <f t="shared" si="61"/>
        <v>39752.3990340604</v>
      </c>
      <c r="K249" s="16">
        <f t="shared" si="61"/>
        <v>2292.7080604377902</v>
      </c>
      <c r="L249" s="10">
        <f t="shared" si="61"/>
        <v>1.3347086480173334</v>
      </c>
      <c r="M249" s="17">
        <f t="shared" si="61"/>
        <v>3.3363742346463436E-3</v>
      </c>
      <c r="N249" s="16">
        <f t="shared" si="61"/>
        <v>133.33461901391084</v>
      </c>
    </row>
    <row r="250" spans="1:14" ht="13.8" x14ac:dyDescent="0.2">
      <c r="A250" s="13" t="s">
        <v>168</v>
      </c>
      <c r="B250" s="13" t="s">
        <v>172</v>
      </c>
      <c r="C250" s="13" t="s">
        <v>208</v>
      </c>
      <c r="D250" s="13" t="s">
        <v>189</v>
      </c>
      <c r="E250" s="13" t="s">
        <v>191</v>
      </c>
      <c r="F250" s="13">
        <v>4</v>
      </c>
      <c r="G250" s="14">
        <v>7.8</v>
      </c>
      <c r="H250" s="14">
        <v>34.049999999999997</v>
      </c>
      <c r="I250" s="16">
        <v>7446.7276958997454</v>
      </c>
      <c r="J250" s="16">
        <v>45914.811392170712</v>
      </c>
      <c r="K250" s="16">
        <v>2508.4875659034847</v>
      </c>
      <c r="L250" s="10">
        <v>1.3555741044480001</v>
      </c>
      <c r="M250" s="17">
        <v>3.5382924123079475E-3</v>
      </c>
      <c r="N250" s="16">
        <f>J250/(PI()*H250*50^2)*1000000/1000</f>
        <v>171.69031880636803</v>
      </c>
    </row>
    <row r="251" spans="1:14" ht="13.8" x14ac:dyDescent="0.2">
      <c r="A251" s="13" t="s">
        <v>168</v>
      </c>
      <c r="B251" s="13" t="s">
        <v>172</v>
      </c>
      <c r="C251" s="13" t="s">
        <v>208</v>
      </c>
      <c r="D251" s="13" t="s">
        <v>189</v>
      </c>
      <c r="E251" s="13" t="s">
        <v>191</v>
      </c>
      <c r="F251" s="13">
        <v>5</v>
      </c>
      <c r="G251" s="14">
        <v>7.6</v>
      </c>
      <c r="H251" s="14">
        <v>39.700000000000003</v>
      </c>
      <c r="I251" s="16">
        <v>7597.617039115773</v>
      </c>
      <c r="J251" s="16">
        <v>41932.868212792993</v>
      </c>
      <c r="K251" s="16">
        <v>2064.187495673666</v>
      </c>
      <c r="L251" s="10">
        <v>1.564085736352</v>
      </c>
      <c r="M251" s="17">
        <v>4.2917142257261837E-3</v>
      </c>
      <c r="N251" s="16">
        <f>J251/(PI()*H251*50^2)*1000000/1000</f>
        <v>134.48510335691719</v>
      </c>
    </row>
    <row r="252" spans="1:14" ht="13.8" x14ac:dyDescent="0.2">
      <c r="A252" s="13" t="s">
        <v>168</v>
      </c>
      <c r="B252" s="13" t="s">
        <v>172</v>
      </c>
      <c r="C252" s="13" t="s">
        <v>208</v>
      </c>
      <c r="D252" s="13" t="s">
        <v>189</v>
      </c>
      <c r="E252" s="13" t="s">
        <v>191</v>
      </c>
      <c r="F252" s="13">
        <v>8</v>
      </c>
      <c r="G252" s="14">
        <v>8.1999999999999993</v>
      </c>
      <c r="H252" s="14">
        <v>37.049999999999997</v>
      </c>
      <c r="I252" s="16">
        <v>7333.6871415605765</v>
      </c>
      <c r="J252" s="16">
        <v>42727.294630186087</v>
      </c>
      <c r="K252" s="16">
        <v>2059.7613655274349</v>
      </c>
      <c r="L252" s="10">
        <v>1.2509555517519999</v>
      </c>
      <c r="M252" s="17">
        <v>4.0762818241183545E-3</v>
      </c>
      <c r="N252" s="16">
        <f>J252/(PI()*H252*50^2)*1000000/1000</f>
        <v>146.83422715979296</v>
      </c>
    </row>
    <row r="253" spans="1:14" ht="13.8" x14ac:dyDescent="0.3">
      <c r="A253" s="13" t="s">
        <v>168</v>
      </c>
      <c r="B253" s="13" t="s">
        <v>172</v>
      </c>
      <c r="C253" s="13" t="s">
        <v>208</v>
      </c>
      <c r="D253" s="13" t="s">
        <v>189</v>
      </c>
      <c r="E253" s="13" t="s">
        <v>191</v>
      </c>
      <c r="F253" s="27" t="s">
        <v>25</v>
      </c>
      <c r="G253" s="14">
        <f>AVERAGE(G250:G252)</f>
        <v>7.8666666666666663</v>
      </c>
      <c r="H253" s="14">
        <f t="shared" ref="H253:N253" si="62">AVERAGE(H250:H252)</f>
        <v>36.93333333333333</v>
      </c>
      <c r="I253" s="16">
        <f t="shared" si="62"/>
        <v>7459.3439588586989</v>
      </c>
      <c r="J253" s="16">
        <f t="shared" si="62"/>
        <v>43524.991411716597</v>
      </c>
      <c r="K253" s="16">
        <f t="shared" si="62"/>
        <v>2210.8121423681951</v>
      </c>
      <c r="L253" s="10">
        <f t="shared" si="62"/>
        <v>1.3902051308506664</v>
      </c>
      <c r="M253" s="17">
        <f t="shared" si="62"/>
        <v>3.9687628207174955E-3</v>
      </c>
      <c r="N253" s="16">
        <f t="shared" si="62"/>
        <v>151.00321644102607</v>
      </c>
    </row>
    <row r="254" spans="1:14" ht="13.8" x14ac:dyDescent="0.2">
      <c r="A254" s="13" t="s">
        <v>168</v>
      </c>
      <c r="B254" s="13" t="s">
        <v>172</v>
      </c>
      <c r="C254" s="13" t="s">
        <v>208</v>
      </c>
      <c r="D254" s="13" t="s">
        <v>183</v>
      </c>
      <c r="E254" s="13" t="s">
        <v>204</v>
      </c>
      <c r="F254" s="13">
        <v>4</v>
      </c>
      <c r="G254" s="14">
        <v>7.5</v>
      </c>
      <c r="H254" s="14">
        <v>36.950000000000003</v>
      </c>
      <c r="I254" s="16">
        <v>9230.9955299338599</v>
      </c>
      <c r="J254" s="16">
        <v>53993.517890579467</v>
      </c>
      <c r="K254" s="16">
        <v>2175.0170517911629</v>
      </c>
      <c r="L254" s="10">
        <v>1.3593730751999999</v>
      </c>
      <c r="M254" s="17">
        <v>4.9912971942687291E-3</v>
      </c>
      <c r="N254" s="16">
        <f>J254/(PI()*H254*50^2)*1000000/1000</f>
        <v>186.05326694898852</v>
      </c>
    </row>
    <row r="255" spans="1:14" ht="13.8" x14ac:dyDescent="0.2">
      <c r="A255" s="13" t="s">
        <v>168</v>
      </c>
      <c r="B255" s="13" t="s">
        <v>172</v>
      </c>
      <c r="C255" s="13" t="s">
        <v>208</v>
      </c>
      <c r="D255" s="13" t="s">
        <v>183</v>
      </c>
      <c r="E255" s="13" t="s">
        <v>204</v>
      </c>
      <c r="F255" s="13">
        <v>6</v>
      </c>
      <c r="G255" s="14">
        <v>8</v>
      </c>
      <c r="H255" s="14">
        <v>39</v>
      </c>
      <c r="I255" s="16">
        <v>7880.2969552910545</v>
      </c>
      <c r="J255" s="16">
        <v>43393.640129187603</v>
      </c>
      <c r="K255" s="16">
        <v>2370.461884202643</v>
      </c>
      <c r="L255" s="10">
        <v>1.1794989541780001</v>
      </c>
      <c r="M255" s="17">
        <v>3.9280442085767534E-3</v>
      </c>
      <c r="N255" s="16">
        <f>J255/(PI()*H255*50^2)*1000000/1000</f>
        <v>141.66794513458541</v>
      </c>
    </row>
    <row r="256" spans="1:14" ht="13.8" x14ac:dyDescent="0.2">
      <c r="A256" s="13" t="s">
        <v>168</v>
      </c>
      <c r="B256" s="13" t="s">
        <v>172</v>
      </c>
      <c r="C256" s="13" t="s">
        <v>208</v>
      </c>
      <c r="D256" s="13" t="s">
        <v>183</v>
      </c>
      <c r="E256" s="13" t="s">
        <v>204</v>
      </c>
      <c r="F256" s="13">
        <v>7</v>
      </c>
      <c r="G256" s="14">
        <v>8.1</v>
      </c>
      <c r="H256" s="14">
        <v>38.450000000000003</v>
      </c>
      <c r="I256" s="16">
        <v>6838.8041256818888</v>
      </c>
      <c r="J256" s="16">
        <v>37043.06541949587</v>
      </c>
      <c r="K256" s="16">
        <v>1580.6631500260619</v>
      </c>
      <c r="L256" s="10">
        <v>1.2822205871125001</v>
      </c>
      <c r="M256" s="17">
        <v>5.0323670380523046E-3</v>
      </c>
      <c r="N256" s="16">
        <f>J256/(PI()*H256*50^2)*1000000/1000</f>
        <v>122.6650084533518</v>
      </c>
    </row>
    <row r="257" spans="1:14" ht="13.8" x14ac:dyDescent="0.3">
      <c r="A257" s="13" t="s">
        <v>168</v>
      </c>
      <c r="B257" s="13" t="s">
        <v>172</v>
      </c>
      <c r="C257" s="13" t="s">
        <v>208</v>
      </c>
      <c r="D257" s="13" t="s">
        <v>183</v>
      </c>
      <c r="E257" s="13" t="s">
        <v>204</v>
      </c>
      <c r="F257" s="27" t="s">
        <v>11</v>
      </c>
      <c r="G257" s="14">
        <f>AVERAGE(G254:G256)</f>
        <v>7.8666666666666671</v>
      </c>
      <c r="H257" s="14">
        <f t="shared" ref="H257:N257" si="63">AVERAGE(H254:H256)</f>
        <v>38.133333333333333</v>
      </c>
      <c r="I257" s="16">
        <f t="shared" si="63"/>
        <v>7983.3655369689341</v>
      </c>
      <c r="J257" s="16">
        <f t="shared" si="63"/>
        <v>44810.074479754316</v>
      </c>
      <c r="K257" s="16">
        <f t="shared" si="63"/>
        <v>2042.0473620066225</v>
      </c>
      <c r="L257" s="10">
        <f t="shared" si="63"/>
        <v>1.2736975388301668</v>
      </c>
      <c r="M257" s="17">
        <f t="shared" si="63"/>
        <v>4.6505694802992624E-3</v>
      </c>
      <c r="N257" s="16">
        <f t="shared" si="63"/>
        <v>150.12874017897525</v>
      </c>
    </row>
    <row r="258" spans="1:14" ht="13.8" x14ac:dyDescent="0.2">
      <c r="A258" s="13" t="s">
        <v>168</v>
      </c>
      <c r="B258" s="13" t="s">
        <v>172</v>
      </c>
      <c r="C258" s="13" t="s">
        <v>208</v>
      </c>
      <c r="D258" s="13" t="s">
        <v>181</v>
      </c>
      <c r="E258" s="13" t="s">
        <v>182</v>
      </c>
      <c r="F258" s="13">
        <v>4</v>
      </c>
      <c r="G258" s="14">
        <v>8</v>
      </c>
      <c r="H258" s="14">
        <v>39.200000000000003</v>
      </c>
      <c r="I258" s="16">
        <v>7080.3995454312253</v>
      </c>
      <c r="J258" s="16">
        <v>42333.452387583653</v>
      </c>
      <c r="K258" s="16">
        <v>2555.8822233529995</v>
      </c>
      <c r="L258" s="10">
        <v>1.2813872992819999</v>
      </c>
      <c r="M258" s="17">
        <v>3.2691130244695181E-3</v>
      </c>
      <c r="N258" s="16">
        <f>J258/(PI()*H258*50^2)*1000000/1000</f>
        <v>137.50159603325176</v>
      </c>
    </row>
    <row r="259" spans="1:14" ht="13.8" x14ac:dyDescent="0.2">
      <c r="A259" s="13" t="s">
        <v>168</v>
      </c>
      <c r="B259" s="13" t="s">
        <v>172</v>
      </c>
      <c r="C259" s="13" t="s">
        <v>208</v>
      </c>
      <c r="D259" s="13" t="s">
        <v>181</v>
      </c>
      <c r="E259" s="13" t="s">
        <v>182</v>
      </c>
      <c r="F259" s="13">
        <v>8</v>
      </c>
      <c r="G259" s="14">
        <v>8.1</v>
      </c>
      <c r="H259" s="14">
        <v>36.85</v>
      </c>
      <c r="I259" s="16">
        <v>4879.3598402645548</v>
      </c>
      <c r="J259" s="16">
        <v>33663.582174899348</v>
      </c>
      <c r="K259" s="16">
        <v>2390.5806681448153</v>
      </c>
      <c r="L259" s="10">
        <v>1.2444898347519999</v>
      </c>
      <c r="M259" s="17">
        <v>2.3957661093191689E-3</v>
      </c>
      <c r="N259" s="16">
        <f>J259/(PI()*H259*50^2)*1000000/1000</f>
        <v>116.31425791729602</v>
      </c>
    </row>
    <row r="260" spans="1:14" ht="13.8" x14ac:dyDescent="0.2">
      <c r="A260" s="13" t="s">
        <v>168</v>
      </c>
      <c r="B260" s="13" t="s">
        <v>172</v>
      </c>
      <c r="C260" s="13" t="s">
        <v>208</v>
      </c>
      <c r="D260" s="13" t="s">
        <v>181</v>
      </c>
      <c r="E260" s="13" t="s">
        <v>182</v>
      </c>
      <c r="F260" s="13">
        <v>9</v>
      </c>
      <c r="G260" s="14">
        <v>8.1999999999999993</v>
      </c>
      <c r="H260" s="14">
        <v>38.299999999999997</v>
      </c>
      <c r="I260" s="16">
        <v>6063.3328033459338</v>
      </c>
      <c r="J260" s="16">
        <v>34249.664012951929</v>
      </c>
      <c r="K260" s="16">
        <v>2417.6259177890338</v>
      </c>
      <c r="L260" s="10">
        <v>1.2885722414080001</v>
      </c>
      <c r="M260" s="17">
        <v>2.9277789058393352E-3</v>
      </c>
      <c r="N260" s="16">
        <f>J260/(PI()*H260*50^2)*1000000/1000</f>
        <v>113.85907732423816</v>
      </c>
    </row>
    <row r="261" spans="1:14" ht="13.8" x14ac:dyDescent="0.3">
      <c r="A261" s="13" t="s">
        <v>168</v>
      </c>
      <c r="B261" s="13" t="s">
        <v>172</v>
      </c>
      <c r="C261" s="13" t="s">
        <v>208</v>
      </c>
      <c r="D261" s="13" t="s">
        <v>181</v>
      </c>
      <c r="E261" s="13" t="s">
        <v>182</v>
      </c>
      <c r="F261" s="27" t="s">
        <v>11</v>
      </c>
      <c r="G261" s="14">
        <f>AVERAGE(G258:G260)</f>
        <v>8.1</v>
      </c>
      <c r="H261" s="14">
        <f t="shared" ref="H261:N261" si="64">AVERAGE(H258:H260)</f>
        <v>38.116666666666667</v>
      </c>
      <c r="I261" s="16">
        <f t="shared" si="64"/>
        <v>6007.6973963472374</v>
      </c>
      <c r="J261" s="16">
        <f t="shared" si="64"/>
        <v>36748.899525144974</v>
      </c>
      <c r="K261" s="16">
        <f t="shared" si="64"/>
        <v>2454.6962697622826</v>
      </c>
      <c r="L261" s="10">
        <f t="shared" si="64"/>
        <v>1.2714831251473333</v>
      </c>
      <c r="M261" s="17">
        <f t="shared" si="64"/>
        <v>2.8642193465426742E-3</v>
      </c>
      <c r="N261" s="16">
        <f t="shared" si="64"/>
        <v>122.55831042492865</v>
      </c>
    </row>
    <row r="262" spans="1:14" ht="13.8" x14ac:dyDescent="0.2">
      <c r="A262" s="13" t="s">
        <v>167</v>
      </c>
      <c r="B262" s="13" t="s">
        <v>172</v>
      </c>
      <c r="C262" s="13" t="s">
        <v>208</v>
      </c>
      <c r="D262" s="13" t="s">
        <v>173</v>
      </c>
      <c r="E262" s="13" t="s">
        <v>173</v>
      </c>
      <c r="F262" s="13">
        <v>4</v>
      </c>
      <c r="G262" s="14">
        <v>5.7</v>
      </c>
      <c r="H262" s="14">
        <v>37.950000000000003</v>
      </c>
      <c r="I262" s="16">
        <v>11298.927897928332</v>
      </c>
      <c r="J262" s="16">
        <v>62229.170410610932</v>
      </c>
      <c r="K262" s="16">
        <v>3423.8568848423733</v>
      </c>
      <c r="L262" s="10">
        <v>1.5736132528079998</v>
      </c>
      <c r="M262" s="17">
        <v>3.8065989467431787E-3</v>
      </c>
      <c r="N262" s="16">
        <f>J262/(PI()*H262*50^2)*1000000/1000</f>
        <v>208.78166166759712</v>
      </c>
    </row>
    <row r="263" spans="1:14" ht="13.8" x14ac:dyDescent="0.2">
      <c r="A263" s="13" t="s">
        <v>167</v>
      </c>
      <c r="B263" s="13" t="s">
        <v>172</v>
      </c>
      <c r="C263" s="13" t="s">
        <v>208</v>
      </c>
      <c r="D263" s="13" t="s">
        <v>173</v>
      </c>
      <c r="E263" s="13" t="s">
        <v>173</v>
      </c>
      <c r="F263" s="13">
        <v>5</v>
      </c>
      <c r="G263" s="14">
        <v>4.5</v>
      </c>
      <c r="H263" s="14">
        <v>38.700000000000003</v>
      </c>
      <c r="I263" s="16">
        <v>12348.211327939764</v>
      </c>
      <c r="J263" s="16">
        <v>61533.121758662404</v>
      </c>
      <c r="K263" s="16">
        <v>3173.9525932736597</v>
      </c>
      <c r="L263" s="10">
        <v>1.4816307742719999</v>
      </c>
      <c r="M263" s="17">
        <v>4.3512765418992193E-3</v>
      </c>
      <c r="N263" s="16">
        <f>J263/(PI()*H263*50^2)*1000000/1000</f>
        <v>202.44548820189317</v>
      </c>
    </row>
    <row r="264" spans="1:14" ht="13.8" x14ac:dyDescent="0.2">
      <c r="A264" s="13" t="s">
        <v>167</v>
      </c>
      <c r="B264" s="13" t="s">
        <v>172</v>
      </c>
      <c r="C264" s="13" t="s">
        <v>208</v>
      </c>
      <c r="D264" s="13" t="s">
        <v>173</v>
      </c>
      <c r="E264" s="13" t="s">
        <v>173</v>
      </c>
      <c r="F264" s="13">
        <v>6</v>
      </c>
      <c r="G264" s="14">
        <v>4.8</v>
      </c>
      <c r="H264" s="14">
        <v>38.35</v>
      </c>
      <c r="I264" s="16">
        <v>10016.812771061674</v>
      </c>
      <c r="J264" s="16">
        <v>53208.257278590572</v>
      </c>
      <c r="K264" s="16">
        <v>3006.4223497829353</v>
      </c>
      <c r="L264" s="10">
        <v>1.6955024908979999</v>
      </c>
      <c r="M264" s="17">
        <v>3.88321056800723E-3</v>
      </c>
      <c r="N264" s="16">
        <f>J264/(PI()*H264*50^2)*1000000/1000</f>
        <v>176.65412587625573</v>
      </c>
    </row>
    <row r="265" spans="1:14" ht="13.8" x14ac:dyDescent="0.3">
      <c r="A265" s="13" t="s">
        <v>167</v>
      </c>
      <c r="B265" s="13" t="s">
        <v>172</v>
      </c>
      <c r="C265" s="13" t="s">
        <v>208</v>
      </c>
      <c r="D265" s="13" t="s">
        <v>173</v>
      </c>
      <c r="E265" s="13" t="s">
        <v>173</v>
      </c>
      <c r="F265" s="27" t="s">
        <v>25</v>
      </c>
      <c r="G265" s="14">
        <f>AVERAGE(G262:G264)</f>
        <v>5</v>
      </c>
      <c r="H265" s="14">
        <f t="shared" ref="H265:N265" si="65">AVERAGE(H262:H264)</f>
        <v>38.333333333333336</v>
      </c>
      <c r="I265" s="16">
        <f t="shared" si="65"/>
        <v>11221.317332309924</v>
      </c>
      <c r="J265" s="16">
        <f t="shared" si="65"/>
        <v>58990.183149287972</v>
      </c>
      <c r="K265" s="16">
        <f t="shared" si="65"/>
        <v>3201.4106092996558</v>
      </c>
      <c r="L265" s="10">
        <f t="shared" si="65"/>
        <v>1.5835821726593331</v>
      </c>
      <c r="M265" s="17">
        <f t="shared" si="65"/>
        <v>4.0136953522165427E-3</v>
      </c>
      <c r="N265" s="16">
        <f t="shared" si="65"/>
        <v>195.96042524858203</v>
      </c>
    </row>
    <row r="266" spans="1:14" ht="13.8" x14ac:dyDescent="0.2">
      <c r="A266" s="13" t="s">
        <v>167</v>
      </c>
      <c r="B266" s="13" t="s">
        <v>172</v>
      </c>
      <c r="C266" s="13" t="s">
        <v>208</v>
      </c>
      <c r="D266" s="13" t="s">
        <v>189</v>
      </c>
      <c r="E266" s="13" t="s">
        <v>209</v>
      </c>
      <c r="F266" s="13">
        <v>5</v>
      </c>
      <c r="G266" s="14">
        <v>4.5</v>
      </c>
      <c r="H266" s="14">
        <v>39.299999999999997</v>
      </c>
      <c r="I266" s="16">
        <v>13025.540687299281</v>
      </c>
      <c r="J266" s="16">
        <v>60373.89574268891</v>
      </c>
      <c r="K266" s="16">
        <v>2420.3052623209342</v>
      </c>
      <c r="L266" s="10">
        <v>1.629336293842</v>
      </c>
      <c r="M266" s="17">
        <v>6.31446733294448E-3</v>
      </c>
      <c r="N266" s="16">
        <f>J266/(PI()*H266*50^2)*1000000/1000</f>
        <v>195.5990624155456</v>
      </c>
    </row>
    <row r="267" spans="1:14" ht="13.8" x14ac:dyDescent="0.2">
      <c r="A267" s="13" t="s">
        <v>167</v>
      </c>
      <c r="B267" s="13" t="s">
        <v>172</v>
      </c>
      <c r="C267" s="13" t="s">
        <v>208</v>
      </c>
      <c r="D267" s="13" t="s">
        <v>189</v>
      </c>
      <c r="E267" s="13" t="s">
        <v>209</v>
      </c>
      <c r="F267" s="13">
        <v>6</v>
      </c>
      <c r="G267" s="14">
        <v>4.4000000000000004</v>
      </c>
      <c r="H267" s="14">
        <v>39.6</v>
      </c>
      <c r="I267" s="16">
        <v>19129.801373600043</v>
      </c>
      <c r="J267" s="16">
        <v>60059.089731768639</v>
      </c>
      <c r="K267" s="16">
        <v>3335.3088619585192</v>
      </c>
      <c r="L267" s="10">
        <v>1.6325679420479999</v>
      </c>
      <c r="M267" s="17">
        <v>6.5878666569645465E-3</v>
      </c>
      <c r="N267" s="16">
        <f>J267/(PI()*H267*50^2)*1000000/1000</f>
        <v>193.10507087698329</v>
      </c>
    </row>
    <row r="268" spans="1:14" ht="13.8" x14ac:dyDescent="0.2">
      <c r="A268" s="13" t="s">
        <v>167</v>
      </c>
      <c r="B268" s="13" t="s">
        <v>172</v>
      </c>
      <c r="C268" s="13" t="s">
        <v>208</v>
      </c>
      <c r="D268" s="13" t="s">
        <v>189</v>
      </c>
      <c r="E268" s="13" t="s">
        <v>209</v>
      </c>
      <c r="F268" s="13">
        <v>9</v>
      </c>
      <c r="G268" s="14">
        <v>4.4000000000000004</v>
      </c>
      <c r="H268" s="14">
        <v>38.799999999999997</v>
      </c>
      <c r="I268" s="16">
        <v>13801.460351775155</v>
      </c>
      <c r="J268" s="16">
        <v>65550.778145033488</v>
      </c>
      <c r="K268" s="16">
        <v>3221.9031340453639</v>
      </c>
      <c r="L268" s="10">
        <v>1.5429034264500001</v>
      </c>
      <c r="M268" s="17">
        <v>4.9377043640693825E-3</v>
      </c>
      <c r="N268" s="16">
        <f>J268/(PI()*H268*50^2)*1000000/1000</f>
        <v>215.10784258355176</v>
      </c>
    </row>
    <row r="269" spans="1:14" ht="13.8" x14ac:dyDescent="0.3">
      <c r="A269" s="13" t="s">
        <v>167</v>
      </c>
      <c r="B269" s="13" t="s">
        <v>172</v>
      </c>
      <c r="C269" s="13" t="s">
        <v>208</v>
      </c>
      <c r="D269" s="13" t="s">
        <v>189</v>
      </c>
      <c r="E269" s="13" t="s">
        <v>209</v>
      </c>
      <c r="F269" s="27" t="s">
        <v>25</v>
      </c>
      <c r="G269" s="14">
        <f>AVERAGE(G266:G268)</f>
        <v>4.4333333333333336</v>
      </c>
      <c r="H269" s="14">
        <f t="shared" ref="H269:N269" si="66">AVERAGE(H266:H268)</f>
        <v>39.233333333333334</v>
      </c>
      <c r="I269" s="16">
        <f t="shared" si="66"/>
        <v>15318.934137558159</v>
      </c>
      <c r="J269" s="16">
        <f t="shared" si="66"/>
        <v>61994.587873163684</v>
      </c>
      <c r="K269" s="16">
        <f t="shared" si="66"/>
        <v>2992.5057527749391</v>
      </c>
      <c r="L269" s="10">
        <f t="shared" si="66"/>
        <v>1.6016025541133334</v>
      </c>
      <c r="M269" s="17">
        <f t="shared" si="66"/>
        <v>5.946679451326136E-3</v>
      </c>
      <c r="N269" s="16">
        <f t="shared" si="66"/>
        <v>201.2706586253602</v>
      </c>
    </row>
    <row r="270" spans="1:14" ht="13.8" x14ac:dyDescent="0.2">
      <c r="A270" s="13" t="s">
        <v>167</v>
      </c>
      <c r="B270" s="13" t="s">
        <v>172</v>
      </c>
      <c r="C270" s="13" t="s">
        <v>208</v>
      </c>
      <c r="D270" s="13" t="s">
        <v>183</v>
      </c>
      <c r="E270" s="13" t="s">
        <v>184</v>
      </c>
      <c r="F270" s="13">
        <v>4</v>
      </c>
      <c r="G270" s="14">
        <v>5.0999999999999996</v>
      </c>
      <c r="H270" s="14">
        <v>38.900000000000006</v>
      </c>
      <c r="I270" s="16">
        <v>5989.338905532265</v>
      </c>
      <c r="J270" s="16">
        <v>62872.030704106059</v>
      </c>
      <c r="K270" s="16">
        <v>2942.5907853671101</v>
      </c>
      <c r="L270" s="10">
        <v>1.5470049568320001</v>
      </c>
      <c r="M270" s="17">
        <v>4.9397879034636001E-3</v>
      </c>
      <c r="N270" s="16">
        <f>J270/(PI()*H270*50^2)*1000000/1000</f>
        <v>205.7870327770467</v>
      </c>
    </row>
    <row r="271" spans="1:14" ht="13.8" x14ac:dyDescent="0.2">
      <c r="A271" s="13" t="s">
        <v>167</v>
      </c>
      <c r="B271" s="13" t="s">
        <v>172</v>
      </c>
      <c r="C271" s="13" t="s">
        <v>208</v>
      </c>
      <c r="D271" s="13" t="s">
        <v>183</v>
      </c>
      <c r="E271" s="13" t="s">
        <v>184</v>
      </c>
      <c r="F271" s="13">
        <v>5</v>
      </c>
      <c r="G271" s="14">
        <v>6</v>
      </c>
      <c r="H271" s="14">
        <v>38.5</v>
      </c>
      <c r="I271" s="16">
        <v>12324.977452529942</v>
      </c>
      <c r="J271" s="16">
        <v>72997.594283280268</v>
      </c>
      <c r="K271" s="16">
        <v>2994.0475928124902</v>
      </c>
      <c r="L271" s="10">
        <v>1.645893516978</v>
      </c>
      <c r="M271" s="17">
        <v>4.7672476900817518E-3</v>
      </c>
      <c r="N271" s="16">
        <f>J271/(PI()*H271*50^2)*1000000/1000</f>
        <v>241.41149016105427</v>
      </c>
    </row>
    <row r="272" spans="1:14" ht="13.8" x14ac:dyDescent="0.2">
      <c r="A272" s="13" t="s">
        <v>167</v>
      </c>
      <c r="B272" s="13" t="s">
        <v>172</v>
      </c>
      <c r="C272" s="13" t="s">
        <v>208</v>
      </c>
      <c r="D272" s="13" t="s">
        <v>183</v>
      </c>
      <c r="E272" s="13" t="s">
        <v>184</v>
      </c>
      <c r="F272" s="13">
        <v>8</v>
      </c>
      <c r="G272" s="14">
        <v>6.1</v>
      </c>
      <c r="H272" s="14">
        <v>37.900000000000006</v>
      </c>
      <c r="I272" s="16">
        <v>11240.8908349551</v>
      </c>
      <c r="J272" s="16">
        <v>46748.744651470464</v>
      </c>
      <c r="K272" s="16">
        <v>2853.3331792225931</v>
      </c>
      <c r="L272" s="10">
        <v>1.445782274848</v>
      </c>
      <c r="M272" s="17">
        <v>4.4642103008801998E-3</v>
      </c>
      <c r="N272" s="16">
        <f>J272/(PI()*H272*50^2)*1000000/1000</f>
        <v>157.05105635086707</v>
      </c>
    </row>
    <row r="273" spans="1:14" ht="13.8" x14ac:dyDescent="0.3">
      <c r="A273" s="13" t="s">
        <v>167</v>
      </c>
      <c r="B273" s="13" t="s">
        <v>172</v>
      </c>
      <c r="C273" s="13" t="s">
        <v>208</v>
      </c>
      <c r="D273" s="13" t="s">
        <v>183</v>
      </c>
      <c r="E273" s="13" t="s">
        <v>184</v>
      </c>
      <c r="F273" s="27" t="s">
        <v>25</v>
      </c>
      <c r="G273" s="14">
        <f>AVERAGE(G270:G272)</f>
        <v>5.7333333333333334</v>
      </c>
      <c r="H273" s="14">
        <f t="shared" ref="H273:N273" si="67">AVERAGE(H270:H272)</f>
        <v>38.433333333333337</v>
      </c>
      <c r="I273" s="16">
        <f t="shared" si="67"/>
        <v>9851.7357310057687</v>
      </c>
      <c r="J273" s="16">
        <f t="shared" si="67"/>
        <v>60872.789879618933</v>
      </c>
      <c r="K273" s="16">
        <f t="shared" si="67"/>
        <v>2929.9905191340645</v>
      </c>
      <c r="L273" s="10">
        <f t="shared" si="67"/>
        <v>1.5462269162193334</v>
      </c>
      <c r="M273" s="17">
        <f t="shared" si="67"/>
        <v>4.7237486314751836E-3</v>
      </c>
      <c r="N273" s="16">
        <f t="shared" si="67"/>
        <v>201.41652642965599</v>
      </c>
    </row>
    <row r="274" spans="1:14" ht="13.8" x14ac:dyDescent="0.2">
      <c r="A274" s="13" t="s">
        <v>167</v>
      </c>
      <c r="B274" s="13" t="s">
        <v>172</v>
      </c>
      <c r="C274" s="13" t="s">
        <v>208</v>
      </c>
      <c r="D274" s="13" t="s">
        <v>183</v>
      </c>
      <c r="E274" s="13" t="s">
        <v>210</v>
      </c>
      <c r="F274" s="13">
        <v>4</v>
      </c>
      <c r="G274" s="14">
        <v>4.9000000000000004</v>
      </c>
      <c r="H274" s="14">
        <v>36.85</v>
      </c>
      <c r="I274" s="16">
        <v>14636.48989363966</v>
      </c>
      <c r="J274" s="16">
        <v>59608.633523141812</v>
      </c>
      <c r="K274" s="16">
        <v>3770.4129943048883</v>
      </c>
      <c r="L274" s="10">
        <v>1.6805866330319998</v>
      </c>
      <c r="M274" s="17">
        <v>4.4657129281886667E-3</v>
      </c>
      <c r="N274" s="16">
        <f>J274/(PI()*H274*50^2)*1000000/1000</f>
        <v>205.95948279318924</v>
      </c>
    </row>
    <row r="275" spans="1:14" ht="13.8" x14ac:dyDescent="0.2">
      <c r="A275" s="13" t="s">
        <v>167</v>
      </c>
      <c r="B275" s="13" t="s">
        <v>172</v>
      </c>
      <c r="C275" s="13" t="s">
        <v>208</v>
      </c>
      <c r="D275" s="13" t="s">
        <v>183</v>
      </c>
      <c r="E275" s="13" t="s">
        <v>210</v>
      </c>
      <c r="F275" s="13">
        <v>6</v>
      </c>
      <c r="G275" s="14">
        <v>5.7</v>
      </c>
      <c r="H275" s="14">
        <v>38.1</v>
      </c>
      <c r="I275" s="16">
        <v>11200.820994478392</v>
      </c>
      <c r="J275" s="16">
        <v>59927.732594938469</v>
      </c>
      <c r="K275" s="16">
        <v>3453.470109519792</v>
      </c>
      <c r="L275" s="10">
        <v>1.5830830715219999</v>
      </c>
      <c r="M275" s="17">
        <v>3.7554812494892801E-3</v>
      </c>
      <c r="N275" s="16">
        <f>J275/(PI()*H275*50^2)*1000000/1000</f>
        <v>200.26865870391083</v>
      </c>
    </row>
    <row r="276" spans="1:14" ht="13.8" x14ac:dyDescent="0.2">
      <c r="A276" s="13" t="s">
        <v>167</v>
      </c>
      <c r="B276" s="13" t="s">
        <v>172</v>
      </c>
      <c r="C276" s="13" t="s">
        <v>208</v>
      </c>
      <c r="D276" s="13" t="s">
        <v>183</v>
      </c>
      <c r="E276" s="13" t="s">
        <v>210</v>
      </c>
      <c r="F276" s="13">
        <v>8</v>
      </c>
      <c r="G276" s="14">
        <v>4.7</v>
      </c>
      <c r="H276" s="14">
        <v>37.299999999999997</v>
      </c>
      <c r="I276" s="16">
        <v>16720.841019621053</v>
      </c>
      <c r="J276" s="16">
        <v>65522.003484670728</v>
      </c>
      <c r="K276" s="16">
        <v>3798.3671238775573</v>
      </c>
      <c r="L276" s="10">
        <v>1.6726371148020001</v>
      </c>
      <c r="M276" s="17">
        <v>5.1059025461880556E-3</v>
      </c>
      <c r="N276" s="16">
        <f>J276/(PI()*H276*50^2)*1000000/1000</f>
        <v>223.66006940203189</v>
      </c>
    </row>
    <row r="277" spans="1:14" ht="13.8" x14ac:dyDescent="0.3">
      <c r="A277" s="13" t="s">
        <v>167</v>
      </c>
      <c r="B277" s="13" t="s">
        <v>172</v>
      </c>
      <c r="C277" s="13" t="s">
        <v>208</v>
      </c>
      <c r="D277" s="13" t="s">
        <v>183</v>
      </c>
      <c r="E277" s="13" t="s">
        <v>210</v>
      </c>
      <c r="F277" s="27" t="s">
        <v>11</v>
      </c>
      <c r="G277" s="14">
        <f>AVERAGE(G274:G276)</f>
        <v>5.1000000000000005</v>
      </c>
      <c r="H277" s="14">
        <f t="shared" ref="H277:N277" si="68">AVERAGE(H274:H276)</f>
        <v>37.416666666666664</v>
      </c>
      <c r="I277" s="16">
        <f t="shared" si="68"/>
        <v>14186.050635913036</v>
      </c>
      <c r="J277" s="16">
        <f t="shared" si="68"/>
        <v>61686.123200916998</v>
      </c>
      <c r="K277" s="16">
        <f t="shared" si="68"/>
        <v>3674.0834092340792</v>
      </c>
      <c r="L277" s="10">
        <f t="shared" si="68"/>
        <v>1.6454356064519999</v>
      </c>
      <c r="M277" s="17">
        <f t="shared" si="68"/>
        <v>4.4423655746220004E-3</v>
      </c>
      <c r="N277" s="16">
        <f t="shared" si="68"/>
        <v>209.96273696637732</v>
      </c>
    </row>
    <row r="278" spans="1:14" ht="13.8" x14ac:dyDescent="0.2">
      <c r="A278" s="13" t="s">
        <v>211</v>
      </c>
      <c r="B278" s="13" t="s">
        <v>172</v>
      </c>
      <c r="C278" s="13" t="s">
        <v>180</v>
      </c>
      <c r="D278" s="13" t="s">
        <v>173</v>
      </c>
      <c r="E278" s="13" t="s">
        <v>173</v>
      </c>
      <c r="F278" s="13">
        <v>1</v>
      </c>
      <c r="G278" s="14">
        <v>6.7</v>
      </c>
      <c r="H278" s="14">
        <v>40</v>
      </c>
      <c r="I278" s="16">
        <v>1586.7421823269606</v>
      </c>
      <c r="J278" s="16">
        <v>21949.195713580011</v>
      </c>
      <c r="K278" s="16">
        <v>2068.5845418482909</v>
      </c>
      <c r="L278" s="10">
        <v>1.3550729614579999</v>
      </c>
      <c r="M278" s="17">
        <v>2.2098994163709759E-3</v>
      </c>
      <c r="N278" s="16">
        <f>J278/(PI()*H278*50^2)*1000000/1000</f>
        <v>69.866459894154005</v>
      </c>
    </row>
    <row r="279" spans="1:14" ht="13.8" x14ac:dyDescent="0.2">
      <c r="A279" s="13" t="s">
        <v>211</v>
      </c>
      <c r="B279" s="13" t="s">
        <v>172</v>
      </c>
      <c r="C279" s="13" t="s">
        <v>180</v>
      </c>
      <c r="D279" s="13" t="s">
        <v>173</v>
      </c>
      <c r="E279" s="13" t="s">
        <v>173</v>
      </c>
      <c r="F279" s="13">
        <v>3</v>
      </c>
      <c r="G279" s="14">
        <v>6.2</v>
      </c>
      <c r="H279" s="14">
        <v>37.799999999999997</v>
      </c>
      <c r="I279" s="16">
        <v>3617.2653014870698</v>
      </c>
      <c r="J279" s="16">
        <v>18221.873861525408</v>
      </c>
      <c r="K279" s="16">
        <v>2269.684222833786</v>
      </c>
      <c r="L279" s="10">
        <v>1.29822821045</v>
      </c>
      <c r="M279" s="17">
        <v>1.8411740156153926E-3</v>
      </c>
      <c r="N279" s="16">
        <f>J279/(PI()*H279*50^2)*1000000/1000</f>
        <v>61.377805237222681</v>
      </c>
    </row>
    <row r="280" spans="1:14" ht="13.8" x14ac:dyDescent="0.2">
      <c r="A280" s="13" t="s">
        <v>211</v>
      </c>
      <c r="B280" s="13" t="s">
        <v>172</v>
      </c>
      <c r="C280" s="13" t="s">
        <v>180</v>
      </c>
      <c r="D280" s="13" t="s">
        <v>173</v>
      </c>
      <c r="E280" s="13" t="s">
        <v>173</v>
      </c>
      <c r="F280" s="13">
        <v>5</v>
      </c>
      <c r="G280" s="14">
        <v>6.9</v>
      </c>
      <c r="H280" s="14">
        <v>40.75</v>
      </c>
      <c r="I280" s="16">
        <v>5002.7566506327303</v>
      </c>
      <c r="J280" s="16">
        <v>22268.51427772834</v>
      </c>
      <c r="K280" s="16">
        <v>2569.7879655530846</v>
      </c>
      <c r="L280" s="10">
        <v>1.4326832361280002</v>
      </c>
      <c r="M280" s="17">
        <v>2.2521850855044627E-3</v>
      </c>
      <c r="N280" s="16">
        <f>J280/(PI()*H280*50^2)*1000000/1000</f>
        <v>69.578289523689094</v>
      </c>
    </row>
    <row r="281" spans="1:14" ht="13.8" x14ac:dyDescent="0.3">
      <c r="A281" s="13" t="s">
        <v>211</v>
      </c>
      <c r="B281" s="13" t="s">
        <v>172</v>
      </c>
      <c r="C281" s="13" t="s">
        <v>180</v>
      </c>
      <c r="D281" s="13" t="s">
        <v>173</v>
      </c>
      <c r="E281" s="13" t="s">
        <v>173</v>
      </c>
      <c r="F281" s="27" t="s">
        <v>11</v>
      </c>
      <c r="G281" s="14">
        <f>AVERAGE(G278:G280)</f>
        <v>6.6000000000000005</v>
      </c>
      <c r="H281" s="14">
        <f t="shared" ref="H281:N281" si="69">AVERAGE(H278:H280)</f>
        <v>39.516666666666666</v>
      </c>
      <c r="I281" s="16">
        <f t="shared" si="69"/>
        <v>3402.2547114822532</v>
      </c>
      <c r="J281" s="16">
        <f t="shared" si="69"/>
        <v>20813.194617611251</v>
      </c>
      <c r="K281" s="16">
        <f t="shared" si="69"/>
        <v>2302.6855767450538</v>
      </c>
      <c r="L281" s="10">
        <f t="shared" si="69"/>
        <v>1.3619948026786666</v>
      </c>
      <c r="M281" s="17">
        <f t="shared" si="69"/>
        <v>2.1010861724969437E-3</v>
      </c>
      <c r="N281" s="16">
        <f t="shared" si="69"/>
        <v>66.940851551688596</v>
      </c>
    </row>
    <row r="282" spans="1:14" ht="13.8" x14ac:dyDescent="0.2">
      <c r="A282" s="13" t="s">
        <v>211</v>
      </c>
      <c r="B282" s="13" t="s">
        <v>172</v>
      </c>
      <c r="C282" s="13" t="s">
        <v>180</v>
      </c>
      <c r="D282" s="13" t="s">
        <v>183</v>
      </c>
      <c r="E282" s="13" t="s">
        <v>184</v>
      </c>
      <c r="F282" s="13">
        <v>1</v>
      </c>
      <c r="G282" s="14">
        <v>7.7</v>
      </c>
      <c r="H282" s="14">
        <v>36.950000000000003</v>
      </c>
      <c r="I282" s="16">
        <v>3685.726209198408</v>
      </c>
      <c r="J282" s="16">
        <v>19117.646721683304</v>
      </c>
      <c r="K282" s="16">
        <v>2349.9625773289276</v>
      </c>
      <c r="L282" s="10">
        <v>1.1461426464720001</v>
      </c>
      <c r="M282" s="17">
        <v>1.84588655673082E-3</v>
      </c>
      <c r="N282" s="16">
        <f>J282/(PI()*H282*50^2)*1000000/1000</f>
        <v>65.876437911566228</v>
      </c>
    </row>
    <row r="283" spans="1:14" ht="13.8" x14ac:dyDescent="0.2">
      <c r="A283" s="13" t="s">
        <v>211</v>
      </c>
      <c r="B283" s="13" t="s">
        <v>172</v>
      </c>
      <c r="C283" s="13" t="s">
        <v>180</v>
      </c>
      <c r="D283" s="13" t="s">
        <v>183</v>
      </c>
      <c r="E283" s="13" t="s">
        <v>184</v>
      </c>
      <c r="F283" s="13">
        <v>2</v>
      </c>
      <c r="G283" s="26">
        <v>8</v>
      </c>
      <c r="H283" s="14">
        <v>40.400000000000006</v>
      </c>
      <c r="I283" s="16">
        <v>3324.1810511794906</v>
      </c>
      <c r="J283" s="16">
        <v>18383.700694807783</v>
      </c>
      <c r="K283" s="16">
        <v>2428.8462528187415</v>
      </c>
      <c r="L283" s="10">
        <v>1.1337401964499998</v>
      </c>
      <c r="M283" s="17">
        <v>1.6051507535676086E-3</v>
      </c>
      <c r="N283" s="16">
        <f>J283/(PI()*H283*50^2)*1000000/1000</f>
        <v>57.937759166347902</v>
      </c>
    </row>
    <row r="284" spans="1:14" ht="13.8" x14ac:dyDescent="0.2">
      <c r="A284" s="13" t="s">
        <v>211</v>
      </c>
      <c r="B284" s="13" t="s">
        <v>172</v>
      </c>
      <c r="C284" s="13" t="s">
        <v>180</v>
      </c>
      <c r="D284" s="13" t="s">
        <v>183</v>
      </c>
      <c r="E284" s="13" t="s">
        <v>184</v>
      </c>
      <c r="F284" s="13">
        <v>5</v>
      </c>
      <c r="G284" s="26">
        <v>7.4</v>
      </c>
      <c r="H284" s="14">
        <v>37.049999999999997</v>
      </c>
      <c r="I284" s="16">
        <v>5773.4005601182325</v>
      </c>
      <c r="J284" s="16">
        <v>23009.453412566221</v>
      </c>
      <c r="K284" s="16">
        <v>2736.8636259840318</v>
      </c>
      <c r="L284" s="10">
        <v>1.2782102367999999</v>
      </c>
      <c r="M284" s="17">
        <v>2.4169546919514699E-3</v>
      </c>
      <c r="N284" s="16">
        <f>J284/(PI()*H284*50^2)*1000000/1000</f>
        <v>79.072998617060065</v>
      </c>
    </row>
    <row r="285" spans="1:14" ht="14.4" thickBot="1" x14ac:dyDescent="0.35">
      <c r="A285" s="20" t="s">
        <v>211</v>
      </c>
      <c r="B285" s="20" t="s">
        <v>172</v>
      </c>
      <c r="C285" s="20" t="s">
        <v>180</v>
      </c>
      <c r="D285" s="20" t="s">
        <v>183</v>
      </c>
      <c r="E285" s="20" t="s">
        <v>184</v>
      </c>
      <c r="F285" s="29" t="s">
        <v>11</v>
      </c>
      <c r="G285" s="28">
        <f>AVERAGE(G282:G284)</f>
        <v>7.7</v>
      </c>
      <c r="H285" s="28">
        <f t="shared" ref="H285:N285" si="70">AVERAGE(H282:H284)</f>
        <v>38.133333333333333</v>
      </c>
      <c r="I285" s="22">
        <f t="shared" si="70"/>
        <v>4261.1026068320434</v>
      </c>
      <c r="J285" s="22">
        <f t="shared" si="70"/>
        <v>20170.266943019102</v>
      </c>
      <c r="K285" s="22">
        <f t="shared" si="70"/>
        <v>2505.2241520439002</v>
      </c>
      <c r="L285" s="12">
        <f t="shared" si="70"/>
        <v>1.1860310265739999</v>
      </c>
      <c r="M285" s="23">
        <f t="shared" si="70"/>
        <v>1.9559973340832998E-3</v>
      </c>
      <c r="N285" s="22">
        <f t="shared" si="70"/>
        <v>67.62906523165806</v>
      </c>
    </row>
    <row r="286" spans="1:14" x14ac:dyDescent="0.2">
      <c r="J286" s="2"/>
      <c r="K286" s="2"/>
      <c r="M286" s="4"/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"/>
  <sheetViews>
    <sheetView tabSelected="1" workbookViewId="0">
      <pane xSplit="1" topLeftCell="B1" activePane="topRight" state="frozen"/>
      <selection pane="topRight" activeCell="R10" sqref="R10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</cols>
  <sheetData>
    <row r="1" spans="1:14" ht="42" thickBot="1" x14ac:dyDescent="0.25">
      <c r="A1" s="59" t="s">
        <v>179</v>
      </c>
      <c r="B1" s="59" t="s">
        <v>174</v>
      </c>
      <c r="C1" s="59" t="s">
        <v>175</v>
      </c>
      <c r="D1" s="59" t="s">
        <v>176</v>
      </c>
      <c r="E1" s="59" t="s">
        <v>177</v>
      </c>
      <c r="F1" s="59" t="s">
        <v>178</v>
      </c>
      <c r="G1" s="59" t="s">
        <v>676</v>
      </c>
      <c r="H1" s="43" t="s">
        <v>677</v>
      </c>
      <c r="I1" s="43" t="s">
        <v>675</v>
      </c>
      <c r="J1" s="43" t="s">
        <v>698</v>
      </c>
      <c r="K1" s="43" t="s">
        <v>679</v>
      </c>
      <c r="L1" s="43" t="s">
        <v>680</v>
      </c>
      <c r="M1" s="63" t="s">
        <v>682</v>
      </c>
      <c r="N1" s="60" t="s">
        <v>681</v>
      </c>
    </row>
    <row r="2" spans="1:14" ht="13.8" x14ac:dyDescent="0.2">
      <c r="A2" s="13" t="s">
        <v>146</v>
      </c>
      <c r="B2" s="13" t="s">
        <v>169</v>
      </c>
      <c r="C2" s="13" t="s">
        <v>180</v>
      </c>
      <c r="D2" s="13" t="s">
        <v>173</v>
      </c>
      <c r="E2" s="13" t="s">
        <v>173</v>
      </c>
      <c r="F2" s="13" t="s">
        <v>223</v>
      </c>
      <c r="G2" s="14">
        <v>4</v>
      </c>
      <c r="H2" s="14">
        <v>34.5</v>
      </c>
      <c r="I2" s="15">
        <v>21250</v>
      </c>
      <c r="J2" s="16">
        <v>164079.81387703907</v>
      </c>
      <c r="K2" s="16">
        <v>4252.1772134868388</v>
      </c>
      <c r="L2" s="10">
        <v>1.5006955001919999</v>
      </c>
      <c r="M2" s="17">
        <v>1.0937048433255065E-4</v>
      </c>
      <c r="N2" s="16">
        <f t="shared" ref="N2:N28" si="0">J2/(PI()*H2*50^2)*1000000/1000</f>
        <v>605.54465948125073</v>
      </c>
    </row>
    <row r="3" spans="1:14" ht="13.8" x14ac:dyDescent="0.2">
      <c r="A3" s="13" t="s">
        <v>146</v>
      </c>
      <c r="B3" s="13" t="s">
        <v>169</v>
      </c>
      <c r="C3" s="13" t="s">
        <v>180</v>
      </c>
      <c r="D3" s="13" t="s">
        <v>173</v>
      </c>
      <c r="E3" s="13" t="s">
        <v>173</v>
      </c>
      <c r="F3" s="13" t="s">
        <v>224</v>
      </c>
      <c r="G3" s="14">
        <v>5.5</v>
      </c>
      <c r="H3" s="14">
        <v>30</v>
      </c>
      <c r="I3" s="16">
        <v>22290.604869374802</v>
      </c>
      <c r="J3" s="16">
        <v>103144.91704863567</v>
      </c>
      <c r="K3" s="16">
        <v>3337.6126414280257</v>
      </c>
      <c r="L3" s="10">
        <v>1.1207441011520001</v>
      </c>
      <c r="M3" s="17">
        <v>6.036875114276113E-4</v>
      </c>
      <c r="N3" s="16">
        <f t="shared" si="0"/>
        <v>437.76062408250345</v>
      </c>
    </row>
    <row r="4" spans="1:14" ht="13.8" x14ac:dyDescent="0.2">
      <c r="A4" s="13" t="s">
        <v>146</v>
      </c>
      <c r="B4" s="13" t="s">
        <v>169</v>
      </c>
      <c r="C4" s="13" t="s">
        <v>180</v>
      </c>
      <c r="D4" s="13" t="s">
        <v>173</v>
      </c>
      <c r="E4" s="13" t="s">
        <v>173</v>
      </c>
      <c r="F4" s="13" t="s">
        <v>225</v>
      </c>
      <c r="G4" s="14">
        <v>4.7</v>
      </c>
      <c r="H4" s="14">
        <v>32</v>
      </c>
      <c r="I4" s="16">
        <v>20601.498303463952</v>
      </c>
      <c r="J4" s="16">
        <v>115844.12082861907</v>
      </c>
      <c r="K4" s="16">
        <v>4040.2278078593095</v>
      </c>
      <c r="L4" s="10">
        <v>1.4026122221119999</v>
      </c>
      <c r="M4" s="17">
        <v>9.1778380002587913E-4</v>
      </c>
      <c r="N4" s="16">
        <f t="shared" si="0"/>
        <v>460.92911145023788</v>
      </c>
    </row>
    <row r="5" spans="1:14" ht="13.8" x14ac:dyDescent="0.2">
      <c r="A5" s="13" t="s">
        <v>146</v>
      </c>
      <c r="B5" s="13" t="s">
        <v>169</v>
      </c>
      <c r="C5" s="13" t="s">
        <v>180</v>
      </c>
      <c r="D5" s="13" t="s">
        <v>173</v>
      </c>
      <c r="E5" s="13" t="s">
        <v>173</v>
      </c>
      <c r="F5" s="13" t="s">
        <v>226</v>
      </c>
      <c r="G5" s="14">
        <f t="shared" ref="G5:M5" si="1">AVERAGE(G2:G4)</f>
        <v>4.7333333333333334</v>
      </c>
      <c r="H5" s="14">
        <f t="shared" si="1"/>
        <v>32.166666666666664</v>
      </c>
      <c r="I5" s="16">
        <f t="shared" si="1"/>
        <v>21380.701057612918</v>
      </c>
      <c r="J5" s="16">
        <f t="shared" si="1"/>
        <v>127689.61725143126</v>
      </c>
      <c r="K5" s="16">
        <f t="shared" si="1"/>
        <v>3876.6725542580584</v>
      </c>
      <c r="L5" s="10">
        <f t="shared" si="1"/>
        <v>1.3413506078186668</v>
      </c>
      <c r="M5" s="17">
        <f t="shared" si="1"/>
        <v>5.4361393192868036E-4</v>
      </c>
      <c r="N5" s="16">
        <f t="shared" si="0"/>
        <v>505.42840456980161</v>
      </c>
    </row>
    <row r="6" spans="1:14" ht="13.8" x14ac:dyDescent="0.2">
      <c r="A6" s="13" t="s">
        <v>146</v>
      </c>
      <c r="B6" s="13" t="s">
        <v>169</v>
      </c>
      <c r="C6" s="13" t="s">
        <v>180</v>
      </c>
      <c r="D6" s="13" t="s">
        <v>181</v>
      </c>
      <c r="E6" s="13" t="s">
        <v>182</v>
      </c>
      <c r="F6" s="13" t="s">
        <v>227</v>
      </c>
      <c r="G6" s="14">
        <v>4.4000000000000004</v>
      </c>
      <c r="H6" s="14">
        <v>23</v>
      </c>
      <c r="I6" s="16">
        <v>21464.76036691865</v>
      </c>
      <c r="J6" s="16">
        <v>94917.301886799294</v>
      </c>
      <c r="K6" s="16">
        <v>4979.0862770484664</v>
      </c>
      <c r="L6" s="10">
        <v>1.0780519459919999</v>
      </c>
      <c r="M6" s="17">
        <v>5.8205067607554751E-4</v>
      </c>
      <c r="N6" s="16">
        <f t="shared" si="0"/>
        <v>525.44548800799282</v>
      </c>
    </row>
    <row r="7" spans="1:14" ht="13.8" x14ac:dyDescent="0.2">
      <c r="A7" s="13" t="s">
        <v>146</v>
      </c>
      <c r="B7" s="13" t="s">
        <v>169</v>
      </c>
      <c r="C7" s="13" t="s">
        <v>180</v>
      </c>
      <c r="D7" s="13" t="s">
        <v>181</v>
      </c>
      <c r="E7" s="13" t="s">
        <v>182</v>
      </c>
      <c r="F7" s="13" t="s">
        <v>228</v>
      </c>
      <c r="G7" s="14">
        <v>3.7</v>
      </c>
      <c r="H7" s="14">
        <v>25</v>
      </c>
      <c r="I7" s="16">
        <v>19299.058825936969</v>
      </c>
      <c r="J7" s="16">
        <v>63260.609023461468</v>
      </c>
      <c r="K7" s="16">
        <v>4053.6127385733375</v>
      </c>
      <c r="L7" s="10">
        <v>0.81179972845000004</v>
      </c>
      <c r="M7" s="17">
        <v>5.8811366585790725E-4</v>
      </c>
      <c r="N7" s="16">
        <f t="shared" si="0"/>
        <v>322.18363613080476</v>
      </c>
    </row>
    <row r="8" spans="1:14" ht="13.8" x14ac:dyDescent="0.2">
      <c r="A8" s="13" t="s">
        <v>146</v>
      </c>
      <c r="B8" s="13" t="s">
        <v>169</v>
      </c>
      <c r="C8" s="13" t="s">
        <v>180</v>
      </c>
      <c r="D8" s="13" t="s">
        <v>181</v>
      </c>
      <c r="E8" s="13" t="s">
        <v>182</v>
      </c>
      <c r="F8" s="13" t="s">
        <v>229</v>
      </c>
      <c r="G8" s="14">
        <v>5.8</v>
      </c>
      <c r="H8" s="14">
        <v>29</v>
      </c>
      <c r="I8" s="16">
        <v>21723.573935025695</v>
      </c>
      <c r="J8" s="16">
        <v>86818.960881953099</v>
      </c>
      <c r="K8" s="16">
        <v>4052.0189939018237</v>
      </c>
      <c r="L8" s="10">
        <v>1.002349029448</v>
      </c>
      <c r="M8" s="17">
        <v>1.8341149862535515E-3</v>
      </c>
      <c r="N8" s="16">
        <f t="shared" si="0"/>
        <v>381.17701457833749</v>
      </c>
    </row>
    <row r="9" spans="1:14" ht="13.8" x14ac:dyDescent="0.2">
      <c r="A9" s="13" t="s">
        <v>146</v>
      </c>
      <c r="B9" s="13" t="s">
        <v>169</v>
      </c>
      <c r="C9" s="13" t="s">
        <v>180</v>
      </c>
      <c r="D9" s="13" t="s">
        <v>181</v>
      </c>
      <c r="E9" s="13" t="s">
        <v>182</v>
      </c>
      <c r="F9" s="13" t="s">
        <v>226</v>
      </c>
      <c r="G9" s="14">
        <f t="shared" ref="G9:M9" si="2">AVERAGE(G6:G8)</f>
        <v>4.6333333333333337</v>
      </c>
      <c r="H9" s="14">
        <f t="shared" si="2"/>
        <v>25.666666666666668</v>
      </c>
      <c r="I9" s="16">
        <f t="shared" si="2"/>
        <v>20829.131042627105</v>
      </c>
      <c r="J9" s="16">
        <f t="shared" si="2"/>
        <v>81665.623930737944</v>
      </c>
      <c r="K9" s="16">
        <f t="shared" si="2"/>
        <v>4361.5726698412091</v>
      </c>
      <c r="L9" s="10">
        <f t="shared" si="2"/>
        <v>0.96406690129666661</v>
      </c>
      <c r="M9" s="17">
        <f t="shared" si="2"/>
        <v>1.001426442729002E-3</v>
      </c>
      <c r="N9" s="16">
        <f t="shared" si="0"/>
        <v>405.1165006522823</v>
      </c>
    </row>
    <row r="10" spans="1:14" ht="13.8" x14ac:dyDescent="0.2">
      <c r="A10" s="13" t="s">
        <v>146</v>
      </c>
      <c r="B10" s="13" t="s">
        <v>169</v>
      </c>
      <c r="C10" s="13" t="s">
        <v>180</v>
      </c>
      <c r="D10" s="13" t="s">
        <v>183</v>
      </c>
      <c r="E10" s="13" t="s">
        <v>184</v>
      </c>
      <c r="F10" s="13" t="s">
        <v>230</v>
      </c>
      <c r="G10" s="14">
        <v>3.4</v>
      </c>
      <c r="H10" s="14">
        <v>28</v>
      </c>
      <c r="I10" s="16">
        <v>16702.918337765987</v>
      </c>
      <c r="J10" s="16">
        <v>83772.756237822745</v>
      </c>
      <c r="K10" s="16">
        <v>4151.6703726542983</v>
      </c>
      <c r="L10" s="10">
        <v>0.95821551999999999</v>
      </c>
      <c r="M10" s="17">
        <v>4.7659924777804013E-4</v>
      </c>
      <c r="N10" s="16">
        <f t="shared" si="0"/>
        <v>380.93852147662568</v>
      </c>
    </row>
    <row r="11" spans="1:14" ht="13.8" x14ac:dyDescent="0.2">
      <c r="A11" s="13" t="s">
        <v>146</v>
      </c>
      <c r="B11" s="13" t="s">
        <v>169</v>
      </c>
      <c r="C11" s="13" t="s">
        <v>180</v>
      </c>
      <c r="D11" s="13" t="s">
        <v>183</v>
      </c>
      <c r="E11" s="13" t="s">
        <v>184</v>
      </c>
      <c r="F11" s="13" t="s">
        <v>224</v>
      </c>
      <c r="G11" s="14">
        <v>4.5999999999999996</v>
      </c>
      <c r="H11" s="14">
        <v>32</v>
      </c>
      <c r="I11" s="16">
        <v>18497.799278615697</v>
      </c>
      <c r="J11" s="16">
        <v>109532.05464131992</v>
      </c>
      <c r="K11" s="16">
        <v>4022.6809753834277</v>
      </c>
      <c r="L11" s="10">
        <v>1.0529392976080001</v>
      </c>
      <c r="M11" s="17">
        <v>5.9440034811148942E-4</v>
      </c>
      <c r="N11" s="16">
        <f t="shared" si="0"/>
        <v>435.81419807944104</v>
      </c>
    </row>
    <row r="12" spans="1:14" ht="13.8" x14ac:dyDescent="0.2">
      <c r="A12" s="13" t="s">
        <v>146</v>
      </c>
      <c r="B12" s="13" t="s">
        <v>169</v>
      </c>
      <c r="C12" s="13" t="s">
        <v>180</v>
      </c>
      <c r="D12" s="13" t="s">
        <v>183</v>
      </c>
      <c r="E12" s="13" t="s">
        <v>184</v>
      </c>
      <c r="F12" s="13" t="s">
        <v>231</v>
      </c>
      <c r="G12" s="14">
        <v>4.4000000000000004</v>
      </c>
      <c r="H12" s="14">
        <v>33</v>
      </c>
      <c r="I12" s="16">
        <v>17123.906281182251</v>
      </c>
      <c r="J12" s="16">
        <v>113906.08101566264</v>
      </c>
      <c r="K12" s="16">
        <v>4062.0778523950007</v>
      </c>
      <c r="L12" s="10">
        <v>0.98698055393799999</v>
      </c>
      <c r="M12" s="17">
        <v>8.3723407282671001E-4</v>
      </c>
      <c r="N12" s="16">
        <f t="shared" si="0"/>
        <v>439.48402040893598</v>
      </c>
    </row>
    <row r="13" spans="1:14" ht="13.8" x14ac:dyDescent="0.2">
      <c r="A13" s="13" t="s">
        <v>146</v>
      </c>
      <c r="B13" s="13" t="s">
        <v>169</v>
      </c>
      <c r="C13" s="13" t="s">
        <v>180</v>
      </c>
      <c r="D13" s="13" t="s">
        <v>183</v>
      </c>
      <c r="E13" s="13" t="s">
        <v>184</v>
      </c>
      <c r="F13" s="13" t="s">
        <v>226</v>
      </c>
      <c r="G13" s="14">
        <f t="shared" ref="G13:M13" si="3">AVERAGE(G10:G12)</f>
        <v>4.1333333333333337</v>
      </c>
      <c r="H13" s="14">
        <f t="shared" si="3"/>
        <v>31</v>
      </c>
      <c r="I13" s="16">
        <f t="shared" si="3"/>
        <v>17441.541299187978</v>
      </c>
      <c r="J13" s="16">
        <f t="shared" si="3"/>
        <v>102403.63063160177</v>
      </c>
      <c r="K13" s="16">
        <f t="shared" si="3"/>
        <v>4078.8097334775757</v>
      </c>
      <c r="L13" s="10">
        <f t="shared" si="3"/>
        <v>0.99937845718200002</v>
      </c>
      <c r="M13" s="17">
        <f t="shared" si="3"/>
        <v>6.3607788957207982E-4</v>
      </c>
      <c r="N13" s="16">
        <f t="shared" si="0"/>
        <v>420.59468401486583</v>
      </c>
    </row>
    <row r="14" spans="1:14" ht="13.8" x14ac:dyDescent="0.2">
      <c r="A14" s="13" t="s">
        <v>146</v>
      </c>
      <c r="B14" s="13" t="s">
        <v>169</v>
      </c>
      <c r="C14" s="13" t="s">
        <v>180</v>
      </c>
      <c r="D14" s="13" t="s">
        <v>186</v>
      </c>
      <c r="E14" s="13" t="s">
        <v>185</v>
      </c>
      <c r="F14" s="13" t="s">
        <v>232</v>
      </c>
      <c r="G14" s="14">
        <v>4.3</v>
      </c>
      <c r="H14" s="14">
        <v>33</v>
      </c>
      <c r="I14" s="16">
        <v>17832.950832237853</v>
      </c>
      <c r="J14" s="16">
        <v>143775.17250294366</v>
      </c>
      <c r="K14" s="16">
        <v>3948.4315772732612</v>
      </c>
      <c r="L14" s="10">
        <v>1.1269192551680001</v>
      </c>
      <c r="M14" s="17">
        <v>1.1279455284076184E-3</v>
      </c>
      <c r="N14" s="16">
        <f t="shared" si="0"/>
        <v>554.72798539959854</v>
      </c>
    </row>
    <row r="15" spans="1:14" ht="13.8" x14ac:dyDescent="0.2">
      <c r="A15" s="13" t="s">
        <v>146</v>
      </c>
      <c r="B15" s="13" t="s">
        <v>169</v>
      </c>
      <c r="C15" s="13" t="s">
        <v>180</v>
      </c>
      <c r="D15" s="13" t="s">
        <v>186</v>
      </c>
      <c r="E15" s="13" t="s">
        <v>185</v>
      </c>
      <c r="F15" s="13" t="s">
        <v>228</v>
      </c>
      <c r="G15" s="14">
        <v>2.4</v>
      </c>
      <c r="H15" s="14">
        <v>33</v>
      </c>
      <c r="I15" s="16">
        <v>21312.720173774331</v>
      </c>
      <c r="J15" s="16">
        <v>166053.18881485297</v>
      </c>
      <c r="K15" s="16">
        <v>4076.7393986677089</v>
      </c>
      <c r="L15" s="10">
        <v>1.0538518206579999</v>
      </c>
      <c r="M15" s="17">
        <v>1.0591711657465975E-3</v>
      </c>
      <c r="N15" s="16">
        <f t="shared" si="0"/>
        <v>640.68329251044065</v>
      </c>
    </row>
    <row r="16" spans="1:14" ht="13.8" x14ac:dyDescent="0.2">
      <c r="A16" s="13" t="s">
        <v>146</v>
      </c>
      <c r="B16" s="13" t="s">
        <v>169</v>
      </c>
      <c r="C16" s="13" t="s">
        <v>180</v>
      </c>
      <c r="D16" s="13" t="s">
        <v>186</v>
      </c>
      <c r="E16" s="13" t="s">
        <v>185</v>
      </c>
      <c r="F16" s="13" t="s">
        <v>233</v>
      </c>
      <c r="G16" s="14">
        <v>2.5</v>
      </c>
      <c r="H16" s="14">
        <v>31</v>
      </c>
      <c r="I16" s="16">
        <v>18982.61266571602</v>
      </c>
      <c r="J16" s="16">
        <v>143775.17250294366</v>
      </c>
      <c r="K16" s="16">
        <v>4203.1690983876651</v>
      </c>
      <c r="L16" s="10">
        <v>1.1269192551680001</v>
      </c>
      <c r="M16" s="17">
        <v>1.1279455284076184E-3</v>
      </c>
      <c r="N16" s="16">
        <f t="shared" si="0"/>
        <v>590.51688768344354</v>
      </c>
    </row>
    <row r="17" spans="1:14" ht="13.8" x14ac:dyDescent="0.2">
      <c r="A17" s="13" t="s">
        <v>146</v>
      </c>
      <c r="B17" s="13" t="s">
        <v>169</v>
      </c>
      <c r="C17" s="13" t="s">
        <v>180</v>
      </c>
      <c r="D17" s="13" t="s">
        <v>186</v>
      </c>
      <c r="E17" s="13" t="s">
        <v>185</v>
      </c>
      <c r="F17" s="13" t="s">
        <v>226</v>
      </c>
      <c r="G17" s="14">
        <f t="shared" ref="G17:M17" si="4">AVERAGE(G14:G16)</f>
        <v>3.0666666666666664</v>
      </c>
      <c r="H17" s="14">
        <f t="shared" si="4"/>
        <v>32.333333333333336</v>
      </c>
      <c r="I17" s="16">
        <f t="shared" si="4"/>
        <v>19376.094557242734</v>
      </c>
      <c r="J17" s="16">
        <f t="shared" si="4"/>
        <v>151201.17794024677</v>
      </c>
      <c r="K17" s="16">
        <f t="shared" si="4"/>
        <v>4076.1133581095451</v>
      </c>
      <c r="L17" s="10">
        <f t="shared" si="4"/>
        <v>1.1025634436646665</v>
      </c>
      <c r="M17" s="17">
        <f t="shared" si="4"/>
        <v>1.1050207408539448E-3</v>
      </c>
      <c r="N17" s="16">
        <f t="shared" si="0"/>
        <v>595.40820298162919</v>
      </c>
    </row>
    <row r="18" spans="1:14" ht="13.8" x14ac:dyDescent="0.2">
      <c r="A18" s="13" t="s">
        <v>187</v>
      </c>
      <c r="B18" s="13" t="s">
        <v>169</v>
      </c>
      <c r="C18" s="13" t="s">
        <v>180</v>
      </c>
      <c r="D18" s="13" t="s">
        <v>173</v>
      </c>
      <c r="E18" s="13" t="s">
        <v>173</v>
      </c>
      <c r="F18" s="13" t="s">
        <v>215</v>
      </c>
      <c r="G18" s="14">
        <v>4.5999999999999996</v>
      </c>
      <c r="H18" s="14">
        <v>30</v>
      </c>
      <c r="I18" s="16">
        <v>16356.568395933031</v>
      </c>
      <c r="J18" s="16">
        <v>87611.372690626973</v>
      </c>
      <c r="K18" s="16">
        <v>3937.1113202300703</v>
      </c>
      <c r="L18" s="10">
        <v>0.91278224604800007</v>
      </c>
      <c r="M18" s="17">
        <v>6.7975144539371261E-4</v>
      </c>
      <c r="N18" s="16">
        <f t="shared" si="0"/>
        <v>371.8342142607886</v>
      </c>
    </row>
    <row r="19" spans="1:14" ht="13.8" x14ac:dyDescent="0.2">
      <c r="A19" s="13" t="s">
        <v>187</v>
      </c>
      <c r="B19" s="13" t="s">
        <v>169</v>
      </c>
      <c r="C19" s="13" t="s">
        <v>180</v>
      </c>
      <c r="D19" s="13" t="s">
        <v>173</v>
      </c>
      <c r="E19" s="13" t="s">
        <v>173</v>
      </c>
      <c r="F19" s="13" t="s">
        <v>234</v>
      </c>
      <c r="G19" s="14">
        <v>5.0999999999999996</v>
      </c>
      <c r="H19" s="14">
        <v>31</v>
      </c>
      <c r="I19" s="16">
        <v>13990.790883248274</v>
      </c>
      <c r="J19" s="16">
        <v>133005.01078762117</v>
      </c>
      <c r="K19" s="16">
        <v>3684.1186226911937</v>
      </c>
      <c r="L19" s="10">
        <v>0.80279356721799999</v>
      </c>
      <c r="M19" s="17">
        <v>8.8616353857894395E-4</v>
      </c>
      <c r="N19" s="16">
        <f t="shared" si="0"/>
        <v>546.28141736363295</v>
      </c>
    </row>
    <row r="20" spans="1:14" ht="13.8" x14ac:dyDescent="0.2">
      <c r="A20" s="13" t="s">
        <v>187</v>
      </c>
      <c r="B20" s="13" t="s">
        <v>169</v>
      </c>
      <c r="C20" s="13" t="s">
        <v>180</v>
      </c>
      <c r="D20" s="13" t="s">
        <v>173</v>
      </c>
      <c r="E20" s="13" t="s">
        <v>173</v>
      </c>
      <c r="F20" s="13" t="s">
        <v>214</v>
      </c>
      <c r="G20" s="14">
        <v>3.7</v>
      </c>
      <c r="H20" s="14">
        <v>29</v>
      </c>
      <c r="I20" s="16">
        <v>26903.188372577868</v>
      </c>
      <c r="J20" s="16">
        <v>112516.23130903408</v>
      </c>
      <c r="K20" s="16">
        <v>4481.4300065667285</v>
      </c>
      <c r="L20" s="10">
        <v>1.027765728898</v>
      </c>
      <c r="M20" s="17">
        <v>1.1879525476487598E-3</v>
      </c>
      <c r="N20" s="16">
        <f t="shared" si="0"/>
        <v>494.00039699045107</v>
      </c>
    </row>
    <row r="21" spans="1:14" ht="13.8" x14ac:dyDescent="0.2">
      <c r="A21" s="13" t="s">
        <v>187</v>
      </c>
      <c r="B21" s="13" t="s">
        <v>169</v>
      </c>
      <c r="C21" s="13" t="s">
        <v>180</v>
      </c>
      <c r="D21" s="13" t="s">
        <v>173</v>
      </c>
      <c r="E21" s="13" t="s">
        <v>173</v>
      </c>
      <c r="F21" s="13" t="s">
        <v>226</v>
      </c>
      <c r="G21" s="14">
        <f t="shared" ref="G21:M21" si="5">AVERAGE(G18:G20)</f>
        <v>4.4666666666666659</v>
      </c>
      <c r="H21" s="14">
        <f t="shared" si="5"/>
        <v>30</v>
      </c>
      <c r="I21" s="16">
        <f t="shared" si="5"/>
        <v>19083.515883919725</v>
      </c>
      <c r="J21" s="16">
        <f t="shared" si="5"/>
        <v>111044.20492909406</v>
      </c>
      <c r="K21" s="16">
        <f t="shared" si="5"/>
        <v>4034.219983162664</v>
      </c>
      <c r="L21" s="10">
        <f t="shared" si="5"/>
        <v>0.91444718072133335</v>
      </c>
      <c r="M21" s="17">
        <f t="shared" si="5"/>
        <v>9.1795584387380539E-4</v>
      </c>
      <c r="N21" s="16">
        <f t="shared" si="0"/>
        <v>471.28624309799289</v>
      </c>
    </row>
    <row r="22" spans="1:14" ht="13.8" x14ac:dyDescent="0.2">
      <c r="A22" s="13" t="s">
        <v>187</v>
      </c>
      <c r="B22" s="13" t="s">
        <v>169</v>
      </c>
      <c r="C22" s="13" t="s">
        <v>180</v>
      </c>
      <c r="D22" s="13" t="s">
        <v>183</v>
      </c>
      <c r="E22" s="13" t="s">
        <v>184</v>
      </c>
      <c r="F22" s="13" t="s">
        <v>235</v>
      </c>
      <c r="G22" s="14">
        <v>5.4</v>
      </c>
      <c r="H22" s="14">
        <v>35</v>
      </c>
      <c r="I22" s="16">
        <v>16672.196932177092</v>
      </c>
      <c r="J22" s="16">
        <v>143356.90285383651</v>
      </c>
      <c r="K22" s="16">
        <v>2899.8758196797462</v>
      </c>
      <c r="L22" s="10">
        <v>1.0523762120820002</v>
      </c>
      <c r="M22" s="17">
        <v>2.4525550014466921E-3</v>
      </c>
      <c r="N22" s="16">
        <f t="shared" si="0"/>
        <v>521.5076506407479</v>
      </c>
    </row>
    <row r="23" spans="1:14" ht="13.8" x14ac:dyDescent="0.2">
      <c r="A23" s="13" t="s">
        <v>187</v>
      </c>
      <c r="B23" s="13" t="s">
        <v>169</v>
      </c>
      <c r="C23" s="13" t="s">
        <v>180</v>
      </c>
      <c r="D23" s="13" t="s">
        <v>183</v>
      </c>
      <c r="E23" s="13" t="s">
        <v>184</v>
      </c>
      <c r="F23" s="13" t="s">
        <v>214</v>
      </c>
      <c r="G23" s="13">
        <v>7.5</v>
      </c>
      <c r="H23" s="14">
        <v>27</v>
      </c>
      <c r="I23" s="16">
        <v>13815.578273805095</v>
      </c>
      <c r="J23" s="16">
        <v>91200.272313795896</v>
      </c>
      <c r="K23" s="16">
        <v>2375.4877343144103</v>
      </c>
      <c r="L23" s="10">
        <v>1.157432319008</v>
      </c>
      <c r="M23" s="17">
        <v>8.3640481906957162E-4</v>
      </c>
      <c r="N23" s="16">
        <f t="shared" si="0"/>
        <v>430.07330815014944</v>
      </c>
    </row>
    <row r="24" spans="1:14" ht="13.8" x14ac:dyDescent="0.2">
      <c r="A24" s="13" t="s">
        <v>187</v>
      </c>
      <c r="B24" s="13" t="s">
        <v>169</v>
      </c>
      <c r="C24" s="13" t="s">
        <v>180</v>
      </c>
      <c r="D24" s="13" t="s">
        <v>183</v>
      </c>
      <c r="E24" s="13" t="s">
        <v>184</v>
      </c>
      <c r="F24" s="13" t="s">
        <v>217</v>
      </c>
      <c r="G24" s="13">
        <v>5.3</v>
      </c>
      <c r="H24" s="14">
        <v>22</v>
      </c>
      <c r="I24" s="16">
        <v>20606.402604232582</v>
      </c>
      <c r="J24" s="16">
        <v>82215.516421163862</v>
      </c>
      <c r="K24" s="16">
        <v>3452.3311510246331</v>
      </c>
      <c r="L24" s="10">
        <v>1.2785428888320001</v>
      </c>
      <c r="M24" s="17">
        <v>7.7239186352622317E-4</v>
      </c>
      <c r="N24" s="16">
        <f t="shared" si="0"/>
        <v>475.81839408294991</v>
      </c>
    </row>
    <row r="25" spans="1:14" ht="13.8" x14ac:dyDescent="0.2">
      <c r="A25" s="13" t="s">
        <v>187</v>
      </c>
      <c r="B25" s="13" t="s">
        <v>169</v>
      </c>
      <c r="C25" s="13" t="s">
        <v>180</v>
      </c>
      <c r="D25" s="13" t="s">
        <v>183</v>
      </c>
      <c r="E25" s="13" t="s">
        <v>184</v>
      </c>
      <c r="F25" s="13" t="s">
        <v>226</v>
      </c>
      <c r="G25" s="14">
        <f t="shared" ref="G25:M25" si="6">AVERAGE(G22:G24)</f>
        <v>6.0666666666666664</v>
      </c>
      <c r="H25" s="14">
        <f t="shared" si="6"/>
        <v>28</v>
      </c>
      <c r="I25" s="16">
        <f t="shared" si="6"/>
        <v>17031.392603404922</v>
      </c>
      <c r="J25" s="16">
        <f t="shared" si="6"/>
        <v>105590.89719626542</v>
      </c>
      <c r="K25" s="16">
        <f t="shared" si="6"/>
        <v>2909.2315683395968</v>
      </c>
      <c r="L25" s="10">
        <f t="shared" si="6"/>
        <v>1.1627838066406666</v>
      </c>
      <c r="M25" s="17">
        <f t="shared" si="6"/>
        <v>1.3537838946808291E-3</v>
      </c>
      <c r="N25" s="16">
        <f t="shared" si="0"/>
        <v>480.15180669410842</v>
      </c>
    </row>
    <row r="26" spans="1:14" ht="13.8" x14ac:dyDescent="0.2">
      <c r="A26" s="13" t="s">
        <v>145</v>
      </c>
      <c r="B26" s="13" t="s">
        <v>169</v>
      </c>
      <c r="C26" s="13" t="s">
        <v>180</v>
      </c>
      <c r="D26" s="13" t="s">
        <v>173</v>
      </c>
      <c r="E26" s="13" t="s">
        <v>173</v>
      </c>
      <c r="F26" s="13" t="s">
        <v>218</v>
      </c>
      <c r="G26" s="14">
        <v>5.9</v>
      </c>
      <c r="H26" s="14">
        <v>35.5</v>
      </c>
      <c r="I26" s="16">
        <v>38138.28718618671</v>
      </c>
      <c r="J26" s="16">
        <v>14293.906338468858</v>
      </c>
      <c r="K26" s="16">
        <v>4080.5534113628528</v>
      </c>
      <c r="L26" s="10" t="s">
        <v>222</v>
      </c>
      <c r="M26" s="17"/>
      <c r="N26" s="16">
        <f t="shared" si="0"/>
        <v>51.266385348955339</v>
      </c>
    </row>
    <row r="27" spans="1:14" ht="13.8" x14ac:dyDescent="0.2">
      <c r="A27" s="13" t="s">
        <v>145</v>
      </c>
      <c r="B27" s="13" t="s">
        <v>169</v>
      </c>
      <c r="C27" s="13" t="s">
        <v>180</v>
      </c>
      <c r="D27" s="13" t="s">
        <v>173</v>
      </c>
      <c r="E27" s="13" t="s">
        <v>173</v>
      </c>
      <c r="F27" s="13" t="s">
        <v>214</v>
      </c>
      <c r="G27" s="14">
        <v>6</v>
      </c>
      <c r="H27" s="14">
        <v>38</v>
      </c>
      <c r="I27" s="16">
        <v>23427.658637820845</v>
      </c>
      <c r="J27" s="16">
        <v>17748.122908532401</v>
      </c>
      <c r="K27" s="16">
        <v>3446.1903593447623</v>
      </c>
      <c r="L27" s="10">
        <v>1.1759184540499998</v>
      </c>
      <c r="M27" s="17">
        <v>1.4470310906640298E-3</v>
      </c>
      <c r="N27" s="16">
        <f t="shared" si="0"/>
        <v>59.467399820956601</v>
      </c>
    </row>
    <row r="28" spans="1:14" ht="13.8" x14ac:dyDescent="0.2">
      <c r="A28" s="13" t="s">
        <v>145</v>
      </c>
      <c r="B28" s="13" t="s">
        <v>169</v>
      </c>
      <c r="C28" s="13" t="s">
        <v>180</v>
      </c>
      <c r="D28" s="13" t="s">
        <v>173</v>
      </c>
      <c r="E28" s="13" t="s">
        <v>173</v>
      </c>
      <c r="F28" s="13" t="s">
        <v>217</v>
      </c>
      <c r="G28" s="14">
        <v>6.9</v>
      </c>
      <c r="H28" s="14">
        <v>39.5</v>
      </c>
      <c r="I28" s="16">
        <v>22894.093391761573</v>
      </c>
      <c r="J28" s="16">
        <v>10566.909449125284</v>
      </c>
      <c r="K28" s="16">
        <v>3106.6077874162224</v>
      </c>
      <c r="L28" s="10">
        <v>0.89365420903199999</v>
      </c>
      <c r="M28" s="17">
        <v>1.217503242528829E-3</v>
      </c>
      <c r="N28" s="16">
        <f t="shared" si="0"/>
        <v>34.0612834842075</v>
      </c>
    </row>
    <row r="29" spans="1:14" ht="13.8" x14ac:dyDescent="0.2">
      <c r="A29" s="13" t="s">
        <v>145</v>
      </c>
      <c r="B29" s="13" t="s">
        <v>169</v>
      </c>
      <c r="C29" s="13" t="s">
        <v>180</v>
      </c>
      <c r="D29" s="13" t="s">
        <v>173</v>
      </c>
      <c r="E29" s="13" t="s">
        <v>173</v>
      </c>
      <c r="F29" s="13" t="s">
        <v>237</v>
      </c>
      <c r="G29" s="14">
        <f t="shared" ref="G29:N29" si="7">AVERAGE(G26:G28)</f>
        <v>6.2666666666666666</v>
      </c>
      <c r="H29" s="14">
        <f t="shared" si="7"/>
        <v>37.666666666666664</v>
      </c>
      <c r="I29" s="16">
        <f t="shared" si="7"/>
        <v>28153.346405256376</v>
      </c>
      <c r="J29" s="16">
        <f t="shared" si="7"/>
        <v>14202.979565375514</v>
      </c>
      <c r="K29" s="16">
        <f t="shared" si="7"/>
        <v>3544.4505193746122</v>
      </c>
      <c r="L29" s="10">
        <f t="shared" si="7"/>
        <v>1.034786331541</v>
      </c>
      <c r="M29" s="17">
        <f t="shared" si="7"/>
        <v>1.3322671665964294E-3</v>
      </c>
      <c r="N29" s="16">
        <f t="shared" si="7"/>
        <v>48.265022884706475</v>
      </c>
    </row>
    <row r="30" spans="1:14" ht="13.8" x14ac:dyDescent="0.2">
      <c r="A30" s="13" t="s">
        <v>145</v>
      </c>
      <c r="B30" s="13" t="s">
        <v>169</v>
      </c>
      <c r="C30" s="13" t="s">
        <v>180</v>
      </c>
      <c r="D30" s="13" t="s">
        <v>181</v>
      </c>
      <c r="E30" s="13" t="s">
        <v>182</v>
      </c>
      <c r="F30" s="13" t="s">
        <v>238</v>
      </c>
      <c r="G30" s="14">
        <v>4.5999999999999996</v>
      </c>
      <c r="H30" s="14">
        <v>38</v>
      </c>
      <c r="I30" s="16">
        <v>25464.525138061676</v>
      </c>
      <c r="J30" s="16">
        <v>158429.85052540057</v>
      </c>
      <c r="K30" s="16">
        <v>4504.7885218806241</v>
      </c>
      <c r="L30" s="10">
        <v>1.1284838153279999</v>
      </c>
      <c r="M30" s="17">
        <v>1.1253898787201265E-3</v>
      </c>
      <c r="N30" s="16">
        <f>J30/(PI()*H30*50^2)*1000000/1000</f>
        <v>530.8398704090024</v>
      </c>
    </row>
    <row r="31" spans="1:14" ht="13.8" x14ac:dyDescent="0.2">
      <c r="A31" s="13" t="s">
        <v>145</v>
      </c>
      <c r="B31" s="13" t="s">
        <v>169</v>
      </c>
      <c r="C31" s="13" t="s">
        <v>180</v>
      </c>
      <c r="D31" s="13" t="s">
        <v>181</v>
      </c>
      <c r="E31" s="13" t="s">
        <v>182</v>
      </c>
      <c r="F31" s="13" t="s">
        <v>239</v>
      </c>
      <c r="G31" s="13">
        <v>6.7</v>
      </c>
      <c r="H31" s="14">
        <v>35.5</v>
      </c>
      <c r="I31" s="16">
        <v>17584.782763367686</v>
      </c>
      <c r="J31" s="16">
        <v>109777.6663224037</v>
      </c>
      <c r="K31" s="16">
        <v>3533.5625297640936</v>
      </c>
      <c r="L31" s="10">
        <v>0.91752888769800012</v>
      </c>
      <c r="M31" s="17">
        <v>1.446669495097099E-3</v>
      </c>
      <c r="N31" s="16">
        <f>J31/(PI()*H31*50^2)*1000000/1000</f>
        <v>393.72750955049548</v>
      </c>
    </row>
    <row r="32" spans="1:14" ht="13.8" x14ac:dyDescent="0.2">
      <c r="A32" s="13" t="s">
        <v>145</v>
      </c>
      <c r="B32" s="13" t="s">
        <v>169</v>
      </c>
      <c r="C32" s="13" t="s">
        <v>180</v>
      </c>
      <c r="D32" s="13" t="s">
        <v>181</v>
      </c>
      <c r="E32" s="13" t="s">
        <v>182</v>
      </c>
      <c r="F32" s="13" t="s">
        <v>213</v>
      </c>
      <c r="G32" s="13">
        <v>6.1</v>
      </c>
      <c r="H32" s="14">
        <v>37.5</v>
      </c>
      <c r="I32" s="16">
        <v>17128.706476670141</v>
      </c>
      <c r="J32" s="16">
        <v>109496.99470486019</v>
      </c>
      <c r="K32" s="16">
        <v>3223.8934568512218</v>
      </c>
      <c r="L32" s="10">
        <v>1.1077032988179998</v>
      </c>
      <c r="M32" s="17">
        <v>1.0481556857718974E-3</v>
      </c>
      <c r="N32" s="16">
        <f>J32/(PI()*H32*50^2)*1000000/1000</f>
        <v>371.77574316769255</v>
      </c>
    </row>
    <row r="33" spans="1:14" ht="13.8" x14ac:dyDescent="0.2">
      <c r="A33" s="13" t="s">
        <v>145</v>
      </c>
      <c r="B33" s="13" t="s">
        <v>169</v>
      </c>
      <c r="C33" s="13" t="s">
        <v>180</v>
      </c>
      <c r="D33" s="13" t="s">
        <v>181</v>
      </c>
      <c r="E33" s="13" t="s">
        <v>182</v>
      </c>
      <c r="F33" s="13" t="s">
        <v>237</v>
      </c>
      <c r="G33" s="14">
        <f t="shared" ref="G33:N33" si="8">AVERAGE(G30:G32)</f>
        <v>5.8</v>
      </c>
      <c r="H33" s="14">
        <f t="shared" si="8"/>
        <v>37</v>
      </c>
      <c r="I33" s="16">
        <f t="shared" si="8"/>
        <v>20059.338126033166</v>
      </c>
      <c r="J33" s="16">
        <f t="shared" si="8"/>
        <v>125901.50385088817</v>
      </c>
      <c r="K33" s="16">
        <f t="shared" si="8"/>
        <v>3754.0815028319798</v>
      </c>
      <c r="L33" s="10">
        <f t="shared" si="8"/>
        <v>1.0512386672813332</v>
      </c>
      <c r="M33" s="17">
        <f t="shared" si="8"/>
        <v>1.2067383531963742E-3</v>
      </c>
      <c r="N33" s="16">
        <f t="shared" si="8"/>
        <v>432.11437437573016</v>
      </c>
    </row>
    <row r="34" spans="1:14" ht="13.8" x14ac:dyDescent="0.2">
      <c r="A34" s="13" t="s">
        <v>160</v>
      </c>
      <c r="B34" s="13" t="s">
        <v>171</v>
      </c>
      <c r="C34" s="13" t="s">
        <v>180</v>
      </c>
      <c r="D34" s="13" t="s">
        <v>173</v>
      </c>
      <c r="E34" s="13" t="s">
        <v>173</v>
      </c>
      <c r="F34" s="13" t="s">
        <v>215</v>
      </c>
      <c r="G34" s="14">
        <v>3.1</v>
      </c>
      <c r="H34" s="14">
        <v>38.799999999999997</v>
      </c>
      <c r="I34" s="16">
        <v>39613.101183095336</v>
      </c>
      <c r="J34" s="16">
        <v>262126.05550215626</v>
      </c>
      <c r="K34" s="16">
        <v>5524.6126369676185</v>
      </c>
      <c r="L34" s="10">
        <v>1.4504565545279999</v>
      </c>
      <c r="M34" s="17">
        <v>2.2191490944703661E-3</v>
      </c>
      <c r="N34" s="16">
        <f>J34/(PI()*H34*50^2)*1000000/1000</f>
        <v>860.17850404842636</v>
      </c>
    </row>
    <row r="35" spans="1:14" ht="13.8" x14ac:dyDescent="0.2">
      <c r="A35" s="13" t="s">
        <v>160</v>
      </c>
      <c r="B35" s="13" t="s">
        <v>171</v>
      </c>
      <c r="C35" s="13" t="s">
        <v>180</v>
      </c>
      <c r="D35" s="13" t="s">
        <v>173</v>
      </c>
      <c r="E35" s="13" t="s">
        <v>173</v>
      </c>
      <c r="F35" s="13" t="s">
        <v>240</v>
      </c>
      <c r="G35" s="14">
        <v>2.7</v>
      </c>
      <c r="H35" s="14">
        <v>38</v>
      </c>
      <c r="I35" s="16">
        <v>37556.398755354188</v>
      </c>
      <c r="J35" s="16">
        <v>316910.14088308491</v>
      </c>
      <c r="K35" s="16">
        <v>5773.5047156015953</v>
      </c>
      <c r="L35" s="10">
        <v>1.398746645768</v>
      </c>
      <c r="M35" s="17">
        <v>1.1152899150596966E-3</v>
      </c>
      <c r="N35" s="16">
        <f>J35/(PI()*H35*50^2)*1000000/1000</f>
        <v>1061.8487460524611</v>
      </c>
    </row>
    <row r="36" spans="1:14" ht="13.8" x14ac:dyDescent="0.2">
      <c r="A36" s="13" t="s">
        <v>160</v>
      </c>
      <c r="B36" s="13" t="s">
        <v>171</v>
      </c>
      <c r="C36" s="13" t="s">
        <v>180</v>
      </c>
      <c r="D36" s="13" t="s">
        <v>173</v>
      </c>
      <c r="E36" s="13" t="s">
        <v>173</v>
      </c>
      <c r="F36" s="13" t="s">
        <v>217</v>
      </c>
      <c r="G36" s="14">
        <v>3.9</v>
      </c>
      <c r="H36" s="14">
        <v>37</v>
      </c>
      <c r="I36" s="16">
        <v>40944.250930524708</v>
      </c>
      <c r="J36" s="16">
        <v>297306.42017687566</v>
      </c>
      <c r="K36" s="16">
        <v>5368.7865997737508</v>
      </c>
      <c r="L36" s="10">
        <v>1.2446356899219999</v>
      </c>
      <c r="M36" s="17">
        <v>4.4352327256370581E-3</v>
      </c>
      <c r="N36" s="16">
        <f>J36/(PI()*H36*50^2)*1000000/1000</f>
        <v>1023.0872731698544</v>
      </c>
    </row>
    <row r="37" spans="1:14" ht="13.8" x14ac:dyDescent="0.2">
      <c r="A37" s="13" t="s">
        <v>160</v>
      </c>
      <c r="B37" s="13" t="s">
        <v>171</v>
      </c>
      <c r="C37" s="13" t="s">
        <v>180</v>
      </c>
      <c r="D37" s="13" t="s">
        <v>173</v>
      </c>
      <c r="E37" s="13" t="s">
        <v>173</v>
      </c>
      <c r="F37" s="13" t="s">
        <v>237</v>
      </c>
      <c r="G37" s="14">
        <f t="shared" ref="G37:N37" si="9">AVERAGE(G34:G36)</f>
        <v>3.2333333333333338</v>
      </c>
      <c r="H37" s="14">
        <f t="shared" si="9"/>
        <v>37.93333333333333</v>
      </c>
      <c r="I37" s="16">
        <f t="shared" si="9"/>
        <v>39371.250289658077</v>
      </c>
      <c r="J37" s="16">
        <f t="shared" si="9"/>
        <v>292114.20552070561</v>
      </c>
      <c r="K37" s="16">
        <f t="shared" si="9"/>
        <v>5555.6346507809876</v>
      </c>
      <c r="L37" s="10">
        <f t="shared" si="9"/>
        <v>1.3646129634059998</v>
      </c>
      <c r="M37" s="17">
        <f t="shared" si="9"/>
        <v>2.5898905783890403E-3</v>
      </c>
      <c r="N37" s="16">
        <f t="shared" si="9"/>
        <v>981.70484109024744</v>
      </c>
    </row>
    <row r="38" spans="1:14" ht="13.8" x14ac:dyDescent="0.2">
      <c r="A38" s="13" t="s">
        <v>160</v>
      </c>
      <c r="B38" s="13" t="s">
        <v>171</v>
      </c>
      <c r="C38" s="13" t="s">
        <v>180</v>
      </c>
      <c r="D38" s="13" t="s">
        <v>181</v>
      </c>
      <c r="E38" s="13" t="s">
        <v>182</v>
      </c>
      <c r="F38" s="13" t="s">
        <v>235</v>
      </c>
      <c r="G38" s="14">
        <v>2.9</v>
      </c>
      <c r="H38" s="14">
        <v>40</v>
      </c>
      <c r="I38" s="16">
        <v>40482.015539383632</v>
      </c>
      <c r="J38" s="16">
        <v>392529.54749082925</v>
      </c>
      <c r="K38" s="16">
        <v>5352.1897502487291</v>
      </c>
      <c r="L38" s="10">
        <v>1.5619612378879999</v>
      </c>
      <c r="M38" s="17">
        <v>2.0515497566297091E-3</v>
      </c>
      <c r="N38" s="16">
        <f>J38/(PI()*H38*50^2)*1000000/1000</f>
        <v>1249.4603558558072</v>
      </c>
    </row>
    <row r="39" spans="1:14" ht="13.8" x14ac:dyDescent="0.2">
      <c r="A39" s="13" t="s">
        <v>160</v>
      </c>
      <c r="B39" s="13" t="s">
        <v>171</v>
      </c>
      <c r="C39" s="13" t="s">
        <v>180</v>
      </c>
      <c r="D39" s="13" t="s">
        <v>181</v>
      </c>
      <c r="E39" s="13" t="s">
        <v>182</v>
      </c>
      <c r="F39" s="13" t="s">
        <v>240</v>
      </c>
      <c r="G39" s="13">
        <v>3</v>
      </c>
      <c r="H39" s="14">
        <v>38</v>
      </c>
      <c r="I39" s="16">
        <v>35087.779234937188</v>
      </c>
      <c r="J39" s="16">
        <v>232919.27093279181</v>
      </c>
      <c r="K39" s="16">
        <v>5197.6988846470231</v>
      </c>
      <c r="L39" s="10">
        <v>1.415390607008</v>
      </c>
      <c r="M39" s="17">
        <v>2.0046944699332698E-3</v>
      </c>
      <c r="N39" s="16">
        <f>J39/(PI()*H39*50^2)*1000000/1000</f>
        <v>780.42638548029959</v>
      </c>
    </row>
    <row r="40" spans="1:14" ht="13.8" x14ac:dyDescent="0.2">
      <c r="A40" s="13" t="s">
        <v>160</v>
      </c>
      <c r="B40" s="13" t="s">
        <v>171</v>
      </c>
      <c r="C40" s="13" t="s">
        <v>180</v>
      </c>
      <c r="D40" s="13" t="s">
        <v>181</v>
      </c>
      <c r="E40" s="13" t="s">
        <v>182</v>
      </c>
      <c r="F40" s="13" t="s">
        <v>217</v>
      </c>
      <c r="G40" s="13">
        <v>2.2000000000000002</v>
      </c>
      <c r="H40" s="14">
        <v>38.700000000000003</v>
      </c>
      <c r="I40" s="16">
        <v>44103.294985891327</v>
      </c>
      <c r="J40" s="16">
        <v>289059.1479114439</v>
      </c>
      <c r="K40" s="16">
        <v>5944.6304134312659</v>
      </c>
      <c r="L40" s="10">
        <v>1.559477890258</v>
      </c>
      <c r="M40" s="17">
        <v>1.7058028452875567E-3</v>
      </c>
      <c r="N40" s="16">
        <f>J40/(PI()*H40*50^2)*1000000/1000</f>
        <v>951.01172580956302</v>
      </c>
    </row>
    <row r="41" spans="1:14" ht="13.8" x14ac:dyDescent="0.2">
      <c r="A41" s="13" t="s">
        <v>160</v>
      </c>
      <c r="B41" s="13" t="s">
        <v>171</v>
      </c>
      <c r="C41" s="13" t="s">
        <v>180</v>
      </c>
      <c r="D41" s="13" t="s">
        <v>181</v>
      </c>
      <c r="E41" s="13" t="s">
        <v>182</v>
      </c>
      <c r="F41" s="13" t="s">
        <v>237</v>
      </c>
      <c r="G41" s="14">
        <f t="shared" ref="G41:N41" si="10">AVERAGE(G38:G40)</f>
        <v>2.7000000000000006</v>
      </c>
      <c r="H41" s="14">
        <f t="shared" si="10"/>
        <v>38.9</v>
      </c>
      <c r="I41" s="16">
        <f t="shared" si="10"/>
        <v>39891.029920070716</v>
      </c>
      <c r="J41" s="16">
        <f t="shared" si="10"/>
        <v>304835.98877835501</v>
      </c>
      <c r="K41" s="16">
        <f t="shared" si="10"/>
        <v>5498.1730161090063</v>
      </c>
      <c r="L41" s="10">
        <f t="shared" si="10"/>
        <v>1.5122765783846666</v>
      </c>
      <c r="M41" s="17">
        <f t="shared" si="10"/>
        <v>1.9206823572835117E-3</v>
      </c>
      <c r="N41" s="16">
        <f t="shared" si="10"/>
        <v>993.63282238188992</v>
      </c>
    </row>
    <row r="42" spans="1:14" ht="13.8" x14ac:dyDescent="0.2">
      <c r="A42" s="18" t="s">
        <v>149</v>
      </c>
      <c r="B42" s="13" t="s">
        <v>169</v>
      </c>
      <c r="C42" s="13" t="s">
        <v>180</v>
      </c>
      <c r="D42" s="13" t="s">
        <v>173</v>
      </c>
      <c r="E42" s="13" t="s">
        <v>173</v>
      </c>
      <c r="F42" s="13" t="s">
        <v>241</v>
      </c>
      <c r="G42" s="13">
        <v>6.7</v>
      </c>
      <c r="H42" s="14">
        <v>32.5</v>
      </c>
      <c r="I42" s="16">
        <v>12591.381212553668</v>
      </c>
      <c r="J42" s="16">
        <v>86920.224221275508</v>
      </c>
      <c r="K42" s="16">
        <v>2958.891172160389</v>
      </c>
      <c r="L42" s="10">
        <v>0.94886062183200015</v>
      </c>
      <c r="M42" s="17">
        <v>9.4004720413876834E-4</v>
      </c>
      <c r="N42" s="16">
        <f>J42/(PI()*H42*50^2)*1000000/1000</f>
        <v>340.52389758700025</v>
      </c>
    </row>
    <row r="43" spans="1:14" ht="13.8" x14ac:dyDescent="0.2">
      <c r="A43" s="18" t="s">
        <v>149</v>
      </c>
      <c r="B43" s="13" t="s">
        <v>169</v>
      </c>
      <c r="C43" s="13" t="s">
        <v>180</v>
      </c>
      <c r="D43" s="13" t="s">
        <v>173</v>
      </c>
      <c r="E43" s="13" t="s">
        <v>173</v>
      </c>
      <c r="F43" s="13" t="s">
        <v>242</v>
      </c>
      <c r="G43" s="13">
        <v>2.8</v>
      </c>
      <c r="H43" s="14">
        <v>29.5</v>
      </c>
      <c r="I43" s="16">
        <v>28701.336066890264</v>
      </c>
      <c r="J43" s="16">
        <v>89740.955110137671</v>
      </c>
      <c r="K43" s="16">
        <v>3953.7540717029478</v>
      </c>
      <c r="L43" s="10">
        <v>0.90347154104199989</v>
      </c>
      <c r="M43" s="17">
        <v>1.1786877029520031E-3</v>
      </c>
      <c r="N43" s="16">
        <f>J43/(PI()*H43*50^2)*1000000/1000</f>
        <v>387.3279078933233</v>
      </c>
    </row>
    <row r="44" spans="1:14" ht="13.8" x14ac:dyDescent="0.2">
      <c r="A44" s="18" t="s">
        <v>149</v>
      </c>
      <c r="B44" s="13" t="s">
        <v>169</v>
      </c>
      <c r="C44" s="13" t="s">
        <v>180</v>
      </c>
      <c r="D44" s="13" t="s">
        <v>173</v>
      </c>
      <c r="E44" s="13" t="s">
        <v>173</v>
      </c>
      <c r="F44" s="13" t="s">
        <v>243</v>
      </c>
      <c r="G44" s="13">
        <v>4.2</v>
      </c>
      <c r="H44" s="14">
        <v>30</v>
      </c>
      <c r="I44" s="16">
        <v>19466.62324695614</v>
      </c>
      <c r="J44" s="16">
        <v>66181.018265003207</v>
      </c>
      <c r="K44" s="16">
        <v>3262.5065681112233</v>
      </c>
      <c r="L44" s="10">
        <v>0.81631720512799999</v>
      </c>
      <c r="M44" s="17">
        <v>6.7865663888553543E-4</v>
      </c>
      <c r="N44" s="16">
        <f>J44/(PI()*H44*50^2)*1000000/1000</f>
        <v>280.88096521947392</v>
      </c>
    </row>
    <row r="45" spans="1:14" ht="13.8" x14ac:dyDescent="0.2">
      <c r="A45" s="18" t="s">
        <v>149</v>
      </c>
      <c r="B45" s="13" t="s">
        <v>169</v>
      </c>
      <c r="C45" s="13" t="s">
        <v>180</v>
      </c>
      <c r="D45" s="13" t="s">
        <v>173</v>
      </c>
      <c r="E45" s="13" t="s">
        <v>173</v>
      </c>
      <c r="F45" s="13" t="s">
        <v>262</v>
      </c>
      <c r="G45" s="14">
        <f>AVERAGE(G42:G44)</f>
        <v>4.5666666666666664</v>
      </c>
      <c r="H45" s="14">
        <f>AVERAGE(H42:H44)</f>
        <v>30.666666666666668</v>
      </c>
      <c r="I45" s="16">
        <f>AVERAGE(I41:I44)</f>
        <v>25162.592611617696</v>
      </c>
      <c r="J45" s="16">
        <f>AVERAGE(J41:J44)</f>
        <v>136919.54659369285</v>
      </c>
      <c r="K45" s="16">
        <f>AVERAGE(K41:K44)</f>
        <v>3918.3312070208917</v>
      </c>
      <c r="L45" s="10">
        <f t="shared" ref="L45" si="11">AVERAGE(L42:L44)</f>
        <v>0.88954978933400009</v>
      </c>
      <c r="M45" s="17">
        <f>AVERAGE(M42:M44)</f>
        <v>9.3246384865876893E-4</v>
      </c>
      <c r="N45" s="16">
        <f>AVERAGE(N42:N44)</f>
        <v>336.24425689993245</v>
      </c>
    </row>
    <row r="46" spans="1:14" ht="13.8" x14ac:dyDescent="0.2">
      <c r="A46" s="18" t="s">
        <v>149</v>
      </c>
      <c r="B46" s="13" t="s">
        <v>169</v>
      </c>
      <c r="C46" s="13" t="s">
        <v>180</v>
      </c>
      <c r="D46" s="13" t="s">
        <v>181</v>
      </c>
      <c r="E46" s="13" t="s">
        <v>182</v>
      </c>
      <c r="F46" s="13" t="s">
        <v>244</v>
      </c>
      <c r="G46" s="13">
        <v>7.9</v>
      </c>
      <c r="H46" s="14">
        <v>25</v>
      </c>
      <c r="I46" s="16">
        <v>8668.5660753043794</v>
      </c>
      <c r="J46" s="16">
        <v>44587.7358768294</v>
      </c>
      <c r="K46" s="16">
        <v>2998.3008743150449</v>
      </c>
      <c r="L46" s="10">
        <v>0.81631720512799999</v>
      </c>
      <c r="M46" s="17">
        <v>6.5487051868999752E-4</v>
      </c>
      <c r="N46" s="16">
        <f>J46/(PI()*H46*50^2)*1000000/1000</f>
        <v>227.08347411434374</v>
      </c>
    </row>
    <row r="47" spans="1:14" ht="13.8" x14ac:dyDescent="0.2">
      <c r="A47" s="18" t="s">
        <v>149</v>
      </c>
      <c r="B47" s="13" t="s">
        <v>169</v>
      </c>
      <c r="C47" s="13" t="s">
        <v>180</v>
      </c>
      <c r="D47" s="13" t="s">
        <v>181</v>
      </c>
      <c r="E47" s="13" t="s">
        <v>182</v>
      </c>
      <c r="F47" s="13" t="s">
        <v>245</v>
      </c>
      <c r="G47" s="13">
        <v>6.6</v>
      </c>
      <c r="H47" s="14">
        <v>30.5</v>
      </c>
      <c r="I47" s="16">
        <v>9037.6475885002565</v>
      </c>
      <c r="J47" s="16">
        <v>55296.703966555149</v>
      </c>
      <c r="K47" s="16">
        <v>2734.1462492525197</v>
      </c>
      <c r="L47" s="10">
        <v>0.73431228416200001</v>
      </c>
      <c r="M47" s="17">
        <v>8.9845766949654942E-4</v>
      </c>
      <c r="N47" s="16">
        <f>J47/(PI()*H47*50^2)*1000000/1000</f>
        <v>230.83918093026804</v>
      </c>
    </row>
    <row r="48" spans="1:14" ht="13.8" x14ac:dyDescent="0.2">
      <c r="A48" s="18" t="s">
        <v>149</v>
      </c>
      <c r="B48" s="13" t="s">
        <v>169</v>
      </c>
      <c r="C48" s="13" t="s">
        <v>180</v>
      </c>
      <c r="D48" s="13" t="s">
        <v>181</v>
      </c>
      <c r="E48" s="13" t="s">
        <v>182</v>
      </c>
      <c r="F48" s="13"/>
      <c r="G48" s="13"/>
      <c r="H48" s="14"/>
      <c r="I48" s="16"/>
      <c r="J48" s="16"/>
      <c r="K48" s="16"/>
      <c r="L48" s="10"/>
      <c r="M48" s="17"/>
      <c r="N48" s="16" t="s">
        <v>222</v>
      </c>
    </row>
    <row r="49" spans="1:14" ht="13.8" x14ac:dyDescent="0.2">
      <c r="A49" s="18" t="s">
        <v>149</v>
      </c>
      <c r="B49" s="13" t="s">
        <v>169</v>
      </c>
      <c r="C49" s="13" t="s">
        <v>180</v>
      </c>
      <c r="D49" s="13" t="s">
        <v>181</v>
      </c>
      <c r="E49" s="13" t="s">
        <v>182</v>
      </c>
      <c r="F49" s="13" t="s">
        <v>226</v>
      </c>
      <c r="G49" s="14">
        <f t="shared" ref="G49:N49" si="12">AVERAGE(G46:G48)</f>
        <v>7.25</v>
      </c>
      <c r="H49" s="14">
        <f t="shared" si="12"/>
        <v>27.75</v>
      </c>
      <c r="I49" s="16">
        <f t="shared" si="12"/>
        <v>8853.1068319023179</v>
      </c>
      <c r="J49" s="16">
        <f t="shared" si="12"/>
        <v>49942.219921692275</v>
      </c>
      <c r="K49" s="16">
        <f t="shared" si="12"/>
        <v>2866.2235617837823</v>
      </c>
      <c r="L49" s="10">
        <f t="shared" si="12"/>
        <v>0.77531474464499994</v>
      </c>
      <c r="M49" s="17">
        <f t="shared" si="12"/>
        <v>7.7666409409327347E-4</v>
      </c>
      <c r="N49" s="16">
        <f t="shared" si="12"/>
        <v>228.96132752230591</v>
      </c>
    </row>
    <row r="50" spans="1:14" ht="13.8" x14ac:dyDescent="0.2">
      <c r="A50" s="18" t="s">
        <v>149</v>
      </c>
      <c r="B50" s="13" t="s">
        <v>169</v>
      </c>
      <c r="C50" s="13" t="s">
        <v>180</v>
      </c>
      <c r="D50" s="13" t="s">
        <v>183</v>
      </c>
      <c r="E50" s="13" t="s">
        <v>184</v>
      </c>
      <c r="F50" s="13" t="s">
        <v>246</v>
      </c>
      <c r="G50" s="13">
        <v>5.7</v>
      </c>
      <c r="H50" s="14">
        <v>22</v>
      </c>
      <c r="I50" s="16">
        <v>2620.2826424604596</v>
      </c>
      <c r="J50" s="16">
        <v>70311.9952158706</v>
      </c>
      <c r="K50" s="16">
        <v>3057.4196544500801</v>
      </c>
      <c r="L50" s="10">
        <v>0.38773680629447999</v>
      </c>
      <c r="M50" s="17">
        <v>1.4481393345215923E-3</v>
      </c>
      <c r="N50" s="16">
        <f>J50/(PI()*H50*50^2)*1000000/1000</f>
        <v>406.92733080943651</v>
      </c>
    </row>
    <row r="51" spans="1:14" ht="13.8" x14ac:dyDescent="0.2">
      <c r="A51" s="18" t="s">
        <v>149</v>
      </c>
      <c r="B51" s="13" t="s">
        <v>169</v>
      </c>
      <c r="C51" s="13" t="s">
        <v>180</v>
      </c>
      <c r="D51" s="13" t="s">
        <v>183</v>
      </c>
      <c r="E51" s="13" t="s">
        <v>184</v>
      </c>
      <c r="F51" s="13" t="s">
        <v>247</v>
      </c>
      <c r="G51" s="13">
        <v>6.4</v>
      </c>
      <c r="H51" s="14">
        <v>24.5</v>
      </c>
      <c r="I51" s="16">
        <v>14408.462632809809</v>
      </c>
      <c r="J51" s="16">
        <v>75224.615590944202</v>
      </c>
      <c r="K51" s="16">
        <v>3798.0735619449911</v>
      </c>
      <c r="L51" s="10">
        <v>0.69777558377799997</v>
      </c>
      <c r="M51" s="17">
        <v>9.0832459674616427E-4</v>
      </c>
      <c r="N51" s="16">
        <f>J51/(PI()*H51*50^2)*1000000/1000</f>
        <v>390.93451146078127</v>
      </c>
    </row>
    <row r="52" spans="1:14" ht="13.8" x14ac:dyDescent="0.2">
      <c r="A52" s="18" t="s">
        <v>149</v>
      </c>
      <c r="B52" s="13" t="s">
        <v>169</v>
      </c>
      <c r="C52" s="13" t="s">
        <v>180</v>
      </c>
      <c r="D52" s="13" t="s">
        <v>183</v>
      </c>
      <c r="E52" s="13" t="s">
        <v>184</v>
      </c>
      <c r="F52" s="13" t="s">
        <v>248</v>
      </c>
      <c r="G52" s="13"/>
      <c r="H52" s="14"/>
      <c r="I52" s="16"/>
      <c r="J52" s="16"/>
      <c r="K52" s="16"/>
      <c r="L52" s="10"/>
      <c r="M52" s="17"/>
      <c r="N52" s="16" t="s">
        <v>222</v>
      </c>
    </row>
    <row r="53" spans="1:14" ht="13.8" x14ac:dyDescent="0.2">
      <c r="A53" s="18" t="s">
        <v>149</v>
      </c>
      <c r="B53" s="13" t="s">
        <v>169</v>
      </c>
      <c r="C53" s="13" t="s">
        <v>180</v>
      </c>
      <c r="D53" s="13" t="s">
        <v>183</v>
      </c>
      <c r="E53" s="13" t="s">
        <v>184</v>
      </c>
      <c r="F53" s="13" t="s">
        <v>226</v>
      </c>
      <c r="G53" s="14">
        <f t="shared" ref="G53:M53" si="13">AVERAGE(G50:G52)</f>
        <v>6.0500000000000007</v>
      </c>
      <c r="H53" s="14">
        <f t="shared" si="13"/>
        <v>23.25</v>
      </c>
      <c r="I53" s="16">
        <f t="shared" si="13"/>
        <v>8514.3726376351351</v>
      </c>
      <c r="J53" s="16">
        <f t="shared" si="13"/>
        <v>72768.305403407401</v>
      </c>
      <c r="K53" s="16">
        <f t="shared" si="13"/>
        <v>3427.7466081975354</v>
      </c>
      <c r="L53" s="10">
        <f t="shared" si="13"/>
        <v>0.54275619503623995</v>
      </c>
      <c r="M53" s="17">
        <f t="shared" si="13"/>
        <v>1.1782319656338783E-3</v>
      </c>
      <c r="N53" s="16">
        <f>AVERAGE(N49:N52)</f>
        <v>342.27438993084121</v>
      </c>
    </row>
    <row r="54" spans="1:14" ht="13.8" x14ac:dyDescent="0.2">
      <c r="A54" s="18" t="s">
        <v>149</v>
      </c>
      <c r="B54" s="13" t="s">
        <v>169</v>
      </c>
      <c r="C54" s="13" t="s">
        <v>180</v>
      </c>
      <c r="D54" s="13" t="s">
        <v>186</v>
      </c>
      <c r="E54" s="13" t="s">
        <v>185</v>
      </c>
      <c r="F54" s="13" t="s">
        <v>241</v>
      </c>
      <c r="G54" s="13">
        <v>5.7</v>
      </c>
      <c r="H54" s="14">
        <v>25</v>
      </c>
      <c r="I54" s="16">
        <v>8018.0284218586103</v>
      </c>
      <c r="J54" s="16">
        <v>79537.053049394875</v>
      </c>
      <c r="K54" s="16">
        <v>2487.056999917535</v>
      </c>
      <c r="L54" s="10">
        <v>0.67052099044450009</v>
      </c>
      <c r="M54" s="17">
        <v>1.0914104399767993E-3</v>
      </c>
      <c r="N54" s="16">
        <f>J54/(PI()*H54*50^2)*1000000/1000</f>
        <v>405.07888485675198</v>
      </c>
    </row>
    <row r="55" spans="1:14" ht="13.8" x14ac:dyDescent="0.2">
      <c r="A55" s="18" t="s">
        <v>149</v>
      </c>
      <c r="B55" s="13" t="s">
        <v>169</v>
      </c>
      <c r="C55" s="13" t="s">
        <v>180</v>
      </c>
      <c r="D55" s="13" t="s">
        <v>186</v>
      </c>
      <c r="E55" s="13" t="s">
        <v>185</v>
      </c>
      <c r="F55" s="13" t="s">
        <v>249</v>
      </c>
      <c r="G55" s="13">
        <v>6.4</v>
      </c>
      <c r="H55" s="14">
        <v>29</v>
      </c>
      <c r="I55" s="16">
        <v>6425.7114395000526</v>
      </c>
      <c r="J55" s="16">
        <v>107170.86999260921</v>
      </c>
      <c r="K55" s="16">
        <v>2927.3773370458198</v>
      </c>
      <c r="L55" s="10">
        <v>0.70650197760799993</v>
      </c>
      <c r="M55" s="17">
        <v>4.3463550202949095E-4</v>
      </c>
      <c r="N55" s="16">
        <f>J55/(PI()*H55*50^2)*1000000/1000</f>
        <v>470.53168868365879</v>
      </c>
    </row>
    <row r="56" spans="1:14" ht="13.8" x14ac:dyDescent="0.2">
      <c r="A56" s="18" t="s">
        <v>149</v>
      </c>
      <c r="B56" s="13" t="s">
        <v>169</v>
      </c>
      <c r="C56" s="13" t="s">
        <v>180</v>
      </c>
      <c r="D56" s="13" t="s">
        <v>186</v>
      </c>
      <c r="E56" s="13" t="s">
        <v>185</v>
      </c>
      <c r="F56" s="13" t="s">
        <v>250</v>
      </c>
      <c r="G56" s="13">
        <v>6.7</v>
      </c>
      <c r="H56" s="14">
        <v>25</v>
      </c>
      <c r="I56" s="16">
        <v>11668.408739560293</v>
      </c>
      <c r="J56" s="16">
        <v>134321.55410227372</v>
      </c>
      <c r="K56" s="16">
        <v>2516.4382756518444</v>
      </c>
      <c r="L56" s="10">
        <v>1.19829060338418</v>
      </c>
      <c r="M56" s="17">
        <v>1.1023693142461304E-3</v>
      </c>
      <c r="N56" s="16">
        <f>J56/(PI()*H56*50^2)*1000000/1000</f>
        <v>684.09405757319394</v>
      </c>
    </row>
    <row r="57" spans="1:14" ht="13.8" x14ac:dyDescent="0.2">
      <c r="A57" s="18" t="s">
        <v>149</v>
      </c>
      <c r="B57" s="13" t="s">
        <v>169</v>
      </c>
      <c r="C57" s="13" t="s">
        <v>180</v>
      </c>
      <c r="D57" s="13" t="s">
        <v>186</v>
      </c>
      <c r="E57" s="13" t="s">
        <v>185</v>
      </c>
      <c r="F57" s="13" t="s">
        <v>226</v>
      </c>
      <c r="G57" s="14">
        <f t="shared" ref="G57:M57" si="14">AVERAGE(G54:G56)</f>
        <v>6.2666666666666666</v>
      </c>
      <c r="H57" s="14">
        <f t="shared" si="14"/>
        <v>26.333333333333332</v>
      </c>
      <c r="I57" s="16">
        <f t="shared" si="14"/>
        <v>8704.0495336396507</v>
      </c>
      <c r="J57" s="16">
        <f t="shared" si="14"/>
        <v>107009.82571475925</v>
      </c>
      <c r="K57" s="16">
        <f t="shared" si="14"/>
        <v>2643.6242042050667</v>
      </c>
      <c r="L57" s="10">
        <f t="shared" si="14"/>
        <v>0.85843785714556009</v>
      </c>
      <c r="M57" s="17">
        <f t="shared" si="14"/>
        <v>8.7613841875080686E-4</v>
      </c>
      <c r="N57" s="16">
        <f>AVERAGE(N53:N56)</f>
        <v>475.49475526111144</v>
      </c>
    </row>
    <row r="58" spans="1:14" ht="13.8" x14ac:dyDescent="0.2">
      <c r="A58" s="13" t="s">
        <v>188</v>
      </c>
      <c r="B58" s="13" t="s">
        <v>171</v>
      </c>
      <c r="C58" s="13" t="s">
        <v>180</v>
      </c>
      <c r="D58" s="13" t="s">
        <v>173</v>
      </c>
      <c r="E58" s="13" t="s">
        <v>173</v>
      </c>
      <c r="F58" s="13" t="s">
        <v>251</v>
      </c>
      <c r="G58" s="13">
        <v>1.5</v>
      </c>
      <c r="H58" s="14">
        <v>37.299999999999997</v>
      </c>
      <c r="I58" s="16">
        <v>29814.796914994437</v>
      </c>
      <c r="J58" s="16">
        <v>237120.06721496445</v>
      </c>
      <c r="K58" s="16">
        <v>5285.7532713981363</v>
      </c>
      <c r="L58" s="10">
        <v>1.7498340501453042</v>
      </c>
      <c r="M58" s="17">
        <v>1.5483514363344283E-3</v>
      </c>
      <c r="N58" s="16">
        <f>J58/(PI()*H58*50^2)*1000000/1000</f>
        <v>809.41192071944386</v>
      </c>
    </row>
    <row r="59" spans="1:14" ht="13.8" x14ac:dyDescent="0.2">
      <c r="A59" s="13" t="s">
        <v>188</v>
      </c>
      <c r="B59" s="13" t="s">
        <v>171</v>
      </c>
      <c r="C59" s="13" t="s">
        <v>180</v>
      </c>
      <c r="D59" s="13" t="s">
        <v>173</v>
      </c>
      <c r="E59" s="13" t="s">
        <v>173</v>
      </c>
      <c r="F59" s="13" t="s">
        <v>252</v>
      </c>
      <c r="G59" s="13">
        <v>1.6</v>
      </c>
      <c r="H59" s="14">
        <v>39</v>
      </c>
      <c r="I59" s="16">
        <v>38021.712533474791</v>
      </c>
      <c r="J59" s="16">
        <v>271796.1728242829</v>
      </c>
      <c r="K59" s="16">
        <v>5206.4560578450564</v>
      </c>
      <c r="L59" s="10">
        <v>1.86976886632448</v>
      </c>
      <c r="M59" s="17">
        <v>3.4222117334803417E-3</v>
      </c>
      <c r="N59" s="16">
        <f>J59/(PI()*H59*50^2)*1000000/1000</f>
        <v>887.33752653217846</v>
      </c>
    </row>
    <row r="60" spans="1:14" ht="13.8" x14ac:dyDescent="0.2">
      <c r="A60" s="13" t="s">
        <v>188</v>
      </c>
      <c r="B60" s="13" t="s">
        <v>171</v>
      </c>
      <c r="C60" s="13" t="s">
        <v>180</v>
      </c>
      <c r="D60" s="13" t="s">
        <v>173</v>
      </c>
      <c r="E60" s="13" t="s">
        <v>173</v>
      </c>
      <c r="F60" s="13" t="s">
        <v>253</v>
      </c>
      <c r="G60" s="13">
        <v>1.7</v>
      </c>
      <c r="H60" s="14">
        <v>40</v>
      </c>
      <c r="I60" s="16">
        <v>39569.237143402897</v>
      </c>
      <c r="J60" s="16">
        <v>345420.60165511351</v>
      </c>
      <c r="K60" s="16">
        <v>6193.0212300975209</v>
      </c>
      <c r="L60" s="10">
        <v>1.9325004752153672</v>
      </c>
      <c r="M60" s="17">
        <v>1.651698172668654E-3</v>
      </c>
      <c r="N60" s="16">
        <f>J60/(PI()*H60*50^2)*1000000/1000</f>
        <v>1099.5079239837569</v>
      </c>
    </row>
    <row r="61" spans="1:14" ht="13.8" x14ac:dyDescent="0.2">
      <c r="A61" s="13" t="s">
        <v>188</v>
      </c>
      <c r="B61" s="13" t="s">
        <v>171</v>
      </c>
      <c r="C61" s="13" t="s">
        <v>180</v>
      </c>
      <c r="D61" s="13" t="s">
        <v>173</v>
      </c>
      <c r="E61" s="13" t="s">
        <v>173</v>
      </c>
      <c r="F61" s="13" t="s">
        <v>254</v>
      </c>
      <c r="G61" s="14">
        <f t="shared" ref="G61:N61" si="15">AVERAGE(G58:G60)</f>
        <v>1.5999999999999999</v>
      </c>
      <c r="H61" s="14">
        <f t="shared" si="15"/>
        <v>38.766666666666666</v>
      </c>
      <c r="I61" s="16">
        <f t="shared" si="15"/>
        <v>35801.915530624043</v>
      </c>
      <c r="J61" s="16">
        <f t="shared" si="15"/>
        <v>284778.94723145361</v>
      </c>
      <c r="K61" s="16">
        <f t="shared" si="15"/>
        <v>5561.7435197802379</v>
      </c>
      <c r="L61" s="10">
        <f t="shared" si="15"/>
        <v>1.8507011305617169</v>
      </c>
      <c r="M61" s="17">
        <f t="shared" si="15"/>
        <v>2.2074204474944745E-3</v>
      </c>
      <c r="N61" s="16">
        <f t="shared" si="15"/>
        <v>932.08579041179303</v>
      </c>
    </row>
    <row r="62" spans="1:14" ht="13.8" x14ac:dyDescent="0.2">
      <c r="A62" s="13" t="s">
        <v>188</v>
      </c>
      <c r="B62" s="13" t="s">
        <v>171</v>
      </c>
      <c r="C62" s="13" t="s">
        <v>180</v>
      </c>
      <c r="D62" s="13" t="s">
        <v>189</v>
      </c>
      <c r="E62" s="13" t="s">
        <v>190</v>
      </c>
      <c r="F62" s="13" t="s">
        <v>255</v>
      </c>
      <c r="G62" s="13">
        <v>3.1</v>
      </c>
      <c r="H62" s="14">
        <v>39</v>
      </c>
      <c r="I62" s="16">
        <v>25091.361485753412</v>
      </c>
      <c r="J62" s="16">
        <v>171268.83676109868</v>
      </c>
      <c r="K62" s="16">
        <v>4138.4529335708576</v>
      </c>
      <c r="L62" s="10">
        <v>1.383344865352</v>
      </c>
      <c r="M62" s="17">
        <v>1.6490367017354928E-3</v>
      </c>
      <c r="N62" s="16">
        <f>J62/(PI()*H62*50^2)*1000000/1000</f>
        <v>559.14424550005685</v>
      </c>
    </row>
    <row r="63" spans="1:14" ht="13.8" x14ac:dyDescent="0.2">
      <c r="A63" s="13" t="s">
        <v>188</v>
      </c>
      <c r="B63" s="13" t="s">
        <v>171</v>
      </c>
      <c r="C63" s="13" t="s">
        <v>180</v>
      </c>
      <c r="D63" s="13" t="s">
        <v>189</v>
      </c>
      <c r="E63" s="13" t="s">
        <v>190</v>
      </c>
      <c r="F63" s="13" t="s">
        <v>256</v>
      </c>
      <c r="G63" s="13">
        <v>4.4000000000000004</v>
      </c>
      <c r="H63" s="14">
        <v>38</v>
      </c>
      <c r="I63" s="16">
        <v>30821.68867379093</v>
      </c>
      <c r="J63" s="16">
        <v>244454.29500224351</v>
      </c>
      <c r="K63" s="16">
        <v>4606.8989827380028</v>
      </c>
      <c r="L63" s="10">
        <v>1.3374287003379999</v>
      </c>
      <c r="M63" s="17">
        <v>2.6494716591665452E-3</v>
      </c>
      <c r="N63" s="16">
        <f>J63/(PI()*H63*50^2)*1000000/1000</f>
        <v>819.07598757160963</v>
      </c>
    </row>
    <row r="64" spans="1:14" ht="13.8" x14ac:dyDescent="0.2">
      <c r="A64" s="13" t="s">
        <v>188</v>
      </c>
      <c r="B64" s="13" t="s">
        <v>171</v>
      </c>
      <c r="C64" s="13" t="s">
        <v>180</v>
      </c>
      <c r="D64" s="13" t="s">
        <v>189</v>
      </c>
      <c r="E64" s="13" t="s">
        <v>190</v>
      </c>
      <c r="F64" s="13" t="s">
        <v>257</v>
      </c>
      <c r="G64" s="13">
        <v>2.1</v>
      </c>
      <c r="H64" s="14">
        <v>38.5</v>
      </c>
      <c r="I64" s="16">
        <v>28193.254916817306</v>
      </c>
      <c r="J64" s="16">
        <v>213709.75066887276</v>
      </c>
      <c r="K64" s="16">
        <v>4946.8167361306596</v>
      </c>
      <c r="L64" s="10">
        <v>1.2963538044880001</v>
      </c>
      <c r="M64" s="17">
        <v>1.17361423715884E-3</v>
      </c>
      <c r="N64" s="16">
        <f>J64/(PI()*H64*50^2)*1000000/1000</f>
        <v>706.76287181065118</v>
      </c>
    </row>
    <row r="65" spans="1:14" ht="13.8" x14ac:dyDescent="0.2">
      <c r="A65" s="13" t="s">
        <v>188</v>
      </c>
      <c r="B65" s="13" t="s">
        <v>171</v>
      </c>
      <c r="C65" s="13" t="s">
        <v>180</v>
      </c>
      <c r="D65" s="13" t="s">
        <v>189</v>
      </c>
      <c r="E65" s="13" t="s">
        <v>190</v>
      </c>
      <c r="F65" s="13" t="s">
        <v>254</v>
      </c>
      <c r="G65" s="14">
        <f t="shared" ref="G65:N65" si="16">AVERAGE(G62:G64)</f>
        <v>3.1999999999999997</v>
      </c>
      <c r="H65" s="14">
        <f t="shared" si="16"/>
        <v>38.5</v>
      </c>
      <c r="I65" s="16">
        <f t="shared" si="16"/>
        <v>28035.435025453884</v>
      </c>
      <c r="J65" s="16">
        <f t="shared" si="16"/>
        <v>209810.9608107383</v>
      </c>
      <c r="K65" s="16">
        <f t="shared" si="16"/>
        <v>4564.0562174798397</v>
      </c>
      <c r="L65" s="10">
        <f t="shared" si="16"/>
        <v>1.3390424567260002</v>
      </c>
      <c r="M65" s="17">
        <f t="shared" si="16"/>
        <v>1.8240408660202927E-3</v>
      </c>
      <c r="N65" s="16">
        <f t="shared" si="16"/>
        <v>694.99436829410581</v>
      </c>
    </row>
    <row r="66" spans="1:14" ht="13.8" x14ac:dyDescent="0.2">
      <c r="A66" s="13" t="s">
        <v>151</v>
      </c>
      <c r="B66" s="13" t="s">
        <v>169</v>
      </c>
      <c r="C66" s="13" t="s">
        <v>180</v>
      </c>
      <c r="D66" s="13" t="s">
        <v>173</v>
      </c>
      <c r="E66" s="13" t="s">
        <v>173</v>
      </c>
      <c r="F66" s="13" t="s">
        <v>258</v>
      </c>
      <c r="G66" s="13">
        <v>4.9000000000000004</v>
      </c>
      <c r="H66" s="14">
        <v>35</v>
      </c>
      <c r="I66" s="16">
        <v>25345.973764136394</v>
      </c>
      <c r="J66" s="16">
        <v>174185.62244705958</v>
      </c>
      <c r="K66" s="16">
        <v>4292.6543685291872</v>
      </c>
      <c r="L66" s="10">
        <v>1.1306419440019999</v>
      </c>
      <c r="M66" s="17">
        <v>2.3063549037991614E-3</v>
      </c>
      <c r="N66" s="16">
        <f>J66/(PI()*H66*50^2)*1000000/1000</f>
        <v>633.65720749687171</v>
      </c>
    </row>
    <row r="67" spans="1:14" ht="13.8" x14ac:dyDescent="0.2">
      <c r="A67" s="13" t="s">
        <v>151</v>
      </c>
      <c r="B67" s="13" t="s">
        <v>169</v>
      </c>
      <c r="C67" s="13" t="s">
        <v>180</v>
      </c>
      <c r="D67" s="13" t="s">
        <v>173</v>
      </c>
      <c r="E67" s="13" t="s">
        <v>173</v>
      </c>
      <c r="F67" s="13" t="s">
        <v>246</v>
      </c>
      <c r="G67" s="13">
        <v>4.5999999999999996</v>
      </c>
      <c r="H67" s="14">
        <v>34</v>
      </c>
      <c r="I67" s="16">
        <v>32902.460824699214</v>
      </c>
      <c r="J67" s="16">
        <v>199406.06918360534</v>
      </c>
      <c r="K67" s="16">
        <v>4767.8888887031935</v>
      </c>
      <c r="L67" s="10">
        <v>1.351113040642</v>
      </c>
      <c r="M67" s="17">
        <v>3.4670566419843264E-3</v>
      </c>
      <c r="N67" s="16">
        <f>J67/(PI()*H67*50^2)*1000000/1000</f>
        <v>746.74027277871164</v>
      </c>
    </row>
    <row r="68" spans="1:14" ht="13.8" x14ac:dyDescent="0.2">
      <c r="A68" s="13" t="s">
        <v>151</v>
      </c>
      <c r="B68" s="13" t="s">
        <v>169</v>
      </c>
      <c r="C68" s="13" t="s">
        <v>180</v>
      </c>
      <c r="D68" s="13" t="s">
        <v>173</v>
      </c>
      <c r="E68" s="13" t="s">
        <v>173</v>
      </c>
      <c r="F68" s="13" t="s">
        <v>259</v>
      </c>
      <c r="G68" s="13">
        <v>4</v>
      </c>
      <c r="H68" s="14">
        <v>35</v>
      </c>
      <c r="I68" s="16">
        <v>24783.994955651215</v>
      </c>
      <c r="J68" s="16">
        <v>160154.40518925834</v>
      </c>
      <c r="K68" s="16">
        <v>4563.2723391944701</v>
      </c>
      <c r="L68" s="10">
        <v>1.122811545282</v>
      </c>
      <c r="M68" s="17">
        <v>1.7246566493947743E-3</v>
      </c>
      <c r="N68" s="16">
        <f>J68/(PI()*H68*50^2)*1000000/1000</f>
        <v>582.61406271572025</v>
      </c>
    </row>
    <row r="69" spans="1:14" ht="13.8" x14ac:dyDescent="0.2">
      <c r="A69" s="13" t="s">
        <v>151</v>
      </c>
      <c r="B69" s="13" t="s">
        <v>169</v>
      </c>
      <c r="C69" s="13" t="s">
        <v>180</v>
      </c>
      <c r="D69" s="13" t="s">
        <v>173</v>
      </c>
      <c r="E69" s="13" t="s">
        <v>173</v>
      </c>
      <c r="F69" s="13" t="s">
        <v>226</v>
      </c>
      <c r="G69" s="14">
        <f>AVERAGE(G66:G68)</f>
        <v>4.5</v>
      </c>
      <c r="H69" s="14">
        <f>AVERAGE(H66:H68)</f>
        <v>34.666666666666664</v>
      </c>
      <c r="I69" s="16">
        <f>AVERAGE(I65:I68)</f>
        <v>27766.966142485177</v>
      </c>
      <c r="J69" s="16">
        <f>AVERAGE(J65:J68)</f>
        <v>185889.26440766541</v>
      </c>
      <c r="K69" s="16">
        <f>AVERAGE(K65:K68)</f>
        <v>4546.9679534766728</v>
      </c>
      <c r="L69" s="10">
        <f t="shared" ref="L69" si="17">AVERAGE(L66:L68)</f>
        <v>1.2015221766419999</v>
      </c>
      <c r="M69" s="17">
        <f>AVERAGE(M66:M68)</f>
        <v>2.4993560650594208E-3</v>
      </c>
      <c r="N69" s="16">
        <f>AVERAGE(N66:N68)</f>
        <v>654.3371809971012</v>
      </c>
    </row>
    <row r="70" spans="1:14" ht="13.8" x14ac:dyDescent="0.2">
      <c r="A70" s="13" t="s">
        <v>151</v>
      </c>
      <c r="B70" s="13" t="s">
        <v>169</v>
      </c>
      <c r="C70" s="13" t="s">
        <v>180</v>
      </c>
      <c r="D70" s="13" t="s">
        <v>189</v>
      </c>
      <c r="E70" s="13" t="s">
        <v>191</v>
      </c>
      <c r="F70" s="13" t="s">
        <v>260</v>
      </c>
      <c r="G70" s="13">
        <v>5.4</v>
      </c>
      <c r="H70" s="14">
        <v>30</v>
      </c>
      <c r="I70" s="16">
        <v>18952.490139527203</v>
      </c>
      <c r="J70" s="16">
        <v>101041.66523450587</v>
      </c>
      <c r="K70" s="16">
        <v>4099.0037283431457</v>
      </c>
      <c r="L70" s="10">
        <v>1.0449113438420001</v>
      </c>
      <c r="M70" s="17">
        <v>1.4818090054812972E-3</v>
      </c>
      <c r="N70" s="16">
        <f>J70/(PI()*H70*50^2)*1000000/1000</f>
        <v>428.83414614154998</v>
      </c>
    </row>
    <row r="71" spans="1:14" ht="13.8" x14ac:dyDescent="0.2">
      <c r="A71" s="13" t="s">
        <v>151</v>
      </c>
      <c r="B71" s="13" t="s">
        <v>169</v>
      </c>
      <c r="C71" s="13" t="s">
        <v>180</v>
      </c>
      <c r="D71" s="13" t="s">
        <v>189</v>
      </c>
      <c r="E71" s="13" t="s">
        <v>191</v>
      </c>
      <c r="F71" s="13" t="s">
        <v>261</v>
      </c>
      <c r="G71" s="13">
        <v>5.2</v>
      </c>
      <c r="H71" s="14">
        <v>34.5</v>
      </c>
      <c r="I71" s="16">
        <v>22222.464854006106</v>
      </c>
      <c r="J71" s="16">
        <v>153676.67674968898</v>
      </c>
      <c r="K71" s="16">
        <v>4067.815817958593</v>
      </c>
      <c r="L71" s="10">
        <v>1.21387699605</v>
      </c>
      <c r="M71" s="17">
        <v>1.117030807781373E-3</v>
      </c>
      <c r="N71" s="16">
        <f>J71/(PI()*H71*50^2)*1000000/1000</f>
        <v>567.15136794546902</v>
      </c>
    </row>
    <row r="72" spans="1:14" ht="13.8" x14ac:dyDescent="0.2">
      <c r="A72" s="13" t="s">
        <v>151</v>
      </c>
      <c r="B72" s="13" t="s">
        <v>169</v>
      </c>
      <c r="C72" s="13" t="s">
        <v>180</v>
      </c>
      <c r="D72" s="13" t="s">
        <v>189</v>
      </c>
      <c r="E72" s="13" t="s">
        <v>191</v>
      </c>
      <c r="F72" s="13" t="s">
        <v>243</v>
      </c>
      <c r="G72" s="13">
        <v>5.3</v>
      </c>
      <c r="H72" s="14">
        <v>36.5</v>
      </c>
      <c r="I72" s="16">
        <v>19063.072157092225</v>
      </c>
      <c r="J72" s="16">
        <v>140622.81297725206</v>
      </c>
      <c r="K72" s="16">
        <v>3731.5162728667797</v>
      </c>
      <c r="L72" s="10">
        <v>1.0807502144979999</v>
      </c>
      <c r="M72" s="17">
        <v>1.8418079943052358E-3</v>
      </c>
      <c r="N72" s="16">
        <f>J72/(PI()*H72*50^2)*1000000/1000</f>
        <v>490.5384284233819</v>
      </c>
    </row>
    <row r="73" spans="1:14" ht="13.8" x14ac:dyDescent="0.2">
      <c r="A73" s="13" t="s">
        <v>151</v>
      </c>
      <c r="B73" s="13" t="s">
        <v>169</v>
      </c>
      <c r="C73" s="13" t="s">
        <v>180</v>
      </c>
      <c r="D73" s="13" t="s">
        <v>189</v>
      </c>
      <c r="E73" s="13" t="s">
        <v>191</v>
      </c>
      <c r="F73" s="13" t="s">
        <v>226</v>
      </c>
      <c r="G73" s="14">
        <f t="shared" ref="G73:N73" si="18">AVERAGE(G70:G72)</f>
        <v>5.3000000000000007</v>
      </c>
      <c r="H73" s="14">
        <f t="shared" si="18"/>
        <v>33.666666666666664</v>
      </c>
      <c r="I73" s="16">
        <f t="shared" si="18"/>
        <v>20079.342383541843</v>
      </c>
      <c r="J73" s="16">
        <f t="shared" si="18"/>
        <v>131780.38498714895</v>
      </c>
      <c r="K73" s="16">
        <f t="shared" si="18"/>
        <v>3966.1119397228395</v>
      </c>
      <c r="L73" s="10">
        <f t="shared" si="18"/>
        <v>1.1131795181299999</v>
      </c>
      <c r="M73" s="17">
        <f t="shared" si="18"/>
        <v>1.4802159358559685E-3</v>
      </c>
      <c r="N73" s="16">
        <f t="shared" si="18"/>
        <v>495.5079808368003</v>
      </c>
    </row>
    <row r="74" spans="1:14" ht="13.8" x14ac:dyDescent="0.2">
      <c r="A74" s="13" t="s">
        <v>192</v>
      </c>
      <c r="B74" s="13" t="s">
        <v>169</v>
      </c>
      <c r="C74" s="13" t="s">
        <v>180</v>
      </c>
      <c r="D74" s="13" t="s">
        <v>173</v>
      </c>
      <c r="E74" s="13" t="s">
        <v>173</v>
      </c>
      <c r="F74" s="13" t="s">
        <v>236</v>
      </c>
      <c r="G74" s="14">
        <v>6.3</v>
      </c>
      <c r="H74" s="14">
        <v>39</v>
      </c>
      <c r="I74" s="16">
        <v>14016.596755244276</v>
      </c>
      <c r="J74" s="16">
        <v>101442.51138452547</v>
      </c>
      <c r="K74" s="16">
        <v>3175.2472179787069</v>
      </c>
      <c r="L74" s="10">
        <v>1.0073862827219999</v>
      </c>
      <c r="M74" s="17">
        <v>8.7766666401038469E-4</v>
      </c>
      <c r="N74" s="16">
        <f>J74/(PI()*H74*50^2)*1000000/1000</f>
        <v>331.18106926160198</v>
      </c>
    </row>
    <row r="75" spans="1:14" ht="13.8" x14ac:dyDescent="0.2">
      <c r="A75" s="13" t="s">
        <v>192</v>
      </c>
      <c r="B75" s="13" t="s">
        <v>169</v>
      </c>
      <c r="C75" s="13" t="s">
        <v>180</v>
      </c>
      <c r="D75" s="13" t="s">
        <v>173</v>
      </c>
      <c r="E75" s="13" t="s">
        <v>173</v>
      </c>
      <c r="F75" s="13" t="s">
        <v>239</v>
      </c>
      <c r="G75" s="14">
        <v>6.5</v>
      </c>
      <c r="H75" s="14">
        <v>36</v>
      </c>
      <c r="I75" s="16">
        <v>11321.731558397405</v>
      </c>
      <c r="J75" s="16">
        <v>83209.535771949493</v>
      </c>
      <c r="K75" s="16">
        <v>3150.1007369701874</v>
      </c>
      <c r="L75" s="10">
        <v>0.89494944391199993</v>
      </c>
      <c r="M75" s="17">
        <v>6.3342738989010739E-4</v>
      </c>
      <c r="N75" s="16">
        <f>J75/(PI()*H75*50^2)*1000000/1000</f>
        <v>294.29353178861447</v>
      </c>
    </row>
    <row r="76" spans="1:14" ht="13.8" x14ac:dyDescent="0.2">
      <c r="A76" s="13" t="s">
        <v>192</v>
      </c>
      <c r="B76" s="13" t="s">
        <v>169</v>
      </c>
      <c r="C76" s="13" t="s">
        <v>180</v>
      </c>
      <c r="D76" s="13" t="s">
        <v>173</v>
      </c>
      <c r="E76" s="13" t="s">
        <v>173</v>
      </c>
      <c r="F76" s="13" t="s">
        <v>213</v>
      </c>
      <c r="G76" s="14">
        <v>8.1999999999999993</v>
      </c>
      <c r="H76" s="14">
        <v>37</v>
      </c>
      <c r="I76" s="16">
        <v>16366.217464852914</v>
      </c>
      <c r="J76" s="16">
        <v>113470.6563605605</v>
      </c>
      <c r="K76" s="16">
        <v>3304.6072086611466</v>
      </c>
      <c r="L76" s="10">
        <v>1.1617736236880001</v>
      </c>
      <c r="M76" s="17">
        <v>2.9100701018362806E-4</v>
      </c>
      <c r="N76" s="16">
        <f>J76/(PI()*H76*50^2)*1000000/1000</f>
        <v>390.47385633870311</v>
      </c>
    </row>
    <row r="77" spans="1:14" ht="13.8" x14ac:dyDescent="0.2">
      <c r="A77" s="13" t="s">
        <v>192</v>
      </c>
      <c r="B77" s="13" t="s">
        <v>169</v>
      </c>
      <c r="C77" s="13" t="s">
        <v>180</v>
      </c>
      <c r="D77" s="13" t="s">
        <v>173</v>
      </c>
      <c r="E77" s="13" t="s">
        <v>173</v>
      </c>
      <c r="F77" s="14" t="s">
        <v>262</v>
      </c>
      <c r="G77" s="14">
        <f t="shared" ref="G77:N77" si="19">AVERAGE(G74:G76)</f>
        <v>7</v>
      </c>
      <c r="H77" s="14">
        <f t="shared" si="19"/>
        <v>37.333333333333336</v>
      </c>
      <c r="I77" s="16">
        <f t="shared" si="19"/>
        <v>13901.515259498197</v>
      </c>
      <c r="J77" s="16">
        <f t="shared" si="19"/>
        <v>99374.234505678483</v>
      </c>
      <c r="K77" s="16">
        <f t="shared" si="19"/>
        <v>3209.9850545366803</v>
      </c>
      <c r="L77" s="10">
        <f t="shared" si="19"/>
        <v>1.0213697834406668</v>
      </c>
      <c r="M77" s="17">
        <f t="shared" si="19"/>
        <v>6.0070035469470668E-4</v>
      </c>
      <c r="N77" s="16">
        <f t="shared" si="19"/>
        <v>338.64948579630658</v>
      </c>
    </row>
    <row r="78" spans="1:14" ht="13.8" x14ac:dyDescent="0.2">
      <c r="A78" s="13" t="s">
        <v>192</v>
      </c>
      <c r="B78" s="13" t="s">
        <v>169</v>
      </c>
      <c r="C78" s="13" t="s">
        <v>180</v>
      </c>
      <c r="D78" s="13" t="s">
        <v>189</v>
      </c>
      <c r="E78" s="13" t="s">
        <v>209</v>
      </c>
      <c r="F78" s="13" t="s">
        <v>216</v>
      </c>
      <c r="G78" s="14">
        <v>5</v>
      </c>
      <c r="H78" s="14">
        <v>36</v>
      </c>
      <c r="I78" s="16">
        <v>16017.036385846506</v>
      </c>
      <c r="J78" s="16">
        <v>102720.41563908818</v>
      </c>
      <c r="K78" s="16">
        <v>3140.745963092897</v>
      </c>
      <c r="L78" s="10">
        <v>1.4186120720500002</v>
      </c>
      <c r="M78" s="17">
        <v>8.0406045964651692E-4</v>
      </c>
      <c r="N78" s="16">
        <f>J78/(PI()*H78*50^2)*1000000/1000</f>
        <v>363.29915345366476</v>
      </c>
    </row>
    <row r="79" spans="1:14" ht="13.8" x14ac:dyDescent="0.2">
      <c r="A79" s="13" t="s">
        <v>192</v>
      </c>
      <c r="B79" s="13" t="s">
        <v>169</v>
      </c>
      <c r="C79" s="13" t="s">
        <v>180</v>
      </c>
      <c r="D79" s="13" t="s">
        <v>189</v>
      </c>
      <c r="E79" s="13" t="s">
        <v>209</v>
      </c>
      <c r="F79" s="13" t="s">
        <v>219</v>
      </c>
      <c r="G79" s="14">
        <v>5</v>
      </c>
      <c r="H79" s="14">
        <v>38.5</v>
      </c>
      <c r="I79" s="16">
        <v>11540.690977039081</v>
      </c>
      <c r="J79" s="16">
        <v>120018.19318296971</v>
      </c>
      <c r="K79" s="16">
        <v>3704.8955770802809</v>
      </c>
      <c r="L79" s="10">
        <v>1.0422761822719999</v>
      </c>
      <c r="M79" s="17">
        <v>9.2728757639808893E-4</v>
      </c>
      <c r="N79" s="16">
        <f>J79/(PI()*H79*50^2)*1000000/1000</f>
        <v>396.91405103434067</v>
      </c>
    </row>
    <row r="80" spans="1:14" ht="13.8" x14ac:dyDescent="0.2">
      <c r="A80" s="13" t="s">
        <v>192</v>
      </c>
      <c r="B80" s="13" t="s">
        <v>169</v>
      </c>
      <c r="C80" s="13" t="s">
        <v>180</v>
      </c>
      <c r="D80" s="13" t="s">
        <v>189</v>
      </c>
      <c r="E80" s="13" t="s">
        <v>209</v>
      </c>
      <c r="F80" s="13" t="s">
        <v>213</v>
      </c>
      <c r="G80" s="13">
        <v>4.8</v>
      </c>
      <c r="H80" s="14">
        <v>35</v>
      </c>
      <c r="I80" s="16">
        <v>15046.497333700338</v>
      </c>
      <c r="J80" s="16">
        <v>102868.27886624596</v>
      </c>
      <c r="K80" s="16">
        <v>3605.2869057357334</v>
      </c>
      <c r="L80" s="10">
        <v>1.0611842010419998</v>
      </c>
      <c r="M80" s="17">
        <v>4.773537969829592E-4</v>
      </c>
      <c r="N80" s="16">
        <f>J80/(PI()*H80*50^2)*1000000/1000</f>
        <v>374.21703014671078</v>
      </c>
    </row>
    <row r="81" spans="1:14" ht="13.8" x14ac:dyDescent="0.2">
      <c r="A81" s="13" t="s">
        <v>192</v>
      </c>
      <c r="B81" s="13" t="s">
        <v>169</v>
      </c>
      <c r="C81" s="13" t="s">
        <v>180</v>
      </c>
      <c r="D81" s="13" t="s">
        <v>189</v>
      </c>
      <c r="E81" s="13" t="s">
        <v>209</v>
      </c>
      <c r="F81" s="13" t="s">
        <v>11</v>
      </c>
      <c r="G81" s="14">
        <f t="shared" ref="G81:N81" si="20">AVERAGE(G78:G80)</f>
        <v>4.9333333333333336</v>
      </c>
      <c r="H81" s="14">
        <f t="shared" si="20"/>
        <v>36.5</v>
      </c>
      <c r="I81" s="16">
        <f t="shared" si="20"/>
        <v>14201.408232195308</v>
      </c>
      <c r="J81" s="16">
        <f t="shared" si="20"/>
        <v>108535.62922943461</v>
      </c>
      <c r="K81" s="16">
        <f t="shared" si="20"/>
        <v>3483.6428153029701</v>
      </c>
      <c r="L81" s="10">
        <f t="shared" si="20"/>
        <v>1.1740241517879999</v>
      </c>
      <c r="M81" s="17">
        <f t="shared" si="20"/>
        <v>7.3623394434252159E-4</v>
      </c>
      <c r="N81" s="16">
        <f t="shared" si="20"/>
        <v>378.1434115449054</v>
      </c>
    </row>
    <row r="82" spans="1:14" ht="13.8" x14ac:dyDescent="0.2">
      <c r="A82" s="13" t="s">
        <v>192</v>
      </c>
      <c r="B82" s="13" t="s">
        <v>169</v>
      </c>
      <c r="C82" s="13" t="s">
        <v>180</v>
      </c>
      <c r="D82" s="13" t="s">
        <v>189</v>
      </c>
      <c r="E82" s="13" t="s">
        <v>193</v>
      </c>
      <c r="F82" s="13" t="s">
        <v>263</v>
      </c>
      <c r="G82" s="14">
        <v>8</v>
      </c>
      <c r="H82" s="14">
        <v>35.5</v>
      </c>
      <c r="I82" s="16">
        <v>14449.161822613987</v>
      </c>
      <c r="J82" s="16">
        <v>93300.586365436655</v>
      </c>
      <c r="K82" s="16">
        <v>3414.2904704396769</v>
      </c>
      <c r="L82" s="10">
        <v>0.9339062273280001</v>
      </c>
      <c r="M82" s="17">
        <v>1.1460665369152387E-3</v>
      </c>
      <c r="N82" s="16">
        <f>J82/(PI()*H82*50^2)*1000000/1000</f>
        <v>334.63097495056979</v>
      </c>
    </row>
    <row r="83" spans="1:14" ht="13.8" x14ac:dyDescent="0.2">
      <c r="A83" s="13" t="s">
        <v>192</v>
      </c>
      <c r="B83" s="13" t="s">
        <v>169</v>
      </c>
      <c r="C83" s="13" t="s">
        <v>180</v>
      </c>
      <c r="D83" s="13" t="s">
        <v>189</v>
      </c>
      <c r="E83" s="13" t="s">
        <v>193</v>
      </c>
      <c r="F83" s="13" t="s">
        <v>218</v>
      </c>
      <c r="G83" s="13">
        <v>5.5</v>
      </c>
      <c r="H83" s="14">
        <v>33</v>
      </c>
      <c r="I83" s="16">
        <v>15469.51126820603</v>
      </c>
      <c r="J83" s="16">
        <v>93734.389258194249</v>
      </c>
      <c r="K83" s="16">
        <v>4106.3325723286753</v>
      </c>
      <c r="L83" s="10">
        <v>0.91218920489799993</v>
      </c>
      <c r="M83" s="17">
        <v>7.6454808960593073E-4</v>
      </c>
      <c r="N83" s="16">
        <f>J83/(PI()*H83*50^2)*1000000/1000</f>
        <v>361.65554880342967</v>
      </c>
    </row>
    <row r="84" spans="1:14" ht="13.8" x14ac:dyDescent="0.2">
      <c r="A84" s="13" t="s">
        <v>192</v>
      </c>
      <c r="B84" s="13" t="s">
        <v>169</v>
      </c>
      <c r="C84" s="13" t="s">
        <v>180</v>
      </c>
      <c r="D84" s="13" t="s">
        <v>189</v>
      </c>
      <c r="E84" s="13" t="s">
        <v>193</v>
      </c>
      <c r="F84" s="13" t="s">
        <v>217</v>
      </c>
      <c r="G84" s="13">
        <v>3.9</v>
      </c>
      <c r="H84" s="14">
        <v>36.200000000000003</v>
      </c>
      <c r="I84" s="16">
        <v>16624.645102358638</v>
      </c>
      <c r="J84" s="16">
        <v>126587.02263206086</v>
      </c>
      <c r="K84" s="16">
        <v>3724.4894610737078</v>
      </c>
      <c r="L84" s="10">
        <v>1.0785907724499999</v>
      </c>
      <c r="M84" s="17">
        <v>1.2082594229630593E-3</v>
      </c>
      <c r="N84" s="16">
        <f>J84/(PI()*H84*50^2)*1000000/1000</f>
        <v>445.23647255642243</v>
      </c>
    </row>
    <row r="85" spans="1:14" ht="13.8" x14ac:dyDescent="0.2">
      <c r="A85" s="13" t="s">
        <v>192</v>
      </c>
      <c r="B85" s="13" t="s">
        <v>169</v>
      </c>
      <c r="C85" s="13" t="s">
        <v>180</v>
      </c>
      <c r="D85" s="13" t="s">
        <v>189</v>
      </c>
      <c r="E85" s="13" t="s">
        <v>193</v>
      </c>
      <c r="F85" s="13" t="s">
        <v>11</v>
      </c>
      <c r="G85" s="14">
        <f t="shared" ref="G85:N85" si="21">AVERAGE(G82:G84)</f>
        <v>5.8</v>
      </c>
      <c r="H85" s="14">
        <f t="shared" si="21"/>
        <v>34.9</v>
      </c>
      <c r="I85" s="16">
        <f t="shared" si="21"/>
        <v>15514.439397726217</v>
      </c>
      <c r="J85" s="16">
        <f t="shared" si="21"/>
        <v>104540.66608523059</v>
      </c>
      <c r="K85" s="16">
        <f t="shared" si="21"/>
        <v>3748.3708346140197</v>
      </c>
      <c r="L85" s="10">
        <f t="shared" si="21"/>
        <v>0.97489540155866672</v>
      </c>
      <c r="M85" s="17">
        <f t="shared" si="21"/>
        <v>1.0396246831614094E-3</v>
      </c>
      <c r="N85" s="16">
        <f t="shared" si="21"/>
        <v>380.50766543680737</v>
      </c>
    </row>
    <row r="86" spans="1:14" ht="13.8" x14ac:dyDescent="0.2">
      <c r="A86" s="13" t="s">
        <v>194</v>
      </c>
      <c r="B86" s="13" t="s">
        <v>169</v>
      </c>
      <c r="C86" s="13" t="s">
        <v>180</v>
      </c>
      <c r="D86" s="13" t="s">
        <v>173</v>
      </c>
      <c r="E86" s="13" t="s">
        <v>173</v>
      </c>
      <c r="F86" s="13" t="s">
        <v>215</v>
      </c>
      <c r="G86" s="13">
        <v>9.3000000000000007</v>
      </c>
      <c r="H86" s="14">
        <v>28</v>
      </c>
      <c r="I86" s="16">
        <v>67553.694471723633</v>
      </c>
      <c r="J86" s="16">
        <v>17071.913160128923</v>
      </c>
      <c r="K86" s="16">
        <v>4661.5346010594058</v>
      </c>
      <c r="L86" s="10">
        <v>0.95069550125000002</v>
      </c>
      <c r="M86" s="17">
        <v>8.2739086581484387E-4</v>
      </c>
      <c r="N86" s="16">
        <f>J86/(PI()*H86*50^2)*1000000/1000</f>
        <v>77.63083907057424</v>
      </c>
    </row>
    <row r="87" spans="1:14" ht="13.8" x14ac:dyDescent="0.2">
      <c r="A87" s="13" t="s">
        <v>194</v>
      </c>
      <c r="B87" s="13" t="s">
        <v>169</v>
      </c>
      <c r="C87" s="13" t="s">
        <v>180</v>
      </c>
      <c r="D87" s="13" t="s">
        <v>173</v>
      </c>
      <c r="E87" s="13" t="s">
        <v>173</v>
      </c>
      <c r="F87" s="13" t="s">
        <v>218</v>
      </c>
      <c r="G87" s="13">
        <v>8</v>
      </c>
      <c r="H87" s="14">
        <v>35</v>
      </c>
      <c r="I87" s="16">
        <v>78597.186310000267</v>
      </c>
      <c r="J87" s="16">
        <v>20708.238337580842</v>
      </c>
      <c r="K87" s="16">
        <v>4485.4955921475048</v>
      </c>
      <c r="L87" s="10">
        <v>1.390783079218</v>
      </c>
      <c r="M87" s="17">
        <v>9.9621328754547324E-4</v>
      </c>
      <c r="N87" s="16">
        <f>J87/(PI()*H87*50^2)*1000000/1000</f>
        <v>75.332994152024796</v>
      </c>
    </row>
    <row r="88" spans="1:14" ht="13.8" x14ac:dyDescent="0.2">
      <c r="A88" s="13" t="s">
        <v>194</v>
      </c>
      <c r="B88" s="13" t="s">
        <v>169</v>
      </c>
      <c r="C88" s="13" t="s">
        <v>180</v>
      </c>
      <c r="D88" s="13" t="s">
        <v>173</v>
      </c>
      <c r="E88" s="13" t="s">
        <v>173</v>
      </c>
      <c r="F88" s="13" t="s">
        <v>214</v>
      </c>
      <c r="G88" s="13">
        <v>9</v>
      </c>
      <c r="H88" s="14">
        <v>34</v>
      </c>
      <c r="I88" s="16">
        <v>77775.266358972454</v>
      </c>
      <c r="J88" s="16">
        <v>20267.341559682631</v>
      </c>
      <c r="K88" s="16">
        <v>4203.6378051650445</v>
      </c>
      <c r="L88" s="10">
        <v>1.3846200920320002</v>
      </c>
      <c r="M88" s="17">
        <v>1.307760299528432E-3</v>
      </c>
      <c r="N88" s="16">
        <f>J88/(PI()*H88*50^2)*1000000/1000</f>
        <v>75.897590413065728</v>
      </c>
    </row>
    <row r="89" spans="1:14" ht="13.8" x14ac:dyDescent="0.2">
      <c r="A89" s="13" t="s">
        <v>194</v>
      </c>
      <c r="B89" s="13" t="s">
        <v>169</v>
      </c>
      <c r="C89" s="13" t="s">
        <v>180</v>
      </c>
      <c r="D89" s="13" t="s">
        <v>173</v>
      </c>
      <c r="E89" s="13" t="s">
        <v>173</v>
      </c>
      <c r="F89" s="13" t="s">
        <v>11</v>
      </c>
      <c r="G89" s="14">
        <f t="shared" ref="G89:N89" si="22">AVERAGE(G86:G88)</f>
        <v>8.7666666666666675</v>
      </c>
      <c r="H89" s="14">
        <f t="shared" si="22"/>
        <v>32.333333333333336</v>
      </c>
      <c r="I89" s="16">
        <f t="shared" si="22"/>
        <v>74642.049046898785</v>
      </c>
      <c r="J89" s="16">
        <f t="shared" si="22"/>
        <v>19349.164352464133</v>
      </c>
      <c r="K89" s="16">
        <f t="shared" si="22"/>
        <v>4450.2226661239847</v>
      </c>
      <c r="L89" s="10">
        <f t="shared" si="22"/>
        <v>1.2420328908333336</v>
      </c>
      <c r="M89" s="17">
        <f t="shared" si="22"/>
        <v>1.0437881509629164E-3</v>
      </c>
      <c r="N89" s="16">
        <f t="shared" si="22"/>
        <v>76.287141211888255</v>
      </c>
    </row>
    <row r="90" spans="1:14" ht="13.8" x14ac:dyDescent="0.2">
      <c r="A90" s="13" t="s">
        <v>194</v>
      </c>
      <c r="B90" s="13" t="s">
        <v>169</v>
      </c>
      <c r="C90" s="13" t="s">
        <v>180</v>
      </c>
      <c r="D90" s="13" t="s">
        <v>183</v>
      </c>
      <c r="E90" s="13" t="s">
        <v>184</v>
      </c>
      <c r="F90" s="13" t="s">
        <v>263</v>
      </c>
      <c r="G90" s="13">
        <v>8.9</v>
      </c>
      <c r="H90" s="14">
        <v>32</v>
      </c>
      <c r="I90" s="16">
        <v>3810.1553397667612</v>
      </c>
      <c r="J90" s="16">
        <v>15502.067811592084</v>
      </c>
      <c r="K90" s="16">
        <v>3411.545888278436</v>
      </c>
      <c r="L90" s="10">
        <v>1.013559838578</v>
      </c>
      <c r="M90" s="17">
        <v>1.265480174851785E-3</v>
      </c>
      <c r="N90" s="16">
        <f>J90/(PI()*H90*50^2)*1000000/1000</f>
        <v>61.680768009016013</v>
      </c>
    </row>
    <row r="91" spans="1:14" ht="13.8" x14ac:dyDescent="0.2">
      <c r="A91" s="13" t="s">
        <v>194</v>
      </c>
      <c r="B91" s="13" t="s">
        <v>169</v>
      </c>
      <c r="C91" s="13" t="s">
        <v>180</v>
      </c>
      <c r="D91" s="13" t="s">
        <v>183</v>
      </c>
      <c r="E91" s="13" t="s">
        <v>184</v>
      </c>
      <c r="F91" s="13" t="s">
        <v>218</v>
      </c>
      <c r="G91" s="13">
        <v>9.4</v>
      </c>
      <c r="H91" s="14">
        <v>37</v>
      </c>
      <c r="I91" s="16">
        <v>2467.6212490951798</v>
      </c>
      <c r="J91" s="16">
        <v>22062.722400770144</v>
      </c>
      <c r="K91" s="16">
        <v>3742.5155823510736</v>
      </c>
      <c r="L91" s="10">
        <v>1.4970808103379998</v>
      </c>
      <c r="M91" s="17">
        <v>1.000260101084498E-3</v>
      </c>
      <c r="N91" s="16">
        <f>J91/(PI()*H91*50^2)*1000000/1000</f>
        <v>75.921974662634753</v>
      </c>
    </row>
    <row r="92" spans="1:14" ht="13.8" x14ac:dyDescent="0.2">
      <c r="A92" s="13" t="s">
        <v>194</v>
      </c>
      <c r="B92" s="13" t="s">
        <v>169</v>
      </c>
      <c r="C92" s="13" t="s">
        <v>180</v>
      </c>
      <c r="D92" s="13" t="s">
        <v>183</v>
      </c>
      <c r="E92" s="13" t="s">
        <v>184</v>
      </c>
      <c r="F92" s="13" t="s">
        <v>217</v>
      </c>
      <c r="G92" s="13">
        <v>9.1999999999999993</v>
      </c>
      <c r="H92" s="14">
        <v>35</v>
      </c>
      <c r="I92" s="16">
        <v>2292.1635897128594</v>
      </c>
      <c r="J92" s="16">
        <v>20939.316696022972</v>
      </c>
      <c r="K92" s="16">
        <v>4482.5307629219069</v>
      </c>
      <c r="L92" s="10">
        <v>1.1823753472</v>
      </c>
      <c r="M92" s="17">
        <v>6.2936786310931626E-4</v>
      </c>
      <c r="N92" s="16">
        <f>J92/(PI()*H92*50^2)*1000000/1000</f>
        <v>76.173617306027666</v>
      </c>
    </row>
    <row r="93" spans="1:14" ht="13.8" x14ac:dyDescent="0.2">
      <c r="A93" s="13" t="s">
        <v>194</v>
      </c>
      <c r="B93" s="13" t="s">
        <v>169</v>
      </c>
      <c r="C93" s="13" t="s">
        <v>180</v>
      </c>
      <c r="D93" s="13" t="s">
        <v>183</v>
      </c>
      <c r="E93" s="13" t="s">
        <v>184</v>
      </c>
      <c r="F93" s="13" t="s">
        <v>11</v>
      </c>
      <c r="G93" s="14">
        <f t="shared" ref="G93:N93" si="23">AVERAGE(G90:G92)</f>
        <v>9.1666666666666661</v>
      </c>
      <c r="H93" s="14">
        <f t="shared" si="23"/>
        <v>34.666666666666664</v>
      </c>
      <c r="I93" s="16">
        <f t="shared" si="23"/>
        <v>2856.6467261916005</v>
      </c>
      <c r="J93" s="16">
        <f t="shared" si="23"/>
        <v>19501.368969461731</v>
      </c>
      <c r="K93" s="16">
        <f t="shared" si="23"/>
        <v>3878.8640778504719</v>
      </c>
      <c r="L93" s="10">
        <f t="shared" si="23"/>
        <v>1.2310053320386665</v>
      </c>
      <c r="M93" s="17">
        <f t="shared" si="23"/>
        <v>9.6503604634853304E-4</v>
      </c>
      <c r="N93" s="16">
        <f t="shared" si="23"/>
        <v>71.258786659226146</v>
      </c>
    </row>
    <row r="94" spans="1:14" ht="13.8" x14ac:dyDescent="0.2">
      <c r="A94" s="13" t="s">
        <v>195</v>
      </c>
      <c r="B94" s="13" t="s">
        <v>170</v>
      </c>
      <c r="C94" s="13" t="s">
        <v>180</v>
      </c>
      <c r="D94" s="13" t="s">
        <v>173</v>
      </c>
      <c r="E94" s="13" t="s">
        <v>173</v>
      </c>
      <c r="F94" s="13" t="s">
        <v>235</v>
      </c>
      <c r="G94" s="13">
        <v>3.3</v>
      </c>
      <c r="H94" s="14">
        <v>32</v>
      </c>
      <c r="I94" s="16">
        <v>3249.8860267851819</v>
      </c>
      <c r="J94" s="16">
        <v>12195.448525369658</v>
      </c>
      <c r="K94" s="16">
        <v>3722.3754921369077</v>
      </c>
      <c r="L94" s="10">
        <v>1.0215510588980001</v>
      </c>
      <c r="M94" s="17">
        <v>1.9776877003715196E-3</v>
      </c>
      <c r="N94" s="16">
        <f>J94/(PI()*H94*50^2)*1000000/1000</f>
        <v>48.524147900883669</v>
      </c>
    </row>
    <row r="95" spans="1:14" ht="13.8" x14ac:dyDescent="0.2">
      <c r="A95" s="13" t="s">
        <v>195</v>
      </c>
      <c r="B95" s="13" t="s">
        <v>170</v>
      </c>
      <c r="C95" s="13" t="s">
        <v>180</v>
      </c>
      <c r="D95" s="13" t="s">
        <v>173</v>
      </c>
      <c r="E95" s="13" t="s">
        <v>173</v>
      </c>
      <c r="F95" s="13" t="s">
        <v>212</v>
      </c>
      <c r="G95" s="13">
        <v>3.4</v>
      </c>
      <c r="H95" s="14">
        <v>26.8</v>
      </c>
      <c r="I95" s="16">
        <v>1759.8599489102189</v>
      </c>
      <c r="J95" s="16">
        <v>12703.732409465159</v>
      </c>
      <c r="K95" s="16">
        <v>3128.7248820263621</v>
      </c>
      <c r="L95" s="10">
        <v>0.833213575042</v>
      </c>
      <c r="M95" s="17">
        <v>9.3947661792103136E-4</v>
      </c>
      <c r="N95" s="16">
        <f>J95/(PI()*H95*50^2)*1000000/1000</f>
        <v>60.354083841286382</v>
      </c>
    </row>
    <row r="96" spans="1:14" ht="13.8" x14ac:dyDescent="0.2">
      <c r="A96" s="13" t="s">
        <v>195</v>
      </c>
      <c r="B96" s="13" t="s">
        <v>170</v>
      </c>
      <c r="C96" s="13" t="s">
        <v>180</v>
      </c>
      <c r="D96" s="13" t="s">
        <v>173</v>
      </c>
      <c r="E96" s="13" t="s">
        <v>173</v>
      </c>
      <c r="F96" s="13" t="s">
        <v>217</v>
      </c>
      <c r="G96" s="13">
        <v>2.2999999999999998</v>
      </c>
      <c r="H96" s="14">
        <v>30</v>
      </c>
      <c r="I96" s="16">
        <v>1506.9643362841637</v>
      </c>
      <c r="J96" s="16">
        <v>8509.6034925079603</v>
      </c>
      <c r="K96" s="16">
        <v>3868.5685914051605</v>
      </c>
      <c r="L96" s="10">
        <v>0.89875603840800011</v>
      </c>
      <c r="M96" s="17">
        <v>2.1800883339754624E-4</v>
      </c>
      <c r="N96" s="16">
        <f>J96/(PI()*H96*50^2)*1000000/1000</f>
        <v>36.115878922258631</v>
      </c>
    </row>
    <row r="97" spans="1:14" ht="13.8" x14ac:dyDescent="0.2">
      <c r="A97" s="13" t="s">
        <v>195</v>
      </c>
      <c r="B97" s="13" t="s">
        <v>170</v>
      </c>
      <c r="C97" s="13" t="s">
        <v>180</v>
      </c>
      <c r="D97" s="13" t="s">
        <v>173</v>
      </c>
      <c r="E97" s="13" t="s">
        <v>173</v>
      </c>
      <c r="F97" s="13" t="s">
        <v>11</v>
      </c>
      <c r="G97" s="14">
        <f t="shared" ref="G97:N97" si="24">AVERAGE(G94:G96)</f>
        <v>3</v>
      </c>
      <c r="H97" s="14">
        <f t="shared" si="24"/>
        <v>29.599999999999998</v>
      </c>
      <c r="I97" s="16">
        <f t="shared" si="24"/>
        <v>2172.2367706598548</v>
      </c>
      <c r="J97" s="16">
        <f t="shared" si="24"/>
        <v>11136.261475780926</v>
      </c>
      <c r="K97" s="16">
        <f t="shared" si="24"/>
        <v>3573.2229885228103</v>
      </c>
      <c r="L97" s="10">
        <f t="shared" si="24"/>
        <v>0.91784022411600008</v>
      </c>
      <c r="M97" s="17">
        <f t="shared" si="24"/>
        <v>1.0450577172300324E-3</v>
      </c>
      <c r="N97" s="16">
        <f t="shared" si="24"/>
        <v>48.33137022147622</v>
      </c>
    </row>
    <row r="98" spans="1:14" ht="13.8" x14ac:dyDescent="0.2">
      <c r="A98" s="13" t="s">
        <v>196</v>
      </c>
      <c r="B98" s="13" t="s">
        <v>170</v>
      </c>
      <c r="C98" s="13" t="s">
        <v>180</v>
      </c>
      <c r="D98" s="13" t="s">
        <v>173</v>
      </c>
      <c r="E98" s="13" t="s">
        <v>173</v>
      </c>
      <c r="F98" s="13" t="s">
        <v>236</v>
      </c>
      <c r="G98" s="13">
        <v>6.2</v>
      </c>
      <c r="H98" s="14">
        <v>29</v>
      </c>
      <c r="I98" s="16">
        <v>2981.7575666059784</v>
      </c>
      <c r="J98" s="16">
        <v>4617.7353729742754</v>
      </c>
      <c r="K98" s="16">
        <v>2789.1629371780359</v>
      </c>
      <c r="L98" s="10">
        <v>0.57742794605000003</v>
      </c>
      <c r="M98" s="17">
        <v>1.2857906171149422E-3</v>
      </c>
      <c r="N98" s="16">
        <f>J98/(PI()*H98*50^2)*1000000/1000</f>
        <v>20.274080289631804</v>
      </c>
    </row>
    <row r="99" spans="1:14" ht="13.8" x14ac:dyDescent="0.2">
      <c r="A99" s="13" t="s">
        <v>196</v>
      </c>
      <c r="B99" s="13" t="s">
        <v>170</v>
      </c>
      <c r="C99" s="13" t="s">
        <v>180</v>
      </c>
      <c r="D99" s="13" t="s">
        <v>173</v>
      </c>
      <c r="E99" s="13" t="s">
        <v>173</v>
      </c>
      <c r="F99" s="13" t="s">
        <v>215</v>
      </c>
      <c r="G99" s="13">
        <v>3.5</v>
      </c>
      <c r="H99" s="14">
        <v>26.8</v>
      </c>
      <c r="I99" s="16">
        <v>1097.183316034922</v>
      </c>
      <c r="J99" s="16">
        <v>5064.4830310535945</v>
      </c>
      <c r="K99" s="16">
        <v>2694.3744142001974</v>
      </c>
      <c r="L99" s="10">
        <v>0.79787491495199991</v>
      </c>
      <c r="M99" s="17">
        <v>5.5786906547773164E-4</v>
      </c>
      <c r="N99" s="16">
        <f>J99/(PI()*H99*50^2)*1000000/1000</f>
        <v>24.060821152155356</v>
      </c>
    </row>
    <row r="100" spans="1:14" ht="13.8" x14ac:dyDescent="0.2">
      <c r="A100" s="13" t="s">
        <v>196</v>
      </c>
      <c r="B100" s="13" t="s">
        <v>170</v>
      </c>
      <c r="C100" s="13" t="s">
        <v>180</v>
      </c>
      <c r="D100" s="13" t="s">
        <v>173</v>
      </c>
      <c r="E100" s="13" t="s">
        <v>173</v>
      </c>
      <c r="F100" s="13" t="s">
        <v>239</v>
      </c>
      <c r="G100" s="13">
        <v>5.3</v>
      </c>
      <c r="H100" s="14">
        <v>26</v>
      </c>
      <c r="I100" s="16">
        <v>527.65557903621891</v>
      </c>
      <c r="J100" s="16">
        <v>8259.6158410212356</v>
      </c>
      <c r="K100" s="16">
        <v>2281.0551666071779</v>
      </c>
      <c r="L100" s="10">
        <v>1.47221763393602</v>
      </c>
      <c r="M100" s="17">
        <v>3.7729615196480478E-4</v>
      </c>
      <c r="N100" s="16">
        <f>J100/(PI()*H100*50^2)*1000000/1000</f>
        <v>40.447959665804675</v>
      </c>
    </row>
    <row r="101" spans="1:14" ht="13.8" x14ac:dyDescent="0.2">
      <c r="A101" s="13" t="s">
        <v>196</v>
      </c>
      <c r="B101" s="13" t="s">
        <v>170</v>
      </c>
      <c r="C101" s="13" t="s">
        <v>180</v>
      </c>
      <c r="D101" s="13" t="s">
        <v>173</v>
      </c>
      <c r="E101" s="13" t="s">
        <v>173</v>
      </c>
      <c r="F101" s="13" t="s">
        <v>11</v>
      </c>
      <c r="G101" s="14">
        <f t="shared" ref="G101:N101" si="25">AVERAGE(G98:G100)</f>
        <v>5</v>
      </c>
      <c r="H101" s="14">
        <f t="shared" si="25"/>
        <v>27.266666666666666</v>
      </c>
      <c r="I101" s="16">
        <f t="shared" si="25"/>
        <v>1535.5321538923729</v>
      </c>
      <c r="J101" s="16">
        <f t="shared" si="25"/>
        <v>5980.6114150163676</v>
      </c>
      <c r="K101" s="16">
        <f t="shared" si="25"/>
        <v>2588.1975059951369</v>
      </c>
      <c r="L101" s="10">
        <f t="shared" si="25"/>
        <v>0.94917349831267328</v>
      </c>
      <c r="M101" s="17">
        <f t="shared" si="25"/>
        <v>7.4031861151915965E-4</v>
      </c>
      <c r="N101" s="16">
        <f t="shared" si="25"/>
        <v>28.26095370253061</v>
      </c>
    </row>
    <row r="102" spans="1:14" ht="13.8" x14ac:dyDescent="0.2">
      <c r="A102" s="13" t="s">
        <v>196</v>
      </c>
      <c r="B102" s="13" t="s">
        <v>170</v>
      </c>
      <c r="C102" s="13" t="s">
        <v>180</v>
      </c>
      <c r="D102" s="13" t="s">
        <v>181</v>
      </c>
      <c r="E102" s="13" t="s">
        <v>182</v>
      </c>
      <c r="F102" s="13" t="s">
        <v>235</v>
      </c>
      <c r="G102" s="13">
        <v>7.4</v>
      </c>
      <c r="H102" s="14">
        <v>23</v>
      </c>
      <c r="I102" s="16">
        <v>622.78255225716964</v>
      </c>
      <c r="J102" s="16">
        <v>3768.8445679490951</v>
      </c>
      <c r="K102" s="16">
        <v>2331.5896010690108</v>
      </c>
      <c r="L102" s="10">
        <v>0.61885737565951993</v>
      </c>
      <c r="M102" s="17">
        <v>4.2436195849503513E-4</v>
      </c>
      <c r="N102" s="16">
        <f>J102/(PI()*H102*50^2)*1000000/1000</f>
        <v>20.863660616839557</v>
      </c>
    </row>
    <row r="103" spans="1:14" ht="13.8" x14ac:dyDescent="0.2">
      <c r="A103" s="13" t="s">
        <v>196</v>
      </c>
      <c r="B103" s="13" t="s">
        <v>170</v>
      </c>
      <c r="C103" s="13" t="s">
        <v>180</v>
      </c>
      <c r="D103" s="13" t="s">
        <v>181</v>
      </c>
      <c r="E103" s="13" t="s">
        <v>182</v>
      </c>
      <c r="F103" s="13" t="s">
        <v>215</v>
      </c>
      <c r="G103" s="13">
        <v>8.1</v>
      </c>
      <c r="H103" s="14">
        <v>21</v>
      </c>
      <c r="I103" s="16">
        <v>1430.9623907582077</v>
      </c>
      <c r="J103" s="16">
        <v>2574.1153435544315</v>
      </c>
      <c r="K103" s="16">
        <v>2331.5896010690108</v>
      </c>
      <c r="L103" s="10">
        <v>0.55501325766450005</v>
      </c>
      <c r="M103" s="17">
        <v>8.0899721928748844E-4</v>
      </c>
      <c r="N103" s="16">
        <f>J103/(PI()*H103*50^2)*1000000/1000</f>
        <v>15.606978324395435</v>
      </c>
    </row>
    <row r="104" spans="1:14" ht="13.8" x14ac:dyDescent="0.2">
      <c r="A104" s="13" t="s">
        <v>196</v>
      </c>
      <c r="B104" s="13" t="s">
        <v>170</v>
      </c>
      <c r="C104" s="13" t="s">
        <v>180</v>
      </c>
      <c r="D104" s="13" t="s">
        <v>181</v>
      </c>
      <c r="E104" s="13" t="s">
        <v>182</v>
      </c>
      <c r="F104" s="13" t="s">
        <v>219</v>
      </c>
      <c r="G104" s="13">
        <v>7.4</v>
      </c>
      <c r="H104" s="14">
        <v>22.2</v>
      </c>
      <c r="I104" s="16">
        <v>2806.1605551731855</v>
      </c>
      <c r="J104" s="16">
        <v>3691.8578918591693</v>
      </c>
      <c r="K104" s="16">
        <v>2528.257999228777</v>
      </c>
      <c r="L104" s="10">
        <v>0.81791339338631996</v>
      </c>
      <c r="M104" s="17">
        <v>1.3980598817359799E-3</v>
      </c>
      <c r="N104" s="16">
        <f>J104/(PI()*H104*50^2)*1000000/1000</f>
        <v>21.173961538097686</v>
      </c>
    </row>
    <row r="105" spans="1:14" ht="13.8" x14ac:dyDescent="0.2">
      <c r="A105" s="13" t="s">
        <v>196</v>
      </c>
      <c r="B105" s="13" t="s">
        <v>170</v>
      </c>
      <c r="C105" s="13" t="s">
        <v>180</v>
      </c>
      <c r="D105" s="13" t="s">
        <v>181</v>
      </c>
      <c r="E105" s="13" t="s">
        <v>182</v>
      </c>
      <c r="F105" s="13" t="s">
        <v>11</v>
      </c>
      <c r="G105" s="14">
        <f t="shared" ref="G105:N105" si="26">AVERAGE(G102:G104)</f>
        <v>7.6333333333333329</v>
      </c>
      <c r="H105" s="14">
        <f t="shared" si="26"/>
        <v>22.066666666666666</v>
      </c>
      <c r="I105" s="16">
        <f t="shared" si="26"/>
        <v>1619.9684993961876</v>
      </c>
      <c r="J105" s="16">
        <f t="shared" si="26"/>
        <v>3344.9392677875658</v>
      </c>
      <c r="K105" s="16">
        <f t="shared" si="26"/>
        <v>2397.1457337889328</v>
      </c>
      <c r="L105" s="10">
        <f t="shared" si="26"/>
        <v>0.66392800890344661</v>
      </c>
      <c r="M105" s="17">
        <f t="shared" si="26"/>
        <v>8.7713968650616776E-4</v>
      </c>
      <c r="N105" s="16">
        <f t="shared" si="26"/>
        <v>19.214866826444226</v>
      </c>
    </row>
    <row r="106" spans="1:14" ht="13.8" x14ac:dyDescent="0.2">
      <c r="A106" s="13" t="s">
        <v>196</v>
      </c>
      <c r="B106" s="13" t="s">
        <v>170</v>
      </c>
      <c r="C106" s="13" t="s">
        <v>180</v>
      </c>
      <c r="D106" s="13" t="s">
        <v>183</v>
      </c>
      <c r="E106" s="13" t="s">
        <v>184</v>
      </c>
      <c r="F106" s="13" t="s">
        <v>240</v>
      </c>
      <c r="G106" s="13">
        <v>6.1</v>
      </c>
      <c r="H106" s="14">
        <v>15</v>
      </c>
      <c r="I106" s="16" t="s">
        <v>222</v>
      </c>
      <c r="J106" s="16">
        <v>3772.4663425323292</v>
      </c>
      <c r="K106" s="16">
        <v>2453.6429501318689</v>
      </c>
      <c r="L106" s="10">
        <v>0.64587999343752001</v>
      </c>
      <c r="M106" s="17">
        <v>0</v>
      </c>
      <c r="N106" s="16">
        <f>J106/(PI()*H106*50^2)*1000000/1000</f>
        <v>32.021688856630583</v>
      </c>
    </row>
    <row r="107" spans="1:14" ht="13.8" x14ac:dyDescent="0.2">
      <c r="A107" s="13" t="s">
        <v>196</v>
      </c>
      <c r="B107" s="13" t="s">
        <v>170</v>
      </c>
      <c r="C107" s="13" t="s">
        <v>180</v>
      </c>
      <c r="D107" s="13" t="s">
        <v>183</v>
      </c>
      <c r="E107" s="13" t="s">
        <v>184</v>
      </c>
      <c r="F107" s="13" t="s">
        <v>216</v>
      </c>
      <c r="G107" s="13">
        <v>8.6</v>
      </c>
      <c r="H107" s="14">
        <v>14</v>
      </c>
      <c r="I107" s="16">
        <v>1915.5465509677276</v>
      </c>
      <c r="J107" s="16">
        <v>2206.9659756105752</v>
      </c>
      <c r="K107" s="16">
        <v>3257.8880432388328</v>
      </c>
      <c r="L107" s="10">
        <v>0.54382922607618001</v>
      </c>
      <c r="M107" s="17">
        <v>7.7779495139928851E-4</v>
      </c>
      <c r="N107" s="16">
        <f>J107/(PI()*H107*50^2)*1000000/1000</f>
        <v>20.071402528802878</v>
      </c>
    </row>
    <row r="108" spans="1:14" ht="13.8" x14ac:dyDescent="0.2">
      <c r="A108" s="13" t="s">
        <v>196</v>
      </c>
      <c r="B108" s="13" t="s">
        <v>170</v>
      </c>
      <c r="C108" s="13" t="s">
        <v>180</v>
      </c>
      <c r="D108" s="13" t="s">
        <v>183</v>
      </c>
      <c r="E108" s="13" t="s">
        <v>184</v>
      </c>
      <c r="F108" s="13" t="s">
        <v>217</v>
      </c>
      <c r="G108" s="13">
        <v>7.6</v>
      </c>
      <c r="H108" s="14">
        <v>15</v>
      </c>
      <c r="I108" s="16">
        <v>416.3614988485146</v>
      </c>
      <c r="J108" s="16">
        <v>2314.1085860108115</v>
      </c>
      <c r="K108" s="16">
        <v>1863.7086277379103</v>
      </c>
      <c r="L108" s="10">
        <v>0.70905403287752</v>
      </c>
      <c r="M108" s="17">
        <v>3.3806497859046176E-4</v>
      </c>
      <c r="N108" s="16">
        <f>J108/(PI()*H108*50^2)*1000000/1000</f>
        <v>19.642763750134247</v>
      </c>
    </row>
    <row r="109" spans="1:14" ht="13.8" x14ac:dyDescent="0.2">
      <c r="A109" s="13" t="s">
        <v>196</v>
      </c>
      <c r="B109" s="13" t="s">
        <v>170</v>
      </c>
      <c r="C109" s="13" t="s">
        <v>180</v>
      </c>
      <c r="D109" s="13" t="s">
        <v>183</v>
      </c>
      <c r="E109" s="13" t="s">
        <v>184</v>
      </c>
      <c r="F109" s="13" t="s">
        <v>11</v>
      </c>
      <c r="G109" s="14">
        <f t="shared" ref="G109:N109" si="27">AVERAGE(G106:G108)</f>
        <v>7.4333333333333327</v>
      </c>
      <c r="H109" s="14">
        <f t="shared" si="27"/>
        <v>14.666666666666666</v>
      </c>
      <c r="I109" s="16">
        <f t="shared" si="27"/>
        <v>1165.954024908121</v>
      </c>
      <c r="J109" s="16">
        <f t="shared" si="27"/>
        <v>2764.5136347179055</v>
      </c>
      <c r="K109" s="16">
        <f t="shared" si="27"/>
        <v>2525.0798737028704</v>
      </c>
      <c r="L109" s="10">
        <f t="shared" si="27"/>
        <v>0.63292108413040671</v>
      </c>
      <c r="M109" s="17">
        <f t="shared" si="27"/>
        <v>3.7195330999658342E-4</v>
      </c>
      <c r="N109" s="16">
        <f t="shared" si="27"/>
        <v>23.911951711855902</v>
      </c>
    </row>
    <row r="110" spans="1:14" ht="13.8" x14ac:dyDescent="0.2">
      <c r="A110" s="13" t="s">
        <v>196</v>
      </c>
      <c r="B110" s="13" t="s">
        <v>170</v>
      </c>
      <c r="C110" s="13" t="s">
        <v>180</v>
      </c>
      <c r="D110" s="13" t="s">
        <v>186</v>
      </c>
      <c r="E110" s="13" t="s">
        <v>197</v>
      </c>
      <c r="F110" s="13" t="s">
        <v>236</v>
      </c>
      <c r="G110" s="13">
        <v>7.2</v>
      </c>
      <c r="H110" s="14">
        <v>20</v>
      </c>
      <c r="I110" s="16">
        <v>911.51126290597279</v>
      </c>
      <c r="J110" s="16">
        <v>3578.8266824895272</v>
      </c>
      <c r="K110" s="16">
        <v>2818.4621548189266</v>
      </c>
      <c r="L110" s="10">
        <v>0.49264569237831995</v>
      </c>
      <c r="M110" s="17">
        <v>4.5249933088618497E-4</v>
      </c>
      <c r="N110" s="16">
        <f>J110/(PI()*H110*50^2)*1000000/1000</f>
        <v>22.783518279495091</v>
      </c>
    </row>
    <row r="111" spans="1:14" ht="13.8" x14ac:dyDescent="0.2">
      <c r="A111" s="13" t="s">
        <v>196</v>
      </c>
      <c r="B111" s="13" t="s">
        <v>170</v>
      </c>
      <c r="C111" s="13" t="s">
        <v>180</v>
      </c>
      <c r="D111" s="13" t="s">
        <v>186</v>
      </c>
      <c r="E111" s="13" t="s">
        <v>197</v>
      </c>
      <c r="F111" s="13" t="s">
        <v>212</v>
      </c>
      <c r="G111" s="13">
        <v>4.9000000000000004</v>
      </c>
      <c r="H111" s="14">
        <v>21.5</v>
      </c>
      <c r="I111" s="16">
        <v>2187.1200160653543</v>
      </c>
      <c r="J111" s="16">
        <v>4276.1381172490355</v>
      </c>
      <c r="K111" s="16">
        <v>2574.3985677663904</v>
      </c>
      <c r="L111" s="10">
        <v>0.53834523572081994</v>
      </c>
      <c r="M111" s="17">
        <v>1.1133953216953499E-3</v>
      </c>
      <c r="N111" s="16">
        <f>J111/(PI()*H111*50^2)*1000000/1000</f>
        <v>25.323479765724827</v>
      </c>
    </row>
    <row r="112" spans="1:14" ht="13.8" x14ac:dyDescent="0.2">
      <c r="A112" s="13" t="s">
        <v>196</v>
      </c>
      <c r="B112" s="13" t="s">
        <v>170</v>
      </c>
      <c r="C112" s="13" t="s">
        <v>180</v>
      </c>
      <c r="D112" s="13" t="s">
        <v>186</v>
      </c>
      <c r="E112" s="13" t="s">
        <v>197</v>
      </c>
      <c r="F112" s="13" t="s">
        <v>213</v>
      </c>
      <c r="G112" s="13">
        <v>6.6</v>
      </c>
      <c r="H112" s="14">
        <v>25.7</v>
      </c>
      <c r="I112" s="16">
        <v>3027.5725000291186</v>
      </c>
      <c r="J112" s="16">
        <v>5711.7282754181815</v>
      </c>
      <c r="K112" s="16">
        <v>2415.2809197283932</v>
      </c>
      <c r="L112" s="10">
        <v>0.68550730402592008</v>
      </c>
      <c r="M112" s="17">
        <v>1.5353927292208398E-3</v>
      </c>
      <c r="N112" s="16">
        <f>J112/(PI()*H112*50^2)*1000000/1000</f>
        <v>28.297269684997669</v>
      </c>
    </row>
    <row r="113" spans="1:14" ht="13.8" x14ac:dyDescent="0.2">
      <c r="A113" s="13" t="s">
        <v>196</v>
      </c>
      <c r="B113" s="13" t="s">
        <v>170</v>
      </c>
      <c r="C113" s="13" t="s">
        <v>180</v>
      </c>
      <c r="D113" s="13" t="s">
        <v>186</v>
      </c>
      <c r="E113" s="13" t="s">
        <v>197</v>
      </c>
      <c r="F113" s="13" t="s">
        <v>11</v>
      </c>
      <c r="G113" s="14">
        <f t="shared" ref="G113:N113" si="28">AVERAGE(G110:G112)</f>
        <v>6.2333333333333343</v>
      </c>
      <c r="H113" s="14">
        <f t="shared" si="28"/>
        <v>22.400000000000002</v>
      </c>
      <c r="I113" s="16">
        <f t="shared" si="28"/>
        <v>2042.0679263334816</v>
      </c>
      <c r="J113" s="16">
        <f t="shared" si="28"/>
        <v>4522.2310250522487</v>
      </c>
      <c r="K113" s="16">
        <f t="shared" si="28"/>
        <v>2602.7138807712367</v>
      </c>
      <c r="L113" s="10">
        <f t="shared" si="28"/>
        <v>0.57216607737502001</v>
      </c>
      <c r="M113" s="17">
        <f t="shared" si="28"/>
        <v>1.0337624606007916E-3</v>
      </c>
      <c r="N113" s="16">
        <f t="shared" si="28"/>
        <v>25.46808924340586</v>
      </c>
    </row>
    <row r="114" spans="1:14" ht="13.8" x14ac:dyDescent="0.2">
      <c r="A114" s="13" t="s">
        <v>195</v>
      </c>
      <c r="B114" s="13" t="s">
        <v>170</v>
      </c>
      <c r="C114" s="13" t="s">
        <v>180</v>
      </c>
      <c r="D114" s="13" t="s">
        <v>189</v>
      </c>
      <c r="E114" s="13" t="s">
        <v>191</v>
      </c>
      <c r="F114" s="13" t="s">
        <v>235</v>
      </c>
      <c r="G114" s="13">
        <v>5.3</v>
      </c>
      <c r="H114" s="14">
        <v>28</v>
      </c>
      <c r="I114" s="16">
        <v>2069.9419325932226</v>
      </c>
      <c r="J114" s="16">
        <v>3854.5301396515101</v>
      </c>
      <c r="K114" s="16">
        <v>3420.8536103967567</v>
      </c>
      <c r="L114" s="10">
        <v>1.3138176176980001</v>
      </c>
      <c r="M114" s="17">
        <v>8.2577119026180771E-4</v>
      </c>
      <c r="N114" s="16">
        <f>J114/(PI()*H114*50^2)*1000000/1000</f>
        <v>17.527643572063756</v>
      </c>
    </row>
    <row r="115" spans="1:14" ht="13.8" x14ac:dyDescent="0.2">
      <c r="A115" s="13" t="s">
        <v>195</v>
      </c>
      <c r="B115" s="13" t="s">
        <v>170</v>
      </c>
      <c r="C115" s="13" t="s">
        <v>180</v>
      </c>
      <c r="D115" s="13" t="s">
        <v>189</v>
      </c>
      <c r="E115" s="13" t="s">
        <v>191</v>
      </c>
      <c r="F115" s="13" t="s">
        <v>236</v>
      </c>
      <c r="G115" s="13">
        <v>7.8</v>
      </c>
      <c r="H115" s="14">
        <v>22</v>
      </c>
      <c r="I115" s="16">
        <v>2458.2497309294522</v>
      </c>
      <c r="J115" s="16">
        <v>4090.3506927143758</v>
      </c>
      <c r="K115" s="16">
        <v>2964.0727228810788</v>
      </c>
      <c r="L115" s="10">
        <v>0.71728521952199997</v>
      </c>
      <c r="M115" s="17">
        <v>1.0385586920863394E-3</v>
      </c>
      <c r="N115" s="16">
        <f>J115/(PI()*H115*50^2)*1000000/1000</f>
        <v>23.672710244540045</v>
      </c>
    </row>
    <row r="116" spans="1:14" ht="13.8" x14ac:dyDescent="0.2">
      <c r="A116" s="13" t="s">
        <v>195</v>
      </c>
      <c r="B116" s="13" t="s">
        <v>170</v>
      </c>
      <c r="C116" s="13" t="s">
        <v>180</v>
      </c>
      <c r="D116" s="13" t="s">
        <v>189</v>
      </c>
      <c r="E116" s="13" t="s">
        <v>191</v>
      </c>
      <c r="F116" s="13" t="s">
        <v>216</v>
      </c>
      <c r="G116" s="13">
        <v>7.5</v>
      </c>
      <c r="H116" s="14">
        <v>20</v>
      </c>
      <c r="I116" s="16">
        <v>758.75551479267915</v>
      </c>
      <c r="J116" s="16">
        <v>3345.7601891147328</v>
      </c>
      <c r="K116" s="16">
        <v>2999.5040856848191</v>
      </c>
      <c r="L116" s="10">
        <v>1.0050972150336799</v>
      </c>
      <c r="M116" s="17">
        <v>3.5442165403371293E-4</v>
      </c>
      <c r="N116" s="16">
        <f>J116/(PI()*H116*50^2)*1000000/1000</f>
        <v>21.299770899907372</v>
      </c>
    </row>
    <row r="117" spans="1:14" ht="13.8" x14ac:dyDescent="0.2">
      <c r="A117" s="13" t="s">
        <v>195</v>
      </c>
      <c r="B117" s="13" t="s">
        <v>170</v>
      </c>
      <c r="C117" s="13" t="s">
        <v>180</v>
      </c>
      <c r="D117" s="13" t="s">
        <v>189</v>
      </c>
      <c r="E117" s="13" t="s">
        <v>191</v>
      </c>
      <c r="F117" s="13" t="s">
        <v>11</v>
      </c>
      <c r="G117" s="14">
        <f t="shared" ref="G117:N117" si="29">AVERAGE(G114:G116)</f>
        <v>6.8666666666666671</v>
      </c>
      <c r="H117" s="14">
        <f t="shared" si="29"/>
        <v>23.333333333333332</v>
      </c>
      <c r="I117" s="16">
        <f t="shared" si="29"/>
        <v>1762.3157261051183</v>
      </c>
      <c r="J117" s="16">
        <f t="shared" si="29"/>
        <v>3763.5470071602062</v>
      </c>
      <c r="K117" s="16">
        <f t="shared" si="29"/>
        <v>3128.1434729875514</v>
      </c>
      <c r="L117" s="10">
        <f t="shared" si="29"/>
        <v>1.01206668408456</v>
      </c>
      <c r="M117" s="17">
        <f t="shared" si="29"/>
        <v>7.3958384546062006E-4</v>
      </c>
      <c r="N117" s="16">
        <f t="shared" si="29"/>
        <v>20.833374905503725</v>
      </c>
    </row>
    <row r="118" spans="1:14" ht="13.8" x14ac:dyDescent="0.2">
      <c r="A118" s="13" t="s">
        <v>198</v>
      </c>
      <c r="B118" s="13" t="s">
        <v>171</v>
      </c>
      <c r="C118" s="13" t="s">
        <v>180</v>
      </c>
      <c r="D118" s="13" t="s">
        <v>173</v>
      </c>
      <c r="E118" s="13" t="s">
        <v>173</v>
      </c>
      <c r="F118" s="13" t="s">
        <v>683</v>
      </c>
      <c r="G118" s="13">
        <v>3.3</v>
      </c>
      <c r="H118" s="14">
        <v>37</v>
      </c>
      <c r="I118" s="16">
        <v>27205.992823090004</v>
      </c>
      <c r="J118" s="16">
        <v>23642.182412701106</v>
      </c>
      <c r="K118" s="16">
        <v>4158.9509431784409</v>
      </c>
      <c r="L118" s="10">
        <v>1.4727772493119999</v>
      </c>
      <c r="M118" s="17">
        <v>2.0787070762816459E-3</v>
      </c>
      <c r="N118" s="16">
        <f>J118/(PI()*H118*50^2)*1000000/1000</f>
        <v>81.357193437008718</v>
      </c>
    </row>
    <row r="119" spans="1:14" ht="13.8" x14ac:dyDescent="0.2">
      <c r="A119" s="13" t="s">
        <v>198</v>
      </c>
      <c r="B119" s="13" t="s">
        <v>171</v>
      </c>
      <c r="C119" s="13" t="s">
        <v>180</v>
      </c>
      <c r="D119" s="13" t="s">
        <v>173</v>
      </c>
      <c r="E119" s="13" t="s">
        <v>173</v>
      </c>
      <c r="F119" s="13" t="s">
        <v>684</v>
      </c>
      <c r="G119" s="13">
        <v>3.1</v>
      </c>
      <c r="H119" s="14">
        <v>40</v>
      </c>
      <c r="I119" s="16">
        <v>28727.386378879535</v>
      </c>
      <c r="J119" s="16">
        <v>23419.995614415431</v>
      </c>
      <c r="K119" s="16">
        <v>4232.6620495517191</v>
      </c>
      <c r="L119" s="10">
        <v>1.5599885498320001</v>
      </c>
      <c r="M119" s="17">
        <v>1.0588799647023961E-3</v>
      </c>
      <c r="N119" s="16">
        <f>J119/(PI()*H119*50^2)*1000000/1000</f>
        <v>74.548161384494534</v>
      </c>
    </row>
    <row r="120" spans="1:14" ht="13.8" x14ac:dyDescent="0.2">
      <c r="A120" s="13" t="s">
        <v>198</v>
      </c>
      <c r="B120" s="13" t="s">
        <v>171</v>
      </c>
      <c r="C120" s="13" t="s">
        <v>180</v>
      </c>
      <c r="D120" s="13" t="s">
        <v>173</v>
      </c>
      <c r="E120" s="13" t="s">
        <v>173</v>
      </c>
      <c r="F120" s="13" t="s">
        <v>685</v>
      </c>
      <c r="G120" s="13">
        <v>3.1</v>
      </c>
      <c r="H120" s="14">
        <v>39.5</v>
      </c>
      <c r="I120" s="16">
        <v>35532.058855433534</v>
      </c>
      <c r="J120" s="16">
        <v>33007.080943283319</v>
      </c>
      <c r="K120" s="16">
        <v>5136.1838556365965</v>
      </c>
      <c r="L120" s="10">
        <v>1.491994434248</v>
      </c>
      <c r="M120" s="17">
        <v>2.1897560561827379E-3</v>
      </c>
      <c r="N120" s="16">
        <f>J120/(PI()*H120*50^2)*1000000/1000</f>
        <v>106.39473598294357</v>
      </c>
    </row>
    <row r="121" spans="1:14" ht="13.8" x14ac:dyDescent="0.2">
      <c r="A121" s="13" t="s">
        <v>198</v>
      </c>
      <c r="B121" s="13" t="s">
        <v>171</v>
      </c>
      <c r="C121" s="13" t="s">
        <v>180</v>
      </c>
      <c r="D121" s="13" t="s">
        <v>173</v>
      </c>
      <c r="E121" s="13" t="s">
        <v>173</v>
      </c>
      <c r="F121" s="13" t="s">
        <v>11</v>
      </c>
      <c r="G121" s="14">
        <f t="shared" ref="G121:N121" si="30">AVERAGE(G118:G120)</f>
        <v>3.1666666666666665</v>
      </c>
      <c r="H121" s="14">
        <f t="shared" si="30"/>
        <v>38.833333333333336</v>
      </c>
      <c r="I121" s="16">
        <f t="shared" si="30"/>
        <v>30488.479352467693</v>
      </c>
      <c r="J121" s="16">
        <f t="shared" si="30"/>
        <v>26689.752990133285</v>
      </c>
      <c r="K121" s="16">
        <f t="shared" si="30"/>
        <v>4509.2656161222521</v>
      </c>
      <c r="L121" s="10">
        <f t="shared" si="30"/>
        <v>1.5082534111306669</v>
      </c>
      <c r="M121" s="17">
        <f t="shared" si="30"/>
        <v>1.7757810323889265E-3</v>
      </c>
      <c r="N121" s="16">
        <f t="shared" si="30"/>
        <v>87.43336360148227</v>
      </c>
    </row>
    <row r="122" spans="1:14" ht="13.8" x14ac:dyDescent="0.2">
      <c r="A122" s="13" t="s">
        <v>198</v>
      </c>
      <c r="B122" s="13" t="s">
        <v>171</v>
      </c>
      <c r="C122" s="13" t="s">
        <v>180</v>
      </c>
      <c r="D122" s="13" t="s">
        <v>181</v>
      </c>
      <c r="E122" s="13" t="s">
        <v>182</v>
      </c>
      <c r="F122" s="13" t="s">
        <v>215</v>
      </c>
      <c r="G122" s="13">
        <v>4.5</v>
      </c>
      <c r="H122" s="14">
        <v>41</v>
      </c>
      <c r="I122" s="16">
        <v>18385.928737633429</v>
      </c>
      <c r="J122" s="16">
        <v>17013.592718539738</v>
      </c>
      <c r="K122" s="16">
        <v>3607.1342121692796</v>
      </c>
      <c r="L122" s="10">
        <v>1.173055942962</v>
      </c>
      <c r="M122" s="17">
        <v>1.3519648093050524E-3</v>
      </c>
      <c r="N122" s="16">
        <f>J122/(PI()*H122*50^2)*1000000/1000</f>
        <v>52.835070846982973</v>
      </c>
    </row>
    <row r="123" spans="1:14" ht="13.8" x14ac:dyDescent="0.2">
      <c r="A123" s="13" t="s">
        <v>198</v>
      </c>
      <c r="B123" s="13" t="s">
        <v>171</v>
      </c>
      <c r="C123" s="13" t="s">
        <v>180</v>
      </c>
      <c r="D123" s="13" t="s">
        <v>181</v>
      </c>
      <c r="E123" s="13" t="s">
        <v>182</v>
      </c>
      <c r="F123" s="13" t="s">
        <v>239</v>
      </c>
      <c r="G123" s="13">
        <v>3.8</v>
      </c>
      <c r="H123" s="14">
        <v>38.200000000000003</v>
      </c>
      <c r="I123" s="16">
        <v>19585.179258897198</v>
      </c>
      <c r="J123" s="16">
        <v>18734.358169274703</v>
      </c>
      <c r="K123" s="16">
        <v>3275.6753758562813</v>
      </c>
      <c r="L123" s="10">
        <v>1.22280273605</v>
      </c>
      <c r="M123" s="17">
        <v>2.7623127353314631E-3</v>
      </c>
      <c r="N123" s="16">
        <f>J123/(PI()*H123*50^2)*1000000/1000</f>
        <v>62.443260906682724</v>
      </c>
    </row>
    <row r="124" spans="1:14" ht="13.8" x14ac:dyDescent="0.2">
      <c r="A124" s="13" t="s">
        <v>198</v>
      </c>
      <c r="B124" s="13" t="s">
        <v>171</v>
      </c>
      <c r="C124" s="13" t="s">
        <v>180</v>
      </c>
      <c r="D124" s="13" t="s">
        <v>181</v>
      </c>
      <c r="E124" s="13" t="s">
        <v>182</v>
      </c>
      <c r="F124" s="13" t="s">
        <v>686</v>
      </c>
      <c r="G124" s="13">
        <v>4.2</v>
      </c>
      <c r="H124" s="14">
        <v>38</v>
      </c>
      <c r="I124" s="16">
        <v>27349.782946026386</v>
      </c>
      <c r="J124" s="16">
        <v>20544.966748633822</v>
      </c>
      <c r="K124" s="16">
        <v>4261.4489904690681</v>
      </c>
      <c r="L124" s="10">
        <v>1.266748141378</v>
      </c>
      <c r="M124" s="17">
        <v>2.22424586918746E-3</v>
      </c>
      <c r="N124" s="16">
        <f>J124/(PI()*H124*50^2)*1000000/1000</f>
        <v>68.838589762183105</v>
      </c>
    </row>
    <row r="125" spans="1:14" ht="13.8" x14ac:dyDescent="0.2">
      <c r="A125" s="13" t="s">
        <v>198</v>
      </c>
      <c r="B125" s="13" t="s">
        <v>171</v>
      </c>
      <c r="C125" s="13" t="s">
        <v>180</v>
      </c>
      <c r="D125" s="13" t="s">
        <v>181</v>
      </c>
      <c r="E125" s="13" t="s">
        <v>182</v>
      </c>
      <c r="F125" s="13" t="s">
        <v>11</v>
      </c>
      <c r="G125" s="14">
        <f t="shared" ref="G125:N125" si="31">AVERAGE(G122:G124)</f>
        <v>4.166666666666667</v>
      </c>
      <c r="H125" s="14">
        <f t="shared" si="31"/>
        <v>39.06666666666667</v>
      </c>
      <c r="I125" s="16">
        <f t="shared" si="31"/>
        <v>21773.630314185673</v>
      </c>
      <c r="J125" s="16">
        <f t="shared" si="31"/>
        <v>18764.305878816089</v>
      </c>
      <c r="K125" s="16">
        <f t="shared" si="31"/>
        <v>3714.7528594982091</v>
      </c>
      <c r="L125" s="10">
        <f t="shared" si="31"/>
        <v>1.2208689401299999</v>
      </c>
      <c r="M125" s="17">
        <f t="shared" si="31"/>
        <v>2.1128411379413253E-3</v>
      </c>
      <c r="N125" s="16">
        <f t="shared" si="31"/>
        <v>61.372307171949593</v>
      </c>
    </row>
    <row r="126" spans="1:14" ht="13.8" x14ac:dyDescent="0.2">
      <c r="A126" s="13" t="s">
        <v>198</v>
      </c>
      <c r="B126" s="13" t="s">
        <v>171</v>
      </c>
      <c r="C126" s="13" t="s">
        <v>180</v>
      </c>
      <c r="D126" s="13" t="s">
        <v>183</v>
      </c>
      <c r="E126" s="13" t="s">
        <v>184</v>
      </c>
      <c r="F126" s="13" t="s">
        <v>236</v>
      </c>
      <c r="G126" s="13">
        <v>3.2</v>
      </c>
      <c r="H126" s="14">
        <v>38.5</v>
      </c>
      <c r="I126" s="16">
        <v>34013.355066683158</v>
      </c>
      <c r="J126" s="16">
        <v>39877.664815971177</v>
      </c>
      <c r="K126" s="16">
        <v>4243.1451929331943</v>
      </c>
      <c r="L126" s="10">
        <v>1.638957304898</v>
      </c>
      <c r="M126" s="17">
        <v>2.8472696902711735E-3</v>
      </c>
      <c r="N126" s="16">
        <f>J126/(PI()*H126*50^2)*1000000/1000</f>
        <v>131.88005141659363</v>
      </c>
    </row>
    <row r="127" spans="1:14" ht="13.8" x14ac:dyDescent="0.2">
      <c r="A127" s="13" t="s">
        <v>198</v>
      </c>
      <c r="B127" s="13" t="s">
        <v>171</v>
      </c>
      <c r="C127" s="13" t="s">
        <v>180</v>
      </c>
      <c r="D127" s="13" t="s">
        <v>183</v>
      </c>
      <c r="E127" s="13" t="s">
        <v>184</v>
      </c>
      <c r="F127" s="13" t="s">
        <v>215</v>
      </c>
      <c r="G127" s="13">
        <v>3.8</v>
      </c>
      <c r="H127" s="14">
        <v>35.5</v>
      </c>
      <c r="I127" s="16">
        <v>28724.720895512877</v>
      </c>
      <c r="J127" s="16">
        <v>31772.008965429399</v>
      </c>
      <c r="K127" s="16">
        <v>4391.8873794776018</v>
      </c>
      <c r="L127" s="10">
        <v>1.5347218976719998</v>
      </c>
      <c r="M127" s="17">
        <v>2.0653024927142693E-3</v>
      </c>
      <c r="N127" s="16">
        <f>J127/(PI()*H127*50^2)*1000000/1000</f>
        <v>113.95317811398544</v>
      </c>
    </row>
    <row r="128" spans="1:14" ht="13.8" x14ac:dyDescent="0.2">
      <c r="A128" s="13" t="s">
        <v>198</v>
      </c>
      <c r="B128" s="13" t="s">
        <v>171</v>
      </c>
      <c r="C128" s="13" t="s">
        <v>180</v>
      </c>
      <c r="D128" s="13" t="s">
        <v>183</v>
      </c>
      <c r="E128" s="13" t="s">
        <v>184</v>
      </c>
      <c r="F128" s="13" t="s">
        <v>212</v>
      </c>
      <c r="G128" s="13">
        <v>4</v>
      </c>
      <c r="H128" s="14">
        <v>37</v>
      </c>
      <c r="I128" s="16">
        <v>32241.105037709902</v>
      </c>
      <c r="J128" s="16">
        <v>31221.900364920533</v>
      </c>
      <c r="K128" s="16">
        <v>4427.7765465154971</v>
      </c>
      <c r="L128" s="10">
        <v>1.6662677512000001</v>
      </c>
      <c r="M128" s="17">
        <v>2.2638520282177448E-3</v>
      </c>
      <c r="N128" s="16">
        <f>J128/(PI()*H128*50^2)*1000000/1000</f>
        <v>107.44042758485955</v>
      </c>
    </row>
    <row r="129" spans="1:14" ht="13.8" x14ac:dyDescent="0.2">
      <c r="A129" s="13" t="s">
        <v>198</v>
      </c>
      <c r="B129" s="13" t="s">
        <v>171</v>
      </c>
      <c r="C129" s="13" t="s">
        <v>180</v>
      </c>
      <c r="D129" s="13" t="s">
        <v>183</v>
      </c>
      <c r="E129" s="13" t="s">
        <v>184</v>
      </c>
      <c r="F129" s="13" t="s">
        <v>11</v>
      </c>
      <c r="G129" s="14">
        <f t="shared" ref="G129:N129" si="32">AVERAGE(G126:G128)</f>
        <v>3.6666666666666665</v>
      </c>
      <c r="H129" s="14">
        <f t="shared" si="32"/>
        <v>37</v>
      </c>
      <c r="I129" s="16">
        <f t="shared" si="32"/>
        <v>31659.726999968643</v>
      </c>
      <c r="J129" s="16">
        <f t="shared" si="32"/>
        <v>34290.52471544037</v>
      </c>
      <c r="K129" s="16">
        <f t="shared" si="32"/>
        <v>4354.2697063087644</v>
      </c>
      <c r="L129" s="10">
        <f t="shared" si="32"/>
        <v>1.6133156512566666</v>
      </c>
      <c r="M129" s="17">
        <f t="shared" si="32"/>
        <v>2.3921414037343957E-3</v>
      </c>
      <c r="N129" s="16">
        <f t="shared" si="32"/>
        <v>117.75788570514619</v>
      </c>
    </row>
    <row r="130" spans="1:14" ht="13.8" x14ac:dyDescent="0.2">
      <c r="A130" s="13" t="s">
        <v>198</v>
      </c>
      <c r="B130" s="13" t="s">
        <v>171</v>
      </c>
      <c r="C130" s="13" t="s">
        <v>180</v>
      </c>
      <c r="D130" s="13" t="s">
        <v>186</v>
      </c>
      <c r="E130" s="13" t="s">
        <v>197</v>
      </c>
      <c r="F130" s="13" t="s">
        <v>215</v>
      </c>
      <c r="G130" s="13">
        <v>2.6</v>
      </c>
      <c r="H130" s="14">
        <v>38</v>
      </c>
      <c r="I130" s="16">
        <v>36668.081418145841</v>
      </c>
      <c r="J130" s="16">
        <v>38401.831840069251</v>
      </c>
      <c r="K130" s="16">
        <v>4543.4380433240976</v>
      </c>
      <c r="L130" s="10">
        <v>1.545488795202</v>
      </c>
      <c r="M130" s="17">
        <v>2.8323260073281468E-3</v>
      </c>
      <c r="N130" s="16">
        <f>J130/(PI()*H130*50^2)*1000000/1000</f>
        <v>128.67034444485802</v>
      </c>
    </row>
    <row r="131" spans="1:14" ht="13.8" x14ac:dyDescent="0.2">
      <c r="A131" s="13" t="s">
        <v>198</v>
      </c>
      <c r="B131" s="13" t="s">
        <v>171</v>
      </c>
      <c r="C131" s="13" t="s">
        <v>180</v>
      </c>
      <c r="D131" s="13" t="s">
        <v>186</v>
      </c>
      <c r="E131" s="13" t="s">
        <v>197</v>
      </c>
      <c r="F131" s="13" t="s">
        <v>239</v>
      </c>
      <c r="G131" s="13">
        <v>3.4</v>
      </c>
      <c r="H131" s="14">
        <v>40</v>
      </c>
      <c r="I131" s="16">
        <v>33422.999370590063</v>
      </c>
      <c r="J131" s="16">
        <v>32298.801241097823</v>
      </c>
      <c r="K131" s="16">
        <v>4609.6523632534909</v>
      </c>
      <c r="L131" s="10">
        <v>1.609761549378</v>
      </c>
      <c r="M131" s="17">
        <v>2.4233737260095827E-3</v>
      </c>
      <c r="N131" s="16">
        <f>J131/(PI()*H131*50^2)*1000000/1000</f>
        <v>102.81027746926725</v>
      </c>
    </row>
    <row r="132" spans="1:14" ht="13.8" x14ac:dyDescent="0.2">
      <c r="A132" s="13" t="s">
        <v>198</v>
      </c>
      <c r="B132" s="13" t="s">
        <v>171</v>
      </c>
      <c r="C132" s="13" t="s">
        <v>180</v>
      </c>
      <c r="D132" s="13" t="s">
        <v>186</v>
      </c>
      <c r="E132" s="13" t="s">
        <v>197</v>
      </c>
      <c r="F132" s="13" t="s">
        <v>213</v>
      </c>
      <c r="G132" s="13">
        <v>2.9</v>
      </c>
      <c r="H132" s="14">
        <v>38</v>
      </c>
      <c r="I132" s="16">
        <v>36128.741678054161</v>
      </c>
      <c r="J132" s="16">
        <v>32440.363798237049</v>
      </c>
      <c r="K132" s="16">
        <v>4449.0675386465555</v>
      </c>
      <c r="L132" s="10">
        <v>1.684014600712</v>
      </c>
      <c r="M132" s="17">
        <v>3.2777109737370824E-3</v>
      </c>
      <c r="N132" s="16">
        <f>J132/(PI()*H132*50^2)*1000000/1000</f>
        <v>108.69566850923789</v>
      </c>
    </row>
    <row r="133" spans="1:14" ht="13.8" x14ac:dyDescent="0.2">
      <c r="A133" s="13" t="s">
        <v>198</v>
      </c>
      <c r="B133" s="13" t="s">
        <v>171</v>
      </c>
      <c r="C133" s="13" t="s">
        <v>180</v>
      </c>
      <c r="D133" s="13" t="s">
        <v>186</v>
      </c>
      <c r="E133" s="13" t="s">
        <v>197</v>
      </c>
      <c r="F133" s="13" t="s">
        <v>11</v>
      </c>
      <c r="G133" s="14">
        <f t="shared" ref="G133:N133" si="33">AVERAGE(G130:G132)</f>
        <v>2.9666666666666668</v>
      </c>
      <c r="H133" s="14">
        <f t="shared" si="33"/>
        <v>38.666666666666664</v>
      </c>
      <c r="I133" s="16">
        <f t="shared" si="33"/>
        <v>35406.607488930022</v>
      </c>
      <c r="J133" s="16">
        <f t="shared" si="33"/>
        <v>34380.332293134707</v>
      </c>
      <c r="K133" s="16">
        <f t="shared" si="33"/>
        <v>4534.0526484080483</v>
      </c>
      <c r="L133" s="10">
        <f t="shared" si="33"/>
        <v>1.6130883150973332</v>
      </c>
      <c r="M133" s="17">
        <f t="shared" si="33"/>
        <v>2.8444702356916038E-3</v>
      </c>
      <c r="N133" s="16">
        <f t="shared" si="33"/>
        <v>113.39209680778772</v>
      </c>
    </row>
    <row r="134" spans="1:14" ht="13.8" x14ac:dyDescent="0.2">
      <c r="A134" s="13" t="s">
        <v>199</v>
      </c>
      <c r="B134" s="13" t="s">
        <v>170</v>
      </c>
      <c r="C134" s="13" t="s">
        <v>180</v>
      </c>
      <c r="D134" s="13" t="s">
        <v>173</v>
      </c>
      <c r="E134" s="13" t="s">
        <v>173</v>
      </c>
      <c r="F134" s="13" t="s">
        <v>236</v>
      </c>
      <c r="G134" s="13">
        <v>7.5</v>
      </c>
      <c r="H134" s="14">
        <v>30</v>
      </c>
      <c r="I134" s="16">
        <v>14542.517396519763</v>
      </c>
      <c r="J134" s="16">
        <v>84349.850735218963</v>
      </c>
      <c r="K134" s="16">
        <v>3467.3071488818741</v>
      </c>
      <c r="L134" s="10">
        <v>0.94676154489799991</v>
      </c>
      <c r="M134" s="17">
        <v>5.4637657154759658E-4</v>
      </c>
      <c r="N134" s="16">
        <f>J134/(PI()*H134*50^2)*1000000/1000</f>
        <v>357.99188516196375</v>
      </c>
    </row>
    <row r="135" spans="1:14" ht="13.8" x14ac:dyDescent="0.2">
      <c r="A135" s="13" t="s">
        <v>199</v>
      </c>
      <c r="B135" s="13" t="s">
        <v>170</v>
      </c>
      <c r="C135" s="13" t="s">
        <v>180</v>
      </c>
      <c r="D135" s="13" t="s">
        <v>173</v>
      </c>
      <c r="E135" s="13" t="s">
        <v>173</v>
      </c>
      <c r="F135" s="13" t="s">
        <v>239</v>
      </c>
      <c r="G135" s="13">
        <v>6.2</v>
      </c>
      <c r="H135" s="14">
        <v>31</v>
      </c>
      <c r="I135" s="16">
        <v>16988.793436018073</v>
      </c>
      <c r="J135" s="16">
        <v>98589.76517139576</v>
      </c>
      <c r="K135" s="16">
        <v>3430.9903867491671</v>
      </c>
      <c r="L135" s="10">
        <v>1.215954438082</v>
      </c>
      <c r="M135" s="17">
        <v>7.6761537132776609E-4</v>
      </c>
      <c r="N135" s="16">
        <f>J135/(PI()*H135*50^2)*1000000/1000</f>
        <v>404.93028297540178</v>
      </c>
    </row>
    <row r="136" spans="1:14" ht="13.8" x14ac:dyDescent="0.2">
      <c r="A136" s="13" t="s">
        <v>199</v>
      </c>
      <c r="B136" s="13" t="s">
        <v>170</v>
      </c>
      <c r="C136" s="13" t="s">
        <v>180</v>
      </c>
      <c r="D136" s="13" t="s">
        <v>173</v>
      </c>
      <c r="E136" s="13" t="s">
        <v>173</v>
      </c>
      <c r="F136" s="13" t="s">
        <v>687</v>
      </c>
      <c r="G136" s="13">
        <v>8.5</v>
      </c>
      <c r="H136" s="14">
        <v>32.5</v>
      </c>
      <c r="I136" s="16">
        <v>13083.511831762868</v>
      </c>
      <c r="J136" s="16">
        <v>92590.458543098532</v>
      </c>
      <c r="K136" s="16">
        <v>2723.8315639015896</v>
      </c>
      <c r="L136" s="10">
        <v>1.0134480298320001</v>
      </c>
      <c r="M136" s="17">
        <v>5.1658277563070595E-4</v>
      </c>
      <c r="N136" s="16">
        <f>J136/(PI()*H136*50^2)*1000000/1000</f>
        <v>362.73794856072232</v>
      </c>
    </row>
    <row r="137" spans="1:14" ht="13.8" x14ac:dyDescent="0.2">
      <c r="A137" s="13" t="s">
        <v>199</v>
      </c>
      <c r="B137" s="13" t="s">
        <v>170</v>
      </c>
      <c r="C137" s="13" t="s">
        <v>180</v>
      </c>
      <c r="D137" s="13" t="s">
        <v>173</v>
      </c>
      <c r="E137" s="13" t="s">
        <v>173</v>
      </c>
      <c r="F137" s="13" t="s">
        <v>11</v>
      </c>
      <c r="G137" s="14">
        <f t="shared" ref="G137:N137" si="34">AVERAGE(G134:G136)</f>
        <v>7.3999999999999995</v>
      </c>
      <c r="H137" s="14">
        <f t="shared" si="34"/>
        <v>31.166666666666668</v>
      </c>
      <c r="I137" s="16">
        <f t="shared" si="34"/>
        <v>14871.607554766901</v>
      </c>
      <c r="J137" s="16">
        <f t="shared" si="34"/>
        <v>91843.358149904408</v>
      </c>
      <c r="K137" s="16">
        <f t="shared" si="34"/>
        <v>3207.3763665108768</v>
      </c>
      <c r="L137" s="10">
        <f t="shared" si="34"/>
        <v>1.0587213376040001</v>
      </c>
      <c r="M137" s="17">
        <f t="shared" si="34"/>
        <v>6.1019157283535624E-4</v>
      </c>
      <c r="N137" s="16">
        <f t="shared" si="34"/>
        <v>375.22003889936263</v>
      </c>
    </row>
    <row r="138" spans="1:14" ht="13.8" x14ac:dyDescent="0.2">
      <c r="A138" s="13" t="s">
        <v>199</v>
      </c>
      <c r="B138" s="13" t="s">
        <v>170</v>
      </c>
      <c r="C138" s="13" t="s">
        <v>180</v>
      </c>
      <c r="D138" s="13" t="s">
        <v>183</v>
      </c>
      <c r="E138" s="13" t="s">
        <v>184</v>
      </c>
      <c r="F138" s="13" t="s">
        <v>688</v>
      </c>
      <c r="G138" s="13">
        <v>7.3</v>
      </c>
      <c r="H138" s="14">
        <v>29</v>
      </c>
      <c r="I138" s="16">
        <v>13151.995083194683</v>
      </c>
      <c r="J138" s="16">
        <v>70130.440809942578</v>
      </c>
      <c r="K138" s="16">
        <v>3618.1516428303448</v>
      </c>
      <c r="L138" s="10">
        <v>0.81725994624800002</v>
      </c>
      <c r="M138" s="17">
        <v>5.570835775540791E-4</v>
      </c>
      <c r="N138" s="16">
        <f>J138/(PI()*H138*50^2)*1000000/1000</f>
        <v>307.90638113423296</v>
      </c>
    </row>
    <row r="139" spans="1:14" ht="13.8" x14ac:dyDescent="0.2">
      <c r="A139" s="13" t="s">
        <v>199</v>
      </c>
      <c r="B139" s="13" t="s">
        <v>170</v>
      </c>
      <c r="C139" s="13" t="s">
        <v>180</v>
      </c>
      <c r="D139" s="13" t="s">
        <v>183</v>
      </c>
      <c r="E139" s="13" t="s">
        <v>184</v>
      </c>
      <c r="F139" s="13" t="s">
        <v>689</v>
      </c>
      <c r="G139" s="13">
        <v>7.7</v>
      </c>
      <c r="H139" s="14">
        <v>32</v>
      </c>
      <c r="I139" s="16">
        <v>11489.708534878682</v>
      </c>
      <c r="J139" s="16">
        <v>69660.108352281386</v>
      </c>
      <c r="K139" s="16">
        <v>2824.1845707977964</v>
      </c>
      <c r="L139" s="10">
        <v>0.87819671536200006</v>
      </c>
      <c r="M139" s="17">
        <v>6.887460314344275E-4</v>
      </c>
      <c r="N139" s="16">
        <f>J139/(PI()*H139*50^2)*1000000/1000</f>
        <v>277.16876451456517</v>
      </c>
    </row>
    <row r="140" spans="1:14" ht="13.8" x14ac:dyDescent="0.2">
      <c r="A140" s="13" t="s">
        <v>199</v>
      </c>
      <c r="B140" s="13" t="s">
        <v>170</v>
      </c>
      <c r="C140" s="13" t="s">
        <v>180</v>
      </c>
      <c r="D140" s="13" t="s">
        <v>183</v>
      </c>
      <c r="E140" s="13" t="s">
        <v>184</v>
      </c>
      <c r="F140" s="13" t="s">
        <v>685</v>
      </c>
      <c r="G140" s="13">
        <v>8.6999999999999993</v>
      </c>
      <c r="H140" s="14">
        <v>30</v>
      </c>
      <c r="I140" s="16">
        <v>15696.876681489965</v>
      </c>
      <c r="J140" s="16">
        <v>90061.666570371177</v>
      </c>
      <c r="K140" s="16">
        <v>3637.5392760129653</v>
      </c>
      <c r="L140" s="10">
        <v>1.0508012044500001</v>
      </c>
      <c r="M140" s="17">
        <v>6.7204897110315347E-4</v>
      </c>
      <c r="N140" s="16">
        <f>J140/(PI()*H140*50^2)*1000000/1000</f>
        <v>382.23358447383146</v>
      </c>
    </row>
    <row r="141" spans="1:14" ht="13.8" x14ac:dyDescent="0.2">
      <c r="A141" s="13" t="s">
        <v>199</v>
      </c>
      <c r="B141" s="13" t="s">
        <v>170</v>
      </c>
      <c r="C141" s="13" t="s">
        <v>180</v>
      </c>
      <c r="D141" s="13" t="s">
        <v>183</v>
      </c>
      <c r="E141" s="13" t="s">
        <v>184</v>
      </c>
      <c r="F141" s="13" t="s">
        <v>11</v>
      </c>
      <c r="G141" s="14">
        <f t="shared" ref="G141:N141" si="35">AVERAGE(G138:G140)</f>
        <v>7.8999999999999995</v>
      </c>
      <c r="H141" s="14">
        <f t="shared" si="35"/>
        <v>30.333333333333332</v>
      </c>
      <c r="I141" s="16">
        <f t="shared" si="35"/>
        <v>13446.193433187776</v>
      </c>
      <c r="J141" s="16">
        <f t="shared" si="35"/>
        <v>76617.40524419838</v>
      </c>
      <c r="K141" s="16">
        <f t="shared" si="35"/>
        <v>3359.9584965470353</v>
      </c>
      <c r="L141" s="10">
        <f t="shared" si="35"/>
        <v>0.91541928868666689</v>
      </c>
      <c r="M141" s="17">
        <f t="shared" si="35"/>
        <v>6.3929286003055336E-4</v>
      </c>
      <c r="N141" s="16">
        <f t="shared" si="35"/>
        <v>322.43624337420982</v>
      </c>
    </row>
    <row r="142" spans="1:14" ht="13.8" x14ac:dyDescent="0.2">
      <c r="A142" s="13" t="s">
        <v>200</v>
      </c>
      <c r="B142" s="13" t="s">
        <v>172</v>
      </c>
      <c r="C142" s="13" t="s">
        <v>180</v>
      </c>
      <c r="D142" s="13" t="s">
        <v>173</v>
      </c>
      <c r="E142" s="13" t="s">
        <v>173</v>
      </c>
      <c r="F142" s="13" t="s">
        <v>235</v>
      </c>
      <c r="G142" s="13">
        <v>5.3</v>
      </c>
      <c r="H142" s="14">
        <v>38.5</v>
      </c>
      <c r="I142" s="16">
        <v>33758.82039746322</v>
      </c>
      <c r="J142" s="16">
        <v>22873.136339351364</v>
      </c>
      <c r="K142" s="16">
        <v>5445.3478924192359</v>
      </c>
      <c r="L142" s="10">
        <v>1.403340469442</v>
      </c>
      <c r="M142" s="17">
        <v>6.650354876945588E-4</v>
      </c>
      <c r="N142" s="16">
        <f>J142/(PI()*H142*50^2)*1000000/1000</f>
        <v>75.644108310080611</v>
      </c>
    </row>
    <row r="143" spans="1:14" ht="13.8" x14ac:dyDescent="0.2">
      <c r="A143" s="13" t="s">
        <v>200</v>
      </c>
      <c r="B143" s="13" t="s">
        <v>172</v>
      </c>
      <c r="C143" s="13" t="s">
        <v>180</v>
      </c>
      <c r="D143" s="13" t="s">
        <v>173</v>
      </c>
      <c r="E143" s="13" t="s">
        <v>173</v>
      </c>
      <c r="F143" s="13" t="s">
        <v>690</v>
      </c>
      <c r="G143" s="13">
        <v>4.8</v>
      </c>
      <c r="H143" s="14">
        <v>36.9</v>
      </c>
      <c r="I143" s="16">
        <v>23916.511286839926</v>
      </c>
      <c r="J143" s="16">
        <v>14549.514298908132</v>
      </c>
      <c r="K143" s="16">
        <v>4680.5182798019132</v>
      </c>
      <c r="L143" s="10">
        <v>1.036876868872</v>
      </c>
      <c r="M143" s="17">
        <v>4.8323587461546338E-4</v>
      </c>
      <c r="N143" s="16">
        <f>J143/(PI()*H143*50^2)*1000000/1000</f>
        <v>50.203298000161332</v>
      </c>
    </row>
    <row r="144" spans="1:14" ht="13.8" x14ac:dyDescent="0.2">
      <c r="A144" s="13" t="s">
        <v>200</v>
      </c>
      <c r="B144" s="13" t="s">
        <v>172</v>
      </c>
      <c r="C144" s="13" t="s">
        <v>180</v>
      </c>
      <c r="D144" s="13" t="s">
        <v>173</v>
      </c>
      <c r="E144" s="13" t="s">
        <v>173</v>
      </c>
      <c r="F144" s="13" t="s">
        <v>691</v>
      </c>
      <c r="G144" s="13">
        <v>3.1</v>
      </c>
      <c r="H144" s="14">
        <v>36.1</v>
      </c>
      <c r="I144" s="16">
        <v>29059.959862561402</v>
      </c>
      <c r="J144" s="16">
        <v>18037.538781848074</v>
      </c>
      <c r="K144" s="16">
        <v>5343.6735059143321</v>
      </c>
      <c r="L144" s="10">
        <v>1.1457916045779999</v>
      </c>
      <c r="M144" s="17">
        <v>6.0574416096850216E-4</v>
      </c>
      <c r="N144" s="16">
        <f>J144/(PI()*H144*50^2)*1000000/1000</f>
        <v>63.618026777681663</v>
      </c>
    </row>
    <row r="145" spans="1:14" ht="13.8" x14ac:dyDescent="0.2">
      <c r="A145" s="13" t="s">
        <v>200</v>
      </c>
      <c r="B145" s="13" t="s">
        <v>172</v>
      </c>
      <c r="C145" s="13" t="s">
        <v>180</v>
      </c>
      <c r="D145" s="13" t="s">
        <v>173</v>
      </c>
      <c r="E145" s="13" t="s">
        <v>173</v>
      </c>
      <c r="F145" s="13" t="s">
        <v>11</v>
      </c>
      <c r="G145" s="14">
        <f t="shared" ref="G145:N145" si="36">AVERAGE(G142:G144)</f>
        <v>4.3999999999999995</v>
      </c>
      <c r="H145" s="14">
        <f t="shared" si="36"/>
        <v>37.166666666666664</v>
      </c>
      <c r="I145" s="16">
        <f t="shared" si="36"/>
        <v>28911.763848954852</v>
      </c>
      <c r="J145" s="16">
        <f t="shared" si="36"/>
        <v>18486.729806702522</v>
      </c>
      <c r="K145" s="16">
        <f t="shared" si="36"/>
        <v>5156.5132260451601</v>
      </c>
      <c r="L145" s="10">
        <f t="shared" si="36"/>
        <v>1.1953363142973332</v>
      </c>
      <c r="M145" s="17">
        <f t="shared" si="36"/>
        <v>5.8467184109284147E-4</v>
      </c>
      <c r="N145" s="16">
        <f t="shared" si="36"/>
        <v>63.155144362641202</v>
      </c>
    </row>
    <row r="146" spans="1:14" ht="13.8" x14ac:dyDescent="0.2">
      <c r="A146" s="13" t="s">
        <v>200</v>
      </c>
      <c r="B146" s="13" t="s">
        <v>172</v>
      </c>
      <c r="C146" s="13" t="s">
        <v>180</v>
      </c>
      <c r="D146" s="13" t="s">
        <v>183</v>
      </c>
      <c r="E146" s="13" t="s">
        <v>184</v>
      </c>
      <c r="F146" s="13" t="s">
        <v>692</v>
      </c>
      <c r="G146" s="13">
        <v>5.9</v>
      </c>
      <c r="H146" s="14">
        <v>36.9</v>
      </c>
      <c r="I146" s="16">
        <v>25775.458376039292</v>
      </c>
      <c r="J146" s="16">
        <v>16819.566139334816</v>
      </c>
      <c r="K146" s="16">
        <v>4962.4942570261883</v>
      </c>
      <c r="L146" s="10">
        <v>1.207513238088</v>
      </c>
      <c r="M146" s="17">
        <v>5.8367724779127275E-4</v>
      </c>
      <c r="N146" s="16">
        <f>J146/(PI()*H146*50^2)*1000000/1000</f>
        <v>58.036142910269966</v>
      </c>
    </row>
    <row r="147" spans="1:14" ht="13.8" x14ac:dyDescent="0.2">
      <c r="A147" s="13" t="s">
        <v>200</v>
      </c>
      <c r="B147" s="13" t="s">
        <v>172</v>
      </c>
      <c r="C147" s="13" t="s">
        <v>180</v>
      </c>
      <c r="D147" s="13" t="s">
        <v>183</v>
      </c>
      <c r="E147" s="13" t="s">
        <v>184</v>
      </c>
      <c r="F147" s="13" t="s">
        <v>693</v>
      </c>
      <c r="G147" s="13">
        <v>3.6</v>
      </c>
      <c r="H147" s="14">
        <v>36.549999999999997</v>
      </c>
      <c r="I147" s="16">
        <v>25824.166511990417</v>
      </c>
      <c r="J147" s="16">
        <v>17285.501535011084</v>
      </c>
      <c r="K147" s="16">
        <v>5168.1855605235669</v>
      </c>
      <c r="L147" s="10">
        <v>1.1495053299219999</v>
      </c>
      <c r="M147" s="17">
        <v>6.2677136375761597E-4</v>
      </c>
      <c r="N147" s="16">
        <f>J147/(PI()*H147*50^2)*1000000/1000</f>
        <v>60.215004391125781</v>
      </c>
    </row>
    <row r="148" spans="1:14" ht="13.8" x14ac:dyDescent="0.2">
      <c r="A148" s="13" t="s">
        <v>200</v>
      </c>
      <c r="B148" s="13" t="s">
        <v>172</v>
      </c>
      <c r="C148" s="13" t="s">
        <v>180</v>
      </c>
      <c r="D148" s="13" t="s">
        <v>183</v>
      </c>
      <c r="E148" s="13" t="s">
        <v>184</v>
      </c>
      <c r="F148" s="13" t="s">
        <v>685</v>
      </c>
      <c r="G148" s="13">
        <v>3.4</v>
      </c>
      <c r="H148" s="14">
        <v>35.4</v>
      </c>
      <c r="I148" s="16">
        <v>33804.163715876115</v>
      </c>
      <c r="J148" s="16">
        <v>21545.696868823255</v>
      </c>
      <c r="K148" s="16">
        <v>5806.727635586677</v>
      </c>
      <c r="L148" s="10">
        <v>1.3393659042000001</v>
      </c>
      <c r="M148" s="17">
        <v>6.5846027082229464E-4</v>
      </c>
      <c r="N148" s="16">
        <f>J148/(PI()*H148*50^2)*1000000/1000</f>
        <v>77.493879300176118</v>
      </c>
    </row>
    <row r="149" spans="1:14" ht="13.8" x14ac:dyDescent="0.2">
      <c r="A149" s="13" t="s">
        <v>200</v>
      </c>
      <c r="B149" s="13" t="s">
        <v>172</v>
      </c>
      <c r="C149" s="13" t="s">
        <v>180</v>
      </c>
      <c r="D149" s="13" t="s">
        <v>183</v>
      </c>
      <c r="E149" s="13" t="s">
        <v>184</v>
      </c>
      <c r="F149" s="13" t="s">
        <v>11</v>
      </c>
      <c r="G149" s="14">
        <f t="shared" ref="G149:N149" si="37">AVERAGE(G146:G148)</f>
        <v>4.3</v>
      </c>
      <c r="H149" s="14">
        <f t="shared" si="37"/>
        <v>36.283333333333331</v>
      </c>
      <c r="I149" s="16">
        <f t="shared" si="37"/>
        <v>28467.929534635274</v>
      </c>
      <c r="J149" s="16">
        <f t="shared" si="37"/>
        <v>18550.254847723056</v>
      </c>
      <c r="K149" s="16">
        <f t="shared" si="37"/>
        <v>5312.4691510454768</v>
      </c>
      <c r="L149" s="10">
        <f t="shared" si="37"/>
        <v>1.2321281574033334</v>
      </c>
      <c r="M149" s="17">
        <f t="shared" si="37"/>
        <v>6.2296962745706115E-4</v>
      </c>
      <c r="N149" s="16">
        <f t="shared" si="37"/>
        <v>65.24834220052395</v>
      </c>
    </row>
    <row r="150" spans="1:14" ht="13.8" x14ac:dyDescent="0.2">
      <c r="A150" s="13" t="s">
        <v>201</v>
      </c>
      <c r="B150" s="13" t="s">
        <v>171</v>
      </c>
      <c r="C150" s="13" t="s">
        <v>180</v>
      </c>
      <c r="D150" s="13" t="s">
        <v>173</v>
      </c>
      <c r="E150" s="13" t="s">
        <v>173</v>
      </c>
      <c r="F150" s="13" t="s">
        <v>215</v>
      </c>
      <c r="G150" s="13">
        <v>7.3</v>
      </c>
      <c r="H150" s="14">
        <v>22</v>
      </c>
      <c r="I150" s="16">
        <v>879.77071296879228</v>
      </c>
      <c r="J150" s="16">
        <v>9361.8954330237721</v>
      </c>
      <c r="K150" s="16">
        <v>5171.2334736794837</v>
      </c>
      <c r="L150" s="10">
        <v>0.9419259540499999</v>
      </c>
      <c r="M150" s="17">
        <v>2.6098169926379186E-4</v>
      </c>
      <c r="N150" s="16">
        <f>J150/(PI()*H150*50^2)*1000000/1000</f>
        <v>54.181524904551765</v>
      </c>
    </row>
    <row r="151" spans="1:14" ht="13.8" x14ac:dyDescent="0.2">
      <c r="A151" s="13" t="s">
        <v>201</v>
      </c>
      <c r="B151" s="13" t="s">
        <v>171</v>
      </c>
      <c r="C151" s="13" t="s">
        <v>180</v>
      </c>
      <c r="D151" s="13" t="s">
        <v>173</v>
      </c>
      <c r="E151" s="13" t="s">
        <v>173</v>
      </c>
      <c r="F151" s="13" t="s">
        <v>240</v>
      </c>
      <c r="G151" s="13">
        <v>6.8</v>
      </c>
      <c r="H151" s="14">
        <v>28</v>
      </c>
      <c r="I151" s="16">
        <v>2093.8324033713561</v>
      </c>
      <c r="J151" s="16">
        <v>11398.349433978348</v>
      </c>
      <c r="K151" s="16">
        <v>3918.3492260815797</v>
      </c>
      <c r="L151" s="10">
        <v>1.201862772488</v>
      </c>
      <c r="M151" s="17">
        <v>6.7082373484808665E-4</v>
      </c>
      <c r="N151" s="16">
        <f>J151/(PI()*H151*50^2)*1000000/1000</f>
        <v>51.831533014467475</v>
      </c>
    </row>
    <row r="152" spans="1:14" ht="13.8" x14ac:dyDescent="0.2">
      <c r="A152" s="13" t="s">
        <v>201</v>
      </c>
      <c r="B152" s="13" t="s">
        <v>171</v>
      </c>
      <c r="C152" s="13" t="s">
        <v>180</v>
      </c>
      <c r="D152" s="13" t="s">
        <v>173</v>
      </c>
      <c r="E152" s="13" t="s">
        <v>173</v>
      </c>
      <c r="F152" s="13" t="s">
        <v>214</v>
      </c>
      <c r="G152" s="13">
        <v>7.1</v>
      </c>
      <c r="H152" s="14">
        <v>23</v>
      </c>
      <c r="I152" s="16">
        <v>2337.9039444985697</v>
      </c>
      <c r="J152" s="16">
        <v>8041.3840107885371</v>
      </c>
      <c r="K152" s="16">
        <v>4191.5599395092313</v>
      </c>
      <c r="L152" s="10">
        <v>0.98841051271199998</v>
      </c>
      <c r="M152" s="17">
        <v>8.1664625619432582E-4</v>
      </c>
      <c r="N152" s="16">
        <f>J152/(PI()*H152*50^2)*1000000/1000</f>
        <v>44.515687464943539</v>
      </c>
    </row>
    <row r="153" spans="1:14" ht="13.8" x14ac:dyDescent="0.2">
      <c r="A153" s="13" t="s">
        <v>201</v>
      </c>
      <c r="B153" s="13" t="s">
        <v>171</v>
      </c>
      <c r="C153" s="13" t="s">
        <v>180</v>
      </c>
      <c r="D153" s="13" t="s">
        <v>173</v>
      </c>
      <c r="E153" s="13" t="s">
        <v>173</v>
      </c>
      <c r="F153" s="13" t="s">
        <v>11</v>
      </c>
      <c r="G153" s="14">
        <f t="shared" ref="G153:N153" si="38">AVERAGE(G150:G152)</f>
        <v>7.0666666666666664</v>
      </c>
      <c r="H153" s="14">
        <f t="shared" si="38"/>
        <v>24.333333333333332</v>
      </c>
      <c r="I153" s="16">
        <f t="shared" si="38"/>
        <v>1770.5023536129058</v>
      </c>
      <c r="J153" s="16">
        <f t="shared" si="38"/>
        <v>9600.5429592635519</v>
      </c>
      <c r="K153" s="16">
        <f t="shared" si="38"/>
        <v>4427.0475464234323</v>
      </c>
      <c r="L153" s="10">
        <f t="shared" si="38"/>
        <v>1.0440664130833333</v>
      </c>
      <c r="M153" s="17">
        <f t="shared" si="38"/>
        <v>5.8281723010206816E-4</v>
      </c>
      <c r="N153" s="16">
        <f t="shared" si="38"/>
        <v>50.176248461320931</v>
      </c>
    </row>
    <row r="154" spans="1:14" ht="13.8" x14ac:dyDescent="0.2">
      <c r="A154" s="13" t="s">
        <v>201</v>
      </c>
      <c r="B154" s="13" t="s">
        <v>171</v>
      </c>
      <c r="C154" s="13" t="s">
        <v>180</v>
      </c>
      <c r="D154" s="13" t="s">
        <v>186</v>
      </c>
      <c r="E154" s="13" t="s">
        <v>197</v>
      </c>
      <c r="F154" s="13" t="s">
        <v>215</v>
      </c>
      <c r="G154" s="13">
        <v>6.7</v>
      </c>
      <c r="H154" s="14">
        <v>32</v>
      </c>
      <c r="I154" s="16">
        <v>1028.6731703607754</v>
      </c>
      <c r="J154" s="16">
        <v>12976.870439351249</v>
      </c>
      <c r="K154" s="16">
        <v>4132.3188368058572</v>
      </c>
      <c r="L154" s="10">
        <v>1.049466380738</v>
      </c>
      <c r="M154" s="17">
        <v>4.3977327019908253E-4</v>
      </c>
      <c r="N154" s="16">
        <f>J154/(PI()*H154*50^2)*1000000/1000</f>
        <v>51.63332690714617</v>
      </c>
    </row>
    <row r="155" spans="1:14" ht="13.8" x14ac:dyDescent="0.2">
      <c r="A155" s="13" t="s">
        <v>201</v>
      </c>
      <c r="B155" s="13" t="s">
        <v>171</v>
      </c>
      <c r="C155" s="13" t="s">
        <v>180</v>
      </c>
      <c r="D155" s="13" t="s">
        <v>186</v>
      </c>
      <c r="E155" s="13" t="s">
        <v>197</v>
      </c>
      <c r="F155" s="13" t="s">
        <v>216</v>
      </c>
      <c r="G155" s="13">
        <v>8.6999999999999993</v>
      </c>
      <c r="H155" s="14">
        <v>22</v>
      </c>
      <c r="I155" s="16">
        <v>3131.3315309379277</v>
      </c>
      <c r="J155" s="16">
        <v>10667.268881416514</v>
      </c>
      <c r="K155" s="16">
        <v>4029.7452845620296</v>
      </c>
      <c r="L155" s="10">
        <v>0.95132758112800009</v>
      </c>
      <c r="M155" s="17">
        <v>1.0329992913842617E-3</v>
      </c>
      <c r="N155" s="16">
        <f>J155/(PI()*H155*50^2)*1000000/1000</f>
        <v>61.736311700646965</v>
      </c>
    </row>
    <row r="156" spans="1:14" ht="13.8" x14ac:dyDescent="0.2">
      <c r="A156" s="13" t="s">
        <v>201</v>
      </c>
      <c r="B156" s="13" t="s">
        <v>171</v>
      </c>
      <c r="C156" s="13" t="s">
        <v>180</v>
      </c>
      <c r="D156" s="13" t="s">
        <v>186</v>
      </c>
      <c r="E156" s="13" t="s">
        <v>197</v>
      </c>
      <c r="F156" s="13" t="s">
        <v>217</v>
      </c>
      <c r="G156" s="13">
        <v>9.1999999999999993</v>
      </c>
      <c r="H156" s="14">
        <v>28</v>
      </c>
      <c r="I156" s="16">
        <v>2216.2117772907641</v>
      </c>
      <c r="J156" s="16">
        <v>9690.9159437998478</v>
      </c>
      <c r="K156" s="16">
        <v>3857.8703477066592</v>
      </c>
      <c r="L156" s="10">
        <v>1.0563132473679999</v>
      </c>
      <c r="M156" s="17">
        <v>8.3808035407452735E-4</v>
      </c>
      <c r="N156" s="16">
        <f>J156/(PI()*H156*50^2)*1000000/1000</f>
        <v>44.067347872680166</v>
      </c>
    </row>
    <row r="157" spans="1:14" ht="13.8" x14ac:dyDescent="0.2">
      <c r="A157" s="13" t="s">
        <v>201</v>
      </c>
      <c r="B157" s="13" t="s">
        <v>171</v>
      </c>
      <c r="C157" s="13" t="s">
        <v>180</v>
      </c>
      <c r="D157" s="13" t="s">
        <v>186</v>
      </c>
      <c r="E157" s="13" t="s">
        <v>197</v>
      </c>
      <c r="F157" s="13" t="s">
        <v>11</v>
      </c>
      <c r="G157" s="14">
        <f t="shared" ref="G157:N157" si="39">AVERAGE(G154:G156)</f>
        <v>8.1999999999999993</v>
      </c>
      <c r="H157" s="14">
        <f t="shared" si="39"/>
        <v>27.333333333333332</v>
      </c>
      <c r="I157" s="16">
        <f t="shared" si="39"/>
        <v>2125.4054928631558</v>
      </c>
      <c r="J157" s="16">
        <f t="shared" si="39"/>
        <v>11111.685088189202</v>
      </c>
      <c r="K157" s="16">
        <f t="shared" si="39"/>
        <v>4006.6448230248484</v>
      </c>
      <c r="L157" s="10">
        <f t="shared" si="39"/>
        <v>1.0190357364113334</v>
      </c>
      <c r="M157" s="17">
        <f t="shared" si="39"/>
        <v>7.7028430521929047E-4</v>
      </c>
      <c r="N157" s="16">
        <f t="shared" si="39"/>
        <v>52.478995493491105</v>
      </c>
    </row>
    <row r="158" spans="1:14" ht="13.8" x14ac:dyDescent="0.2">
      <c r="A158" s="13" t="s">
        <v>202</v>
      </c>
      <c r="B158" s="13" t="s">
        <v>171</v>
      </c>
      <c r="C158" s="13" t="s">
        <v>180</v>
      </c>
      <c r="D158" s="13" t="s">
        <v>173</v>
      </c>
      <c r="E158" s="13" t="s">
        <v>173</v>
      </c>
      <c r="F158" s="13" t="s">
        <v>683</v>
      </c>
      <c r="G158" s="13">
        <v>5.5</v>
      </c>
      <c r="H158" s="14">
        <v>33</v>
      </c>
      <c r="I158" s="16">
        <v>3803.2873364025822</v>
      </c>
      <c r="J158" s="16">
        <v>12891.893292459948</v>
      </c>
      <c r="K158" s="16">
        <v>3931.4164669936181</v>
      </c>
      <c r="L158" s="10">
        <v>1.0849007282000001</v>
      </c>
      <c r="M158" s="17">
        <v>1.1474862518364641E-3</v>
      </c>
      <c r="N158" s="16">
        <f>J158/(PI()*H158*50^2)*1000000/1000</f>
        <v>49.740813171109096</v>
      </c>
    </row>
    <row r="159" spans="1:14" ht="13.8" x14ac:dyDescent="0.2">
      <c r="A159" s="13" t="s">
        <v>202</v>
      </c>
      <c r="B159" s="13" t="s">
        <v>171</v>
      </c>
      <c r="C159" s="13" t="s">
        <v>180</v>
      </c>
      <c r="D159" s="13" t="s">
        <v>173</v>
      </c>
      <c r="E159" s="13" t="s">
        <v>173</v>
      </c>
      <c r="F159" s="13" t="s">
        <v>690</v>
      </c>
      <c r="G159" s="13">
        <v>8.1</v>
      </c>
      <c r="H159" s="14">
        <v>29.3</v>
      </c>
      <c r="I159" s="16">
        <v>2027.3477477607644</v>
      </c>
      <c r="J159" s="16">
        <v>14999.543032626154</v>
      </c>
      <c r="K159" s="16">
        <v>2669.175057202739</v>
      </c>
      <c r="L159" s="10">
        <v>1.8845966272720001</v>
      </c>
      <c r="M159" s="17">
        <v>9.5450348928113069E-4</v>
      </c>
      <c r="N159" s="16">
        <f>J159/(PI()*H159*50^2)*1000000/1000</f>
        <v>65.18092608224029</v>
      </c>
    </row>
    <row r="160" spans="1:14" ht="13.8" x14ac:dyDescent="0.2">
      <c r="A160" s="13" t="s">
        <v>202</v>
      </c>
      <c r="B160" s="13" t="s">
        <v>171</v>
      </c>
      <c r="C160" s="13" t="s">
        <v>180</v>
      </c>
      <c r="D160" s="13" t="s">
        <v>173</v>
      </c>
      <c r="E160" s="13" t="s">
        <v>173</v>
      </c>
      <c r="F160" s="13" t="s">
        <v>217</v>
      </c>
      <c r="G160" s="13">
        <v>9.3000000000000007</v>
      </c>
      <c r="H160" s="14">
        <v>25.3</v>
      </c>
      <c r="I160" s="16">
        <v>1451.2317975953144</v>
      </c>
      <c r="J160" s="16">
        <v>7173.0982731254089</v>
      </c>
      <c r="K160" s="16">
        <v>2649.8731860971384</v>
      </c>
      <c r="L160" s="10">
        <v>0.77514897096199997</v>
      </c>
      <c r="M160" s="17">
        <v>6.5936422194041468E-4</v>
      </c>
      <c r="N160" s="16">
        <f>J160/(PI()*H160*50^2)*1000000/1000</f>
        <v>36.099100314682914</v>
      </c>
    </row>
    <row r="161" spans="1:14" ht="13.8" x14ac:dyDescent="0.2">
      <c r="A161" s="13" t="s">
        <v>202</v>
      </c>
      <c r="B161" s="13" t="s">
        <v>171</v>
      </c>
      <c r="C161" s="13" t="s">
        <v>180</v>
      </c>
      <c r="D161" s="13" t="s">
        <v>173</v>
      </c>
      <c r="E161" s="13" t="s">
        <v>173</v>
      </c>
      <c r="F161" s="13" t="s">
        <v>11</v>
      </c>
      <c r="G161" s="14">
        <f t="shared" ref="G161:N161" si="40">AVERAGE(G158:G160)</f>
        <v>7.6333333333333329</v>
      </c>
      <c r="H161" s="14">
        <f t="shared" si="40"/>
        <v>29.2</v>
      </c>
      <c r="I161" s="16">
        <f t="shared" si="40"/>
        <v>2427.2889605862206</v>
      </c>
      <c r="J161" s="16">
        <f t="shared" si="40"/>
        <v>11688.178199403837</v>
      </c>
      <c r="K161" s="16">
        <f t="shared" si="40"/>
        <v>3083.4882367644987</v>
      </c>
      <c r="L161" s="10">
        <f t="shared" si="40"/>
        <v>1.2482154421446665</v>
      </c>
      <c r="M161" s="17">
        <f t="shared" si="40"/>
        <v>9.2045132101933652E-4</v>
      </c>
      <c r="N161" s="16">
        <f t="shared" si="40"/>
        <v>50.340279856010767</v>
      </c>
    </row>
    <row r="162" spans="1:14" ht="13.8" x14ac:dyDescent="0.2">
      <c r="A162" s="13" t="s">
        <v>202</v>
      </c>
      <c r="B162" s="13" t="s">
        <v>171</v>
      </c>
      <c r="C162" s="13" t="s">
        <v>180</v>
      </c>
      <c r="D162" s="13" t="s">
        <v>183</v>
      </c>
      <c r="E162" s="13" t="s">
        <v>184</v>
      </c>
      <c r="F162" s="13" t="s">
        <v>236</v>
      </c>
      <c r="G162" s="13">
        <v>8.9</v>
      </c>
      <c r="H162" s="14">
        <v>22.5</v>
      </c>
      <c r="I162" s="16">
        <v>3697.780894173166</v>
      </c>
      <c r="J162" s="16">
        <v>9598.4148471062435</v>
      </c>
      <c r="K162" s="16">
        <v>2797.5789042193624</v>
      </c>
      <c r="L162" s="10">
        <v>0.8657927730503201</v>
      </c>
      <c r="M162" s="17">
        <v>1.5926333604583437E-3</v>
      </c>
      <c r="N162" s="16">
        <f>J162/(PI()*H162*50^2)*1000000/1000</f>
        <v>54.31591711159458</v>
      </c>
    </row>
    <row r="163" spans="1:14" ht="13.8" x14ac:dyDescent="0.2">
      <c r="A163" s="13" t="s">
        <v>202</v>
      </c>
      <c r="B163" s="13" t="s">
        <v>171</v>
      </c>
      <c r="C163" s="13" t="s">
        <v>180</v>
      </c>
      <c r="D163" s="13" t="s">
        <v>183</v>
      </c>
      <c r="E163" s="13" t="s">
        <v>184</v>
      </c>
      <c r="F163" s="13" t="s">
        <v>690</v>
      </c>
      <c r="G163" s="13">
        <v>7.1</v>
      </c>
      <c r="H163" s="14">
        <v>31.5</v>
      </c>
      <c r="I163" s="16">
        <v>1718.6318114838227</v>
      </c>
      <c r="J163" s="16">
        <v>9221.6086812398808</v>
      </c>
      <c r="K163" s="16">
        <v>3019.0732722336115</v>
      </c>
      <c r="L163" s="10">
        <v>0.98426715891200012</v>
      </c>
      <c r="M163" s="17">
        <v>7.5069030178817186E-4</v>
      </c>
      <c r="N163" s="16">
        <f>J163/(PI()*H163*50^2)*1000000/1000</f>
        <v>37.274021711199012</v>
      </c>
    </row>
    <row r="164" spans="1:14" ht="13.8" x14ac:dyDescent="0.2">
      <c r="A164" s="13" t="s">
        <v>202</v>
      </c>
      <c r="B164" s="13" t="s">
        <v>171</v>
      </c>
      <c r="C164" s="13" t="s">
        <v>180</v>
      </c>
      <c r="D164" s="13" t="s">
        <v>183</v>
      </c>
      <c r="E164" s="13" t="s">
        <v>184</v>
      </c>
      <c r="F164" s="13" t="s">
        <v>217</v>
      </c>
      <c r="G164" s="13">
        <v>8.5</v>
      </c>
      <c r="H164" s="14">
        <v>33</v>
      </c>
      <c r="I164" s="16">
        <v>1251.5940363146956</v>
      </c>
      <c r="J164" s="16">
        <v>9461.1365865169737</v>
      </c>
      <c r="K164" s="16">
        <v>2726.8161086246328</v>
      </c>
      <c r="L164" s="10">
        <v>0.86853651420799993</v>
      </c>
      <c r="M164" s="17">
        <v>6.3138109799549527E-4</v>
      </c>
      <c r="N164" s="16">
        <f>J164/(PI()*H164*50^2)*1000000/1000</f>
        <v>36.503918909375955</v>
      </c>
    </row>
    <row r="165" spans="1:14" ht="13.8" x14ac:dyDescent="0.2">
      <c r="A165" s="13" t="s">
        <v>202</v>
      </c>
      <c r="B165" s="13" t="s">
        <v>171</v>
      </c>
      <c r="C165" s="13" t="s">
        <v>180</v>
      </c>
      <c r="D165" s="13" t="s">
        <v>183</v>
      </c>
      <c r="E165" s="13" t="s">
        <v>184</v>
      </c>
      <c r="F165" s="13" t="s">
        <v>11</v>
      </c>
      <c r="G165" s="14">
        <f t="shared" ref="G165:N165" si="41">AVERAGE(G162:G164)</f>
        <v>8.1666666666666661</v>
      </c>
      <c r="H165" s="14">
        <f t="shared" si="41"/>
        <v>29</v>
      </c>
      <c r="I165" s="16">
        <f t="shared" si="41"/>
        <v>2222.6689139905616</v>
      </c>
      <c r="J165" s="16">
        <f t="shared" si="41"/>
        <v>9427.0533716210321</v>
      </c>
      <c r="K165" s="16">
        <f t="shared" si="41"/>
        <v>2847.8227616925356</v>
      </c>
      <c r="L165" s="10">
        <f t="shared" si="41"/>
        <v>0.90619881539010672</v>
      </c>
      <c r="M165" s="17">
        <f t="shared" si="41"/>
        <v>9.915682534140035E-4</v>
      </c>
      <c r="N165" s="16">
        <f t="shared" si="41"/>
        <v>42.697952577389849</v>
      </c>
    </row>
    <row r="166" spans="1:14" ht="13.8" x14ac:dyDescent="0.2">
      <c r="A166" s="13" t="s">
        <v>203</v>
      </c>
      <c r="B166" s="13" t="s">
        <v>170</v>
      </c>
      <c r="C166" s="13" t="s">
        <v>180</v>
      </c>
      <c r="D166" s="13" t="s">
        <v>173</v>
      </c>
      <c r="E166" s="13" t="s">
        <v>173</v>
      </c>
      <c r="F166" s="13" t="s">
        <v>215</v>
      </c>
      <c r="G166" s="13">
        <v>8.5</v>
      </c>
      <c r="H166" s="14">
        <v>24.2</v>
      </c>
      <c r="I166" s="16">
        <v>11818.384722546603</v>
      </c>
      <c r="J166" s="16">
        <v>51500.212715415262</v>
      </c>
      <c r="K166" s="16">
        <v>3189.8859651962098</v>
      </c>
      <c r="L166" s="10">
        <v>0.72672900512799998</v>
      </c>
      <c r="M166" s="17">
        <v>3.5333370230167195E-4</v>
      </c>
      <c r="N166" s="16">
        <f>J166/(PI()*H166*50^2)*1000000/1000</f>
        <v>270.95912145264202</v>
      </c>
    </row>
    <row r="167" spans="1:14" ht="13.8" x14ac:dyDescent="0.2">
      <c r="A167" s="13" t="s">
        <v>203</v>
      </c>
      <c r="B167" s="13" t="s">
        <v>170</v>
      </c>
      <c r="C167" s="13" t="s">
        <v>180</v>
      </c>
      <c r="D167" s="13" t="s">
        <v>173</v>
      </c>
      <c r="E167" s="13" t="s">
        <v>173</v>
      </c>
      <c r="F167" s="13" t="s">
        <v>212</v>
      </c>
      <c r="G167" s="13">
        <v>7.1</v>
      </c>
      <c r="H167" s="14">
        <v>23.6</v>
      </c>
      <c r="I167" s="16">
        <v>12671.997578822689</v>
      </c>
      <c r="J167" s="16">
        <v>55744.947952568473</v>
      </c>
      <c r="K167" s="16">
        <v>3677.07264453262</v>
      </c>
      <c r="L167" s="10">
        <v>0.75416592268799998</v>
      </c>
      <c r="M167" s="17">
        <v>3.6904643789227755E-4</v>
      </c>
      <c r="N167" s="16">
        <f>J167/(PI()*H167*50^2)*1000000/1000</f>
        <v>300.74861081531196</v>
      </c>
    </row>
    <row r="168" spans="1:14" ht="13.8" x14ac:dyDescent="0.2">
      <c r="A168" s="13" t="s">
        <v>203</v>
      </c>
      <c r="B168" s="13" t="s">
        <v>170</v>
      </c>
      <c r="C168" s="13" t="s">
        <v>180</v>
      </c>
      <c r="D168" s="13" t="s">
        <v>173</v>
      </c>
      <c r="E168" s="13" t="s">
        <v>173</v>
      </c>
      <c r="F168" s="13" t="s">
        <v>214</v>
      </c>
      <c r="G168" s="13">
        <v>5.6</v>
      </c>
      <c r="H168" s="14">
        <v>21.4</v>
      </c>
      <c r="I168" s="16">
        <v>17112.39331940332</v>
      </c>
      <c r="J168" s="16">
        <v>65520.801426401718</v>
      </c>
      <c r="K168" s="16">
        <v>4500.0985787764703</v>
      </c>
      <c r="L168" s="10">
        <v>0.80487483088199996</v>
      </c>
      <c r="M168" s="17">
        <v>4.7646830004981753E-4</v>
      </c>
      <c r="N168" s="16">
        <f>J168/(PI()*H168*50^2)*1000000/1000</f>
        <v>389.83025877960154</v>
      </c>
    </row>
    <row r="169" spans="1:14" ht="13.8" x14ac:dyDescent="0.2">
      <c r="A169" s="13" t="s">
        <v>203</v>
      </c>
      <c r="B169" s="13" t="s">
        <v>170</v>
      </c>
      <c r="C169" s="13" t="s">
        <v>180</v>
      </c>
      <c r="D169" s="13" t="s">
        <v>173</v>
      </c>
      <c r="E169" s="13" t="s">
        <v>173</v>
      </c>
      <c r="F169" s="13" t="s">
        <v>11</v>
      </c>
      <c r="G169" s="14">
        <f t="shared" ref="G169:N169" si="42">AVERAGE(G166:G168)</f>
        <v>7.0666666666666664</v>
      </c>
      <c r="H169" s="14">
        <f t="shared" si="42"/>
        <v>23.066666666666663</v>
      </c>
      <c r="I169" s="16">
        <f t="shared" si="42"/>
        <v>13867.591873590871</v>
      </c>
      <c r="J169" s="16">
        <f t="shared" si="42"/>
        <v>57588.654031461811</v>
      </c>
      <c r="K169" s="16">
        <f t="shared" si="42"/>
        <v>3789.0190628350997</v>
      </c>
      <c r="L169" s="10">
        <f t="shared" si="42"/>
        <v>0.76192325289933327</v>
      </c>
      <c r="M169" s="17">
        <f t="shared" si="42"/>
        <v>3.9961614674792234E-4</v>
      </c>
      <c r="N169" s="16">
        <f t="shared" si="42"/>
        <v>320.51266368251851</v>
      </c>
    </row>
    <row r="170" spans="1:14" ht="13.8" x14ac:dyDescent="0.2">
      <c r="A170" s="13" t="s">
        <v>203</v>
      </c>
      <c r="B170" s="13" t="s">
        <v>170</v>
      </c>
      <c r="C170" s="13" t="s">
        <v>180</v>
      </c>
      <c r="D170" s="13" t="s">
        <v>181</v>
      </c>
      <c r="E170" s="13" t="s">
        <v>182</v>
      </c>
      <c r="F170" s="13" t="s">
        <v>683</v>
      </c>
      <c r="G170" s="13">
        <v>7.4</v>
      </c>
      <c r="H170" s="14">
        <v>22.6</v>
      </c>
      <c r="I170" s="16">
        <v>13930.188355261085</v>
      </c>
      <c r="J170" s="16">
        <v>55219.392559326603</v>
      </c>
      <c r="K170" s="16">
        <v>3567.5214296919098</v>
      </c>
      <c r="L170" s="10">
        <v>0.90513192521800001</v>
      </c>
      <c r="M170" s="17">
        <v>3.3588076880619047E-4</v>
      </c>
      <c r="N170" s="16">
        <f>J170/(PI()*H170*50^2)*1000000/1000</f>
        <v>311.09519576455415</v>
      </c>
    </row>
    <row r="171" spans="1:14" ht="13.8" x14ac:dyDescent="0.2">
      <c r="A171" s="13" t="s">
        <v>203</v>
      </c>
      <c r="B171" s="13" t="s">
        <v>170</v>
      </c>
      <c r="C171" s="13" t="s">
        <v>180</v>
      </c>
      <c r="D171" s="13" t="s">
        <v>181</v>
      </c>
      <c r="E171" s="13" t="s">
        <v>182</v>
      </c>
      <c r="F171" s="13" t="s">
        <v>684</v>
      </c>
      <c r="G171" s="13">
        <v>6.3</v>
      </c>
      <c r="H171" s="14">
        <v>25.9</v>
      </c>
      <c r="I171" s="16">
        <v>19342.0487945721</v>
      </c>
      <c r="J171" s="16">
        <v>89679.893322795411</v>
      </c>
      <c r="K171" s="16">
        <v>4416.5681057355896</v>
      </c>
      <c r="L171" s="10">
        <v>0.98878924224800013</v>
      </c>
      <c r="M171" s="17">
        <v>4.0239443659719317E-4</v>
      </c>
      <c r="N171" s="16">
        <f>J171/(PI()*H171*50^2)*1000000/1000</f>
        <v>440.86481291974519</v>
      </c>
    </row>
    <row r="172" spans="1:14" ht="13.8" x14ac:dyDescent="0.2">
      <c r="A172" s="13" t="s">
        <v>203</v>
      </c>
      <c r="B172" s="13" t="s">
        <v>170</v>
      </c>
      <c r="C172" s="13" t="s">
        <v>180</v>
      </c>
      <c r="D172" s="13" t="s">
        <v>181</v>
      </c>
      <c r="E172" s="13" t="s">
        <v>182</v>
      </c>
      <c r="F172" s="13" t="s">
        <v>685</v>
      </c>
      <c r="G172" s="13">
        <v>8</v>
      </c>
      <c r="H172" s="14">
        <v>21.3</v>
      </c>
      <c r="I172" s="16">
        <v>10009.486647984204</v>
      </c>
      <c r="J172" s="16">
        <v>36839.958151682433</v>
      </c>
      <c r="K172" s="16">
        <v>2626.5646613040799</v>
      </c>
      <c r="L172" s="10">
        <v>0.7238171130405</v>
      </c>
      <c r="M172" s="17">
        <v>1.3168324880246476E-3</v>
      </c>
      <c r="N172" s="16">
        <f>J172/(PI()*H172*50^2)*1000000/1000</f>
        <v>220.2163922305661</v>
      </c>
    </row>
    <row r="173" spans="1:14" ht="13.8" x14ac:dyDescent="0.2">
      <c r="A173" s="13" t="s">
        <v>203</v>
      </c>
      <c r="B173" s="13" t="s">
        <v>170</v>
      </c>
      <c r="C173" s="13" t="s">
        <v>180</v>
      </c>
      <c r="D173" s="13" t="s">
        <v>181</v>
      </c>
      <c r="E173" s="13" t="s">
        <v>182</v>
      </c>
      <c r="F173" s="13" t="s">
        <v>11</v>
      </c>
      <c r="G173" s="14">
        <f t="shared" ref="G173:N173" si="43">AVERAGE(G170:G172)</f>
        <v>7.2333333333333334</v>
      </c>
      <c r="H173" s="14">
        <f t="shared" si="43"/>
        <v>23.266666666666666</v>
      </c>
      <c r="I173" s="16">
        <f t="shared" si="43"/>
        <v>14427.241265939128</v>
      </c>
      <c r="J173" s="16">
        <f t="shared" si="43"/>
        <v>60579.748011268144</v>
      </c>
      <c r="K173" s="16">
        <f t="shared" si="43"/>
        <v>3536.8847322438596</v>
      </c>
      <c r="L173" s="10">
        <f t="shared" si="43"/>
        <v>0.87257942683549994</v>
      </c>
      <c r="M173" s="17">
        <f t="shared" si="43"/>
        <v>6.8503589780934376E-4</v>
      </c>
      <c r="N173" s="16">
        <f t="shared" si="43"/>
        <v>324.05880030495513</v>
      </c>
    </row>
    <row r="174" spans="1:14" ht="13.8" x14ac:dyDescent="0.2">
      <c r="A174" s="13" t="s">
        <v>203</v>
      </c>
      <c r="B174" s="13" t="s">
        <v>170</v>
      </c>
      <c r="C174" s="13" t="s">
        <v>180</v>
      </c>
      <c r="D174" s="13" t="s">
        <v>183</v>
      </c>
      <c r="E174" s="13" t="s">
        <v>184</v>
      </c>
      <c r="F174" s="13" t="s">
        <v>683</v>
      </c>
      <c r="G174" s="13">
        <v>8.6</v>
      </c>
      <c r="H174" s="14">
        <v>26</v>
      </c>
      <c r="I174" s="16">
        <v>15835.263664737036</v>
      </c>
      <c r="J174" s="16">
        <v>69471.389703275694</v>
      </c>
      <c r="K174" s="16">
        <v>4090.1351252065501</v>
      </c>
      <c r="L174" s="10">
        <v>0.84628439587199988</v>
      </c>
      <c r="M174" s="17">
        <v>5.9444358469468053E-4</v>
      </c>
      <c r="N174" s="16">
        <f>J174/(PI()*H174*50^2)*1000000/1000</f>
        <v>340.20661768429932</v>
      </c>
    </row>
    <row r="175" spans="1:14" ht="13.8" x14ac:dyDescent="0.2">
      <c r="A175" s="13" t="s">
        <v>203</v>
      </c>
      <c r="B175" s="13" t="s">
        <v>170</v>
      </c>
      <c r="C175" s="13" t="s">
        <v>180</v>
      </c>
      <c r="D175" s="13" t="s">
        <v>183</v>
      </c>
      <c r="E175" s="13" t="s">
        <v>184</v>
      </c>
      <c r="F175" s="13" t="s">
        <v>684</v>
      </c>
      <c r="G175" s="13">
        <v>7.4</v>
      </c>
      <c r="H175" s="14">
        <v>26</v>
      </c>
      <c r="I175" s="16">
        <v>14120.83723710125</v>
      </c>
      <c r="J175" s="16">
        <v>64561.531570504834</v>
      </c>
      <c r="K175" s="16">
        <v>3728.5350945017599</v>
      </c>
      <c r="L175" s="10">
        <v>0.764782960352</v>
      </c>
      <c r="M175" s="17">
        <v>4.5595849907703346E-4</v>
      </c>
      <c r="N175" s="16">
        <f>J175/(PI()*H175*50^2)*1000000/1000</f>
        <v>316.16267332397842</v>
      </c>
    </row>
    <row r="176" spans="1:14" ht="13.8" x14ac:dyDescent="0.2">
      <c r="A176" s="13" t="s">
        <v>203</v>
      </c>
      <c r="B176" s="13" t="s">
        <v>170</v>
      </c>
      <c r="C176" s="13" t="s">
        <v>180</v>
      </c>
      <c r="D176" s="13" t="s">
        <v>183</v>
      </c>
      <c r="E176" s="13" t="s">
        <v>184</v>
      </c>
      <c r="F176" s="13" t="s">
        <v>691</v>
      </c>
      <c r="G176" s="13">
        <v>7.6</v>
      </c>
      <c r="H176" s="14">
        <v>28.7</v>
      </c>
      <c r="I176" s="16">
        <v>15967.305024764841</v>
      </c>
      <c r="J176" s="16">
        <v>77780.344553622053</v>
      </c>
      <c r="K176" s="16">
        <v>3558.12779882114</v>
      </c>
      <c r="L176" s="10">
        <v>1.334863811298</v>
      </c>
      <c r="M176" s="17">
        <v>5.8098076298168004E-4</v>
      </c>
      <c r="N176" s="16">
        <f>J176/(PI()*H176*50^2)*1000000/1000</f>
        <v>345.0627543163688</v>
      </c>
    </row>
    <row r="177" spans="1:14" ht="13.8" x14ac:dyDescent="0.2">
      <c r="A177" s="13" t="s">
        <v>203</v>
      </c>
      <c r="B177" s="13" t="s">
        <v>170</v>
      </c>
      <c r="C177" s="13" t="s">
        <v>180</v>
      </c>
      <c r="D177" s="13" t="s">
        <v>183</v>
      </c>
      <c r="E177" s="13" t="s">
        <v>184</v>
      </c>
      <c r="F177" s="13" t="s">
        <v>11</v>
      </c>
      <c r="G177" s="14">
        <f t="shared" ref="G177:N177" si="44">AVERAGE(G174:G176)</f>
        <v>7.8666666666666671</v>
      </c>
      <c r="H177" s="14">
        <f t="shared" si="44"/>
        <v>26.900000000000002</v>
      </c>
      <c r="I177" s="16">
        <f t="shared" si="44"/>
        <v>15307.801975534376</v>
      </c>
      <c r="J177" s="16">
        <f t="shared" si="44"/>
        <v>70604.421942467525</v>
      </c>
      <c r="K177" s="16">
        <f t="shared" si="44"/>
        <v>3792.2660061764836</v>
      </c>
      <c r="L177" s="10">
        <f t="shared" si="44"/>
        <v>0.98197705584066652</v>
      </c>
      <c r="M177" s="17">
        <f t="shared" si="44"/>
        <v>5.4379428225113133E-4</v>
      </c>
      <c r="N177" s="16">
        <f t="shared" si="44"/>
        <v>333.8106817748822</v>
      </c>
    </row>
    <row r="178" spans="1:14" ht="13.8" x14ac:dyDescent="0.2">
      <c r="A178" s="13" t="s">
        <v>203</v>
      </c>
      <c r="B178" s="13" t="s">
        <v>170</v>
      </c>
      <c r="C178" s="13" t="s">
        <v>180</v>
      </c>
      <c r="D178" s="13" t="s">
        <v>186</v>
      </c>
      <c r="E178" s="13" t="s">
        <v>197</v>
      </c>
      <c r="F178" s="13" t="s">
        <v>694</v>
      </c>
      <c r="G178" s="13">
        <v>8.3000000000000007</v>
      </c>
      <c r="H178" s="14">
        <v>23.9</v>
      </c>
      <c r="I178" s="16">
        <v>12870.456585532726</v>
      </c>
      <c r="J178" s="16">
        <v>56164.335539509622</v>
      </c>
      <c r="K178" s="16">
        <v>3163.0413434867396</v>
      </c>
      <c r="L178" s="10">
        <v>0.96870470001800002</v>
      </c>
      <c r="M178" s="17">
        <v>4.2567259664787047E-4</v>
      </c>
      <c r="N178" s="16">
        <f>J178/(PI()*H178*50^2)*1000000/1000</f>
        <v>299.20775319112198</v>
      </c>
    </row>
    <row r="179" spans="1:14" ht="13.8" x14ac:dyDescent="0.2">
      <c r="A179" s="13" t="s">
        <v>203</v>
      </c>
      <c r="B179" s="13" t="s">
        <v>170</v>
      </c>
      <c r="C179" s="13" t="s">
        <v>180</v>
      </c>
      <c r="D179" s="13" t="s">
        <v>186</v>
      </c>
      <c r="E179" s="13" t="s">
        <v>197</v>
      </c>
      <c r="F179" s="13" t="s">
        <v>684</v>
      </c>
      <c r="G179" s="13">
        <v>8</v>
      </c>
      <c r="H179" s="14">
        <v>26.3</v>
      </c>
      <c r="I179" s="16">
        <v>16395.630181293567</v>
      </c>
      <c r="J179" s="16">
        <v>73700.426689426327</v>
      </c>
      <c r="K179" s="16">
        <v>3543.7209671129003</v>
      </c>
      <c r="L179" s="10">
        <v>1.223666748808</v>
      </c>
      <c r="M179" s="17">
        <v>4.5637709647572308E-4</v>
      </c>
      <c r="N179" s="16">
        <f>J179/(PI()*H179*50^2)*1000000/1000</f>
        <v>356.79961112103575</v>
      </c>
    </row>
    <row r="180" spans="1:14" ht="13.8" x14ac:dyDescent="0.2">
      <c r="A180" s="13" t="s">
        <v>203</v>
      </c>
      <c r="B180" s="13" t="s">
        <v>170</v>
      </c>
      <c r="C180" s="13" t="s">
        <v>180</v>
      </c>
      <c r="D180" s="13" t="s">
        <v>186</v>
      </c>
      <c r="E180" s="13" t="s">
        <v>197</v>
      </c>
      <c r="F180" s="13" t="s">
        <v>685</v>
      </c>
      <c r="G180" s="13">
        <v>9.1</v>
      </c>
      <c r="H180" s="14">
        <v>23.3</v>
      </c>
      <c r="I180" s="16">
        <v>11018.777930077491</v>
      </c>
      <c r="J180" s="16">
        <v>43032.474846679535</v>
      </c>
      <c r="K180" s="16">
        <v>3491.8731128046898</v>
      </c>
      <c r="L180" s="10">
        <v>0.67630519120199994</v>
      </c>
      <c r="M180" s="17">
        <v>3.7061271208553332E-4</v>
      </c>
      <c r="N180" s="16">
        <f>J180/(PI()*H180*50^2)*1000000/1000</f>
        <v>235.15299863782656</v>
      </c>
    </row>
    <row r="181" spans="1:14" ht="13.8" x14ac:dyDescent="0.2">
      <c r="A181" s="13" t="s">
        <v>203</v>
      </c>
      <c r="B181" s="13" t="s">
        <v>170</v>
      </c>
      <c r="C181" s="13" t="s">
        <v>180</v>
      </c>
      <c r="D181" s="13" t="s">
        <v>186</v>
      </c>
      <c r="E181" s="13" t="s">
        <v>197</v>
      </c>
      <c r="F181" s="13" t="s">
        <v>11</v>
      </c>
      <c r="G181" s="14">
        <f t="shared" ref="G181:N181" si="45">AVERAGE(G178:G180)</f>
        <v>8.4666666666666668</v>
      </c>
      <c r="H181" s="14">
        <f t="shared" si="45"/>
        <v>24.5</v>
      </c>
      <c r="I181" s="16">
        <f t="shared" si="45"/>
        <v>13428.288232301262</v>
      </c>
      <c r="J181" s="16">
        <f t="shared" si="45"/>
        <v>57632.412358538502</v>
      </c>
      <c r="K181" s="16">
        <f t="shared" si="45"/>
        <v>3399.5451411347767</v>
      </c>
      <c r="L181" s="10">
        <f t="shared" si="45"/>
        <v>0.95622554667600002</v>
      </c>
      <c r="M181" s="17">
        <f t="shared" si="45"/>
        <v>4.1755413506970899E-4</v>
      </c>
      <c r="N181" s="16">
        <f t="shared" si="45"/>
        <v>297.05345431666143</v>
      </c>
    </row>
    <row r="182" spans="1:14" ht="13.8" x14ac:dyDescent="0.2">
      <c r="A182" s="13" t="s">
        <v>203</v>
      </c>
      <c r="B182" s="13" t="s">
        <v>170</v>
      </c>
      <c r="C182" s="13" t="s">
        <v>180</v>
      </c>
      <c r="D182" s="13" t="s">
        <v>183</v>
      </c>
      <c r="E182" s="13" t="s">
        <v>204</v>
      </c>
      <c r="F182" s="13" t="s">
        <v>692</v>
      </c>
      <c r="G182" s="13">
        <v>7.4</v>
      </c>
      <c r="H182" s="14">
        <v>26.1</v>
      </c>
      <c r="I182" s="16">
        <v>10479.981204372067</v>
      </c>
      <c r="J182" s="16">
        <v>51922.419818613736</v>
      </c>
      <c r="K182" s="16">
        <v>3235.1504554866597</v>
      </c>
      <c r="L182" s="10">
        <v>0.66158455591200005</v>
      </c>
      <c r="M182" s="17">
        <v>2.7040517354570275E-4</v>
      </c>
      <c r="N182" s="16">
        <f>J182/(PI()*H182*50^2)*1000000/1000</f>
        <v>253.293786097317</v>
      </c>
    </row>
    <row r="183" spans="1:14" ht="13.8" x14ac:dyDescent="0.2">
      <c r="A183" s="13" t="s">
        <v>203</v>
      </c>
      <c r="B183" s="13" t="s">
        <v>170</v>
      </c>
      <c r="C183" s="13" t="s">
        <v>180</v>
      </c>
      <c r="D183" s="13" t="s">
        <v>183</v>
      </c>
      <c r="E183" s="13" t="s">
        <v>204</v>
      </c>
      <c r="F183" s="13" t="s">
        <v>683</v>
      </c>
      <c r="G183" s="13">
        <v>7.9</v>
      </c>
      <c r="H183" s="14">
        <v>21.9</v>
      </c>
      <c r="I183" s="16">
        <v>13368.903077636201</v>
      </c>
      <c r="J183" s="16">
        <v>52112.6849694798</v>
      </c>
      <c r="K183" s="16">
        <v>4026.4311091509603</v>
      </c>
      <c r="L183" s="10">
        <v>0.68866759424199997</v>
      </c>
      <c r="M183" s="17">
        <v>2.9459682390621538E-4</v>
      </c>
      <c r="N183" s="16">
        <f>J183/(PI()*H183*50^2)*1000000/1000</f>
        <v>302.97685518478278</v>
      </c>
    </row>
    <row r="184" spans="1:14" ht="13.8" x14ac:dyDescent="0.2">
      <c r="A184" s="13" t="s">
        <v>203</v>
      </c>
      <c r="B184" s="13" t="s">
        <v>170</v>
      </c>
      <c r="C184" s="13" t="s">
        <v>180</v>
      </c>
      <c r="D184" s="13" t="s">
        <v>183</v>
      </c>
      <c r="E184" s="13" t="s">
        <v>204</v>
      </c>
      <c r="F184" s="13" t="s">
        <v>691</v>
      </c>
      <c r="G184" s="13">
        <v>8.5</v>
      </c>
      <c r="H184" s="14">
        <v>21.8</v>
      </c>
      <c r="I184" s="16">
        <v>11977.500725807318</v>
      </c>
      <c r="J184" s="16">
        <v>52727.702396166889</v>
      </c>
      <c r="K184" s="16">
        <v>3988.6272930758601</v>
      </c>
      <c r="L184" s="10">
        <v>0.71930637811199993</v>
      </c>
      <c r="M184" s="17">
        <v>4.3872891131175104E-4</v>
      </c>
      <c r="N184" s="16">
        <f>J184/(PI()*H184*50^2)*1000000/1000</f>
        <v>307.95869630195722</v>
      </c>
    </row>
    <row r="185" spans="1:14" ht="13.8" x14ac:dyDescent="0.2">
      <c r="A185" s="13" t="s">
        <v>203</v>
      </c>
      <c r="B185" s="13" t="s">
        <v>170</v>
      </c>
      <c r="C185" s="13" t="s">
        <v>180</v>
      </c>
      <c r="D185" s="13" t="s">
        <v>183</v>
      </c>
      <c r="E185" s="13" t="s">
        <v>204</v>
      </c>
      <c r="F185" s="13" t="s">
        <v>11</v>
      </c>
      <c r="G185" s="14">
        <f t="shared" ref="G185:N185" si="46">AVERAGE(G182:G184)</f>
        <v>7.9333333333333336</v>
      </c>
      <c r="H185" s="14">
        <f t="shared" si="46"/>
        <v>23.266666666666666</v>
      </c>
      <c r="I185" s="16">
        <f t="shared" si="46"/>
        <v>11942.128335938529</v>
      </c>
      <c r="J185" s="16">
        <f t="shared" si="46"/>
        <v>52254.269061420142</v>
      </c>
      <c r="K185" s="16">
        <f t="shared" si="46"/>
        <v>3750.0696192378268</v>
      </c>
      <c r="L185" s="10">
        <f t="shared" si="46"/>
        <v>0.68985284275533332</v>
      </c>
      <c r="M185" s="17">
        <f t="shared" si="46"/>
        <v>3.3457696958788969E-4</v>
      </c>
      <c r="N185" s="16">
        <f t="shared" si="46"/>
        <v>288.07644586135234</v>
      </c>
    </row>
    <row r="186" spans="1:14" ht="13.8" x14ac:dyDescent="0.2">
      <c r="A186" s="13" t="s">
        <v>205</v>
      </c>
      <c r="B186" s="13" t="s">
        <v>170</v>
      </c>
      <c r="C186" s="13" t="s">
        <v>180</v>
      </c>
      <c r="D186" s="13" t="s">
        <v>173</v>
      </c>
      <c r="E186" s="13" t="s">
        <v>173</v>
      </c>
      <c r="F186" s="13" t="s">
        <v>236</v>
      </c>
      <c r="G186" s="14">
        <v>5.7428814360078295</v>
      </c>
      <c r="H186" s="14">
        <v>33.299999999999997</v>
      </c>
      <c r="I186" s="16">
        <v>6879.9586794581001</v>
      </c>
      <c r="J186" s="16">
        <v>15535.133749804003</v>
      </c>
      <c r="K186" s="16">
        <v>4497.8628968757102</v>
      </c>
      <c r="L186" s="10">
        <v>1.2066265056179999</v>
      </c>
      <c r="M186" s="17">
        <v>1.7098341256721334E-3</v>
      </c>
      <c r="N186" s="16">
        <f>J186/(PI()*H186*50^2)*1000000/1000</f>
        <v>59.399239108109036</v>
      </c>
    </row>
    <row r="187" spans="1:14" ht="13.8" x14ac:dyDescent="0.2">
      <c r="A187" s="13" t="s">
        <v>205</v>
      </c>
      <c r="B187" s="13" t="s">
        <v>170</v>
      </c>
      <c r="C187" s="13" t="s">
        <v>180</v>
      </c>
      <c r="D187" s="13" t="s">
        <v>173</v>
      </c>
      <c r="E187" s="13" t="s">
        <v>173</v>
      </c>
      <c r="F187" s="13" t="s">
        <v>239</v>
      </c>
      <c r="G187" s="14">
        <v>5.5992598981975945</v>
      </c>
      <c r="H187" s="14">
        <v>37.4</v>
      </c>
      <c r="I187" s="16">
        <v>3051.5579748414716</v>
      </c>
      <c r="J187" s="16">
        <v>17087.333915063202</v>
      </c>
      <c r="K187" s="16">
        <v>4253.4847196904893</v>
      </c>
      <c r="L187" s="10">
        <v>1.140790153762</v>
      </c>
      <c r="M187" s="17">
        <v>9.2009103231716614E-4</v>
      </c>
      <c r="N187" s="16">
        <f>J187/(PI()*H187*50^2)*1000000/1000</f>
        <v>58.171842927146457</v>
      </c>
    </row>
    <row r="188" spans="1:14" ht="13.8" x14ac:dyDescent="0.2">
      <c r="A188" s="13" t="s">
        <v>205</v>
      </c>
      <c r="B188" s="13" t="s">
        <v>170</v>
      </c>
      <c r="C188" s="13" t="s">
        <v>180</v>
      </c>
      <c r="D188" s="13" t="s">
        <v>173</v>
      </c>
      <c r="E188" s="13" t="s">
        <v>173</v>
      </c>
      <c r="F188" s="13" t="s">
        <v>213</v>
      </c>
      <c r="G188" s="14">
        <v>6.3737272522864536</v>
      </c>
      <c r="H188" s="14">
        <v>35.700000000000003</v>
      </c>
      <c r="I188" s="16">
        <v>1973.0487836530397</v>
      </c>
      <c r="J188" s="16">
        <v>13442.05765953528</v>
      </c>
      <c r="K188" s="16">
        <v>3635.1044608867601</v>
      </c>
      <c r="L188" s="10">
        <v>1.187171636168</v>
      </c>
      <c r="M188" s="17">
        <v>7.0067627567755154E-4</v>
      </c>
      <c r="N188" s="16">
        <f>J188/(PI()*H188*50^2)*1000000/1000</f>
        <v>47.941062674315134</v>
      </c>
    </row>
    <row r="189" spans="1:14" ht="13.8" x14ac:dyDescent="0.2">
      <c r="A189" s="13" t="s">
        <v>205</v>
      </c>
      <c r="B189" s="13" t="s">
        <v>170</v>
      </c>
      <c r="C189" s="13" t="s">
        <v>180</v>
      </c>
      <c r="D189" s="13" t="s">
        <v>173</v>
      </c>
      <c r="E189" s="13" t="s">
        <v>173</v>
      </c>
      <c r="F189" s="13" t="s">
        <v>11</v>
      </c>
      <c r="G189" s="14">
        <f t="shared" ref="G189:N189" si="47">AVERAGE(G186:G188)</f>
        <v>5.9052895288306262</v>
      </c>
      <c r="H189" s="14">
        <f t="shared" si="47"/>
        <v>35.466666666666661</v>
      </c>
      <c r="I189" s="16">
        <f t="shared" si="47"/>
        <v>3968.1884793175373</v>
      </c>
      <c r="J189" s="16">
        <f t="shared" si="47"/>
        <v>15354.841774800827</v>
      </c>
      <c r="K189" s="16">
        <f t="shared" si="47"/>
        <v>4128.8173591509867</v>
      </c>
      <c r="L189" s="10">
        <f t="shared" si="47"/>
        <v>1.1781960985159998</v>
      </c>
      <c r="M189" s="17">
        <f t="shared" si="47"/>
        <v>1.1102004778889504E-3</v>
      </c>
      <c r="N189" s="16">
        <f t="shared" si="47"/>
        <v>55.170714903190209</v>
      </c>
    </row>
    <row r="190" spans="1:14" ht="13.8" x14ac:dyDescent="0.2">
      <c r="A190" s="13" t="s">
        <v>205</v>
      </c>
      <c r="B190" s="13" t="s">
        <v>170</v>
      </c>
      <c r="C190" s="13" t="s">
        <v>180</v>
      </c>
      <c r="D190" s="13" t="s">
        <v>183</v>
      </c>
      <c r="E190" s="13" t="s">
        <v>184</v>
      </c>
      <c r="F190" s="13" t="s">
        <v>235</v>
      </c>
      <c r="G190" s="14">
        <v>4.2838018741633066</v>
      </c>
      <c r="H190" s="14">
        <v>36.200000000000003</v>
      </c>
      <c r="I190" s="16">
        <v>2299.8655807463406</v>
      </c>
      <c r="J190" s="16">
        <v>15136.8715788134</v>
      </c>
      <c r="K190" s="16">
        <v>4171.6005409818099</v>
      </c>
      <c r="L190" s="10">
        <v>1.1727572193619999</v>
      </c>
      <c r="M190" s="17">
        <v>6.6041211363589754E-4</v>
      </c>
      <c r="N190" s="16">
        <f>J190/(PI()*H190*50^2)*1000000/1000</f>
        <v>53.239954358350815</v>
      </c>
    </row>
    <row r="191" spans="1:14" ht="13.8" x14ac:dyDescent="0.2">
      <c r="A191" s="13" t="s">
        <v>205</v>
      </c>
      <c r="B191" s="13" t="s">
        <v>170</v>
      </c>
      <c r="C191" s="13" t="s">
        <v>180</v>
      </c>
      <c r="D191" s="13" t="s">
        <v>183</v>
      </c>
      <c r="E191" s="13" t="s">
        <v>184</v>
      </c>
      <c r="F191" s="13" t="s">
        <v>216</v>
      </c>
      <c r="G191" s="14">
        <v>5.4473119587217012</v>
      </c>
      <c r="H191" s="14">
        <v>36.6</v>
      </c>
      <c r="I191" s="16">
        <v>5711.9898607789582</v>
      </c>
      <c r="J191" s="16">
        <v>18508.183308507152</v>
      </c>
      <c r="K191" s="16">
        <v>4076.6625488889299</v>
      </c>
      <c r="L191" s="10">
        <v>1.4855284687679999</v>
      </c>
      <c r="M191" s="17">
        <v>1.578659634499599E-3</v>
      </c>
      <c r="N191" s="16">
        <f>J191/(PI()*H191*50^2)*1000000/1000</f>
        <v>64.386204616389563</v>
      </c>
    </row>
    <row r="192" spans="1:14" ht="13.8" x14ac:dyDescent="0.2">
      <c r="A192" s="13" t="s">
        <v>205</v>
      </c>
      <c r="B192" s="13" t="s">
        <v>170</v>
      </c>
      <c r="C192" s="13" t="s">
        <v>180</v>
      </c>
      <c r="D192" s="13" t="s">
        <v>183</v>
      </c>
      <c r="E192" s="13" t="s">
        <v>184</v>
      </c>
      <c r="F192" s="13" t="s">
        <v>214</v>
      </c>
      <c r="G192" s="14">
        <v>5.3697306709355015</v>
      </c>
      <c r="H192" s="14">
        <v>38.1</v>
      </c>
      <c r="I192" s="16">
        <v>2502.0780914128504</v>
      </c>
      <c r="J192" s="16">
        <v>15174.57556089448</v>
      </c>
      <c r="K192" s="16">
        <v>4029.1180826913301</v>
      </c>
      <c r="L192" s="10">
        <v>1.098157282848</v>
      </c>
      <c r="M192" s="17">
        <v>8.833587889304739E-4</v>
      </c>
      <c r="N192" s="16">
        <f>J192/(PI()*H192*50^2)*1000000/1000</f>
        <v>50.710944038589545</v>
      </c>
    </row>
    <row r="193" spans="1:14" ht="13.8" x14ac:dyDescent="0.2">
      <c r="A193" s="13" t="s">
        <v>205</v>
      </c>
      <c r="B193" s="13" t="s">
        <v>170</v>
      </c>
      <c r="C193" s="13" t="s">
        <v>180</v>
      </c>
      <c r="D193" s="13" t="s">
        <v>183</v>
      </c>
      <c r="E193" s="13" t="s">
        <v>184</v>
      </c>
      <c r="F193" s="13" t="s">
        <v>11</v>
      </c>
      <c r="G193" s="14">
        <f t="shared" ref="G193:N193" si="48">AVERAGE(G190:G192)</f>
        <v>5.0336148346068361</v>
      </c>
      <c r="H193" s="14">
        <f t="shared" si="48"/>
        <v>36.966666666666669</v>
      </c>
      <c r="I193" s="16">
        <f t="shared" si="48"/>
        <v>3504.6445109793826</v>
      </c>
      <c r="J193" s="16">
        <f t="shared" si="48"/>
        <v>16273.210149405013</v>
      </c>
      <c r="K193" s="16">
        <f t="shared" si="48"/>
        <v>4092.460390854023</v>
      </c>
      <c r="L193" s="10">
        <f t="shared" si="48"/>
        <v>1.2521476569926666</v>
      </c>
      <c r="M193" s="17">
        <f t="shared" si="48"/>
        <v>1.0408101790219902E-3</v>
      </c>
      <c r="N193" s="16">
        <f t="shared" si="48"/>
        <v>56.112367671109972</v>
      </c>
    </row>
    <row r="194" spans="1:14" ht="13.8" x14ac:dyDescent="0.2">
      <c r="A194" s="13" t="s">
        <v>206</v>
      </c>
      <c r="B194" s="13" t="s">
        <v>170</v>
      </c>
      <c r="C194" s="13" t="s">
        <v>180</v>
      </c>
      <c r="D194" s="13" t="s">
        <v>183</v>
      </c>
      <c r="E194" s="13" t="s">
        <v>184</v>
      </c>
      <c r="F194" s="13" t="s">
        <v>683</v>
      </c>
      <c r="G194" s="14">
        <v>7.4942672503648051</v>
      </c>
      <c r="H194" s="14">
        <v>36</v>
      </c>
      <c r="I194" s="16">
        <v>3217.4019077640464</v>
      </c>
      <c r="J194" s="16">
        <v>16046.865939176088</v>
      </c>
      <c r="K194" s="16">
        <v>3674.8522682267303</v>
      </c>
      <c r="L194" s="10">
        <v>1.193360329728</v>
      </c>
      <c r="M194" s="17">
        <v>9.9495321808782018E-4</v>
      </c>
      <c r="N194" s="16">
        <f>J194/(PI()*H194*50^2)*1000000/1000</f>
        <v>56.754178563396536</v>
      </c>
    </row>
    <row r="195" spans="1:14" ht="13.8" x14ac:dyDescent="0.2">
      <c r="A195" s="13" t="s">
        <v>206</v>
      </c>
      <c r="B195" s="13" t="s">
        <v>170</v>
      </c>
      <c r="C195" s="13" t="s">
        <v>180</v>
      </c>
      <c r="D195" s="13" t="s">
        <v>183</v>
      </c>
      <c r="E195" s="13" t="s">
        <v>184</v>
      </c>
      <c r="F195" s="13" t="s">
        <v>690</v>
      </c>
      <c r="G195" s="14">
        <v>5.0184253497506432</v>
      </c>
      <c r="H195" s="14">
        <v>38.299999999999997</v>
      </c>
      <c r="I195" s="16">
        <v>2543.334354617496</v>
      </c>
      <c r="J195" s="16">
        <v>18611.065991390307</v>
      </c>
      <c r="K195" s="16">
        <v>4362.7735841538197</v>
      </c>
      <c r="L195" s="10">
        <v>1.1752210516819999</v>
      </c>
      <c r="M195" s="17">
        <v>1.1290352528272615E-3</v>
      </c>
      <c r="N195" s="16">
        <f>J195/(PI()*H195*50^2)*1000000/1000</f>
        <v>61.870352976276422</v>
      </c>
    </row>
    <row r="196" spans="1:14" ht="13.8" x14ac:dyDescent="0.2">
      <c r="A196" s="13" t="s">
        <v>206</v>
      </c>
      <c r="B196" s="13" t="s">
        <v>170</v>
      </c>
      <c r="C196" s="13" t="s">
        <v>180</v>
      </c>
      <c r="D196" s="13" t="s">
        <v>183</v>
      </c>
      <c r="E196" s="13" t="s">
        <v>184</v>
      </c>
      <c r="F196" s="13" t="s">
        <v>691</v>
      </c>
      <c r="G196" s="14">
        <v>3.646412294353063</v>
      </c>
      <c r="H196" s="14">
        <v>36.6</v>
      </c>
      <c r="I196" s="16">
        <v>2343.6018505172742</v>
      </c>
      <c r="J196" s="16">
        <v>17427.787550365982</v>
      </c>
      <c r="K196" s="16">
        <v>4692.68784556025</v>
      </c>
      <c r="L196" s="10">
        <v>1.222833129888</v>
      </c>
      <c r="M196" s="17">
        <v>6.5588006165891611E-4</v>
      </c>
      <c r="N196" s="16">
        <f>J196/(PI()*H196*50^2)*1000000/1000</f>
        <v>60.627727558385565</v>
      </c>
    </row>
    <row r="197" spans="1:14" ht="13.8" x14ac:dyDescent="0.2">
      <c r="A197" s="13" t="s">
        <v>206</v>
      </c>
      <c r="B197" s="13" t="s">
        <v>170</v>
      </c>
      <c r="C197" s="13" t="s">
        <v>180</v>
      </c>
      <c r="D197" s="13" t="s">
        <v>183</v>
      </c>
      <c r="E197" s="13" t="s">
        <v>184</v>
      </c>
      <c r="F197" s="13" t="s">
        <v>11</v>
      </c>
      <c r="G197" s="14">
        <f t="shared" ref="G197:N197" si="49">AVERAGE(G194:G196)</f>
        <v>5.3863682981561709</v>
      </c>
      <c r="H197" s="14">
        <f t="shared" si="49"/>
        <v>36.966666666666669</v>
      </c>
      <c r="I197" s="16">
        <f t="shared" si="49"/>
        <v>2701.4460376329389</v>
      </c>
      <c r="J197" s="16">
        <f t="shared" si="49"/>
        <v>17361.906493644125</v>
      </c>
      <c r="K197" s="16">
        <f t="shared" si="49"/>
        <v>4243.4378993136006</v>
      </c>
      <c r="L197" s="10">
        <f t="shared" si="49"/>
        <v>1.1971381704326667</v>
      </c>
      <c r="M197" s="17">
        <f t="shared" si="49"/>
        <v>9.266228441913325E-4</v>
      </c>
      <c r="N197" s="16">
        <f t="shared" si="49"/>
        <v>59.75075303268617</v>
      </c>
    </row>
    <row r="198" spans="1:14" ht="13.8" x14ac:dyDescent="0.2">
      <c r="A198" s="13" t="s">
        <v>157</v>
      </c>
      <c r="B198" s="13" t="s">
        <v>170</v>
      </c>
      <c r="C198" s="13" t="s">
        <v>180</v>
      </c>
      <c r="D198" s="13" t="s">
        <v>173</v>
      </c>
      <c r="E198" s="13" t="s">
        <v>173</v>
      </c>
      <c r="F198" s="13" t="s">
        <v>692</v>
      </c>
      <c r="G198" s="14">
        <v>5.4788342174781341</v>
      </c>
      <c r="H198" s="14">
        <v>27.3</v>
      </c>
      <c r="I198" s="16">
        <v>1471.9499609910822</v>
      </c>
      <c r="J198" s="16">
        <v>10156.81330677066</v>
      </c>
      <c r="K198" s="16">
        <v>4321.3115258688495</v>
      </c>
      <c r="L198" s="10">
        <v>0.99841277248800009</v>
      </c>
      <c r="M198" s="17">
        <v>4.5636161739089553E-4</v>
      </c>
      <c r="N198" s="16">
        <f>J198/(PI()*H198*50^2)*1000000/1000</f>
        <v>47.370169782683952</v>
      </c>
    </row>
    <row r="199" spans="1:14" ht="13.8" x14ac:dyDescent="0.2">
      <c r="A199" s="13" t="s">
        <v>157</v>
      </c>
      <c r="B199" s="13" t="s">
        <v>170</v>
      </c>
      <c r="C199" s="13" t="s">
        <v>180</v>
      </c>
      <c r="D199" s="13" t="s">
        <v>173</v>
      </c>
      <c r="E199" s="13" t="s">
        <v>173</v>
      </c>
      <c r="F199" s="13" t="s">
        <v>694</v>
      </c>
      <c r="G199" s="14">
        <v>5.0091055617189522</v>
      </c>
      <c r="H199" s="14">
        <v>28.5</v>
      </c>
      <c r="I199" s="16">
        <v>1478.0052604386087</v>
      </c>
      <c r="J199" s="16">
        <v>10273.056027846431</v>
      </c>
      <c r="K199" s="16">
        <v>4864.466803934698</v>
      </c>
      <c r="L199" s="10">
        <v>1.2042273714579999</v>
      </c>
      <c r="M199" s="17">
        <v>4.435221840853751E-4</v>
      </c>
      <c r="N199" s="16">
        <f>J199/(PI()*H199*50^2)*1000000/1000</f>
        <v>45.89495150854038</v>
      </c>
    </row>
    <row r="200" spans="1:14" ht="13.8" x14ac:dyDescent="0.2">
      <c r="A200" s="13" t="s">
        <v>157</v>
      </c>
      <c r="B200" s="13" t="s">
        <v>170</v>
      </c>
      <c r="C200" s="13" t="s">
        <v>180</v>
      </c>
      <c r="D200" s="13" t="s">
        <v>173</v>
      </c>
      <c r="E200" s="13" t="s">
        <v>173</v>
      </c>
      <c r="F200" s="13" t="s">
        <v>691</v>
      </c>
      <c r="G200" s="14">
        <v>5.6598823634350541</v>
      </c>
      <c r="H200" s="14">
        <v>27.9</v>
      </c>
      <c r="I200" s="16">
        <v>2884.7154060932035</v>
      </c>
      <c r="J200" s="16">
        <v>11863.414195658595</v>
      </c>
      <c r="K200" s="16">
        <v>5025.3631786372371</v>
      </c>
      <c r="L200" s="10">
        <v>1.1417722840820002</v>
      </c>
      <c r="M200" s="17">
        <v>7.2219686462575352E-4</v>
      </c>
      <c r="N200" s="16">
        <f>J200/(PI()*H200*50^2)*1000000/1000</f>
        <v>54.139670571630887</v>
      </c>
    </row>
    <row r="201" spans="1:14" ht="13.8" x14ac:dyDescent="0.2">
      <c r="A201" s="13" t="s">
        <v>157</v>
      </c>
      <c r="B201" s="13" t="s">
        <v>170</v>
      </c>
      <c r="C201" s="13" t="s">
        <v>180</v>
      </c>
      <c r="D201" s="13" t="s">
        <v>173</v>
      </c>
      <c r="E201" s="13" t="s">
        <v>173</v>
      </c>
      <c r="F201" s="13" t="s">
        <v>11</v>
      </c>
      <c r="G201" s="14">
        <f t="shared" ref="G201:N201" si="50">AVERAGE(G198:G200)</f>
        <v>5.3826073808773804</v>
      </c>
      <c r="H201" s="14">
        <f t="shared" si="50"/>
        <v>27.899999999999995</v>
      </c>
      <c r="I201" s="16">
        <f t="shared" si="50"/>
        <v>1944.8902091742982</v>
      </c>
      <c r="J201" s="16">
        <f t="shared" si="50"/>
        <v>10764.427843425228</v>
      </c>
      <c r="K201" s="16">
        <f t="shared" si="50"/>
        <v>4737.0471694802609</v>
      </c>
      <c r="L201" s="10">
        <f t="shared" si="50"/>
        <v>1.114804142676</v>
      </c>
      <c r="M201" s="17">
        <f t="shared" si="50"/>
        <v>5.4069355536734138E-4</v>
      </c>
      <c r="N201" s="16">
        <f t="shared" si="50"/>
        <v>49.134930620951742</v>
      </c>
    </row>
    <row r="202" spans="1:14" ht="13.8" x14ac:dyDescent="0.2">
      <c r="A202" s="13" t="s">
        <v>157</v>
      </c>
      <c r="B202" s="13" t="s">
        <v>170</v>
      </c>
      <c r="C202" s="13" t="s">
        <v>180</v>
      </c>
      <c r="D202" s="13" t="s">
        <v>189</v>
      </c>
      <c r="E202" s="13" t="s">
        <v>207</v>
      </c>
      <c r="F202" s="13" t="s">
        <v>692</v>
      </c>
      <c r="G202" s="14">
        <v>8.1231094616482142</v>
      </c>
      <c r="H202" s="14">
        <v>31.4</v>
      </c>
      <c r="I202" s="16">
        <v>2433.5847048404271</v>
      </c>
      <c r="J202" s="16">
        <v>10100.79266116196</v>
      </c>
      <c r="K202" s="16">
        <v>4043.5231196217474</v>
      </c>
      <c r="L202" s="10">
        <v>1.0591861769679998</v>
      </c>
      <c r="M202" s="17">
        <v>7.2879555183817028E-4</v>
      </c>
      <c r="N202" s="16">
        <f>J202/(PI()*H202*50^2)*1000000/1000</f>
        <v>40.95773455210869</v>
      </c>
    </row>
    <row r="203" spans="1:14" ht="13.8" x14ac:dyDescent="0.2">
      <c r="A203" s="13" t="s">
        <v>157</v>
      </c>
      <c r="B203" s="13" t="s">
        <v>170</v>
      </c>
      <c r="C203" s="13" t="s">
        <v>180</v>
      </c>
      <c r="D203" s="13" t="s">
        <v>189</v>
      </c>
      <c r="E203" s="13" t="s">
        <v>207</v>
      </c>
      <c r="F203" s="13" t="s">
        <v>694</v>
      </c>
      <c r="G203" s="14">
        <v>5.4376155576841612</v>
      </c>
      <c r="H203" s="14">
        <v>31.3</v>
      </c>
      <c r="I203" s="16">
        <v>4862.158827989314</v>
      </c>
      <c r="J203" s="16">
        <v>14001.798883154641</v>
      </c>
      <c r="K203" s="16">
        <v>5119.5304769731001</v>
      </c>
      <c r="L203" s="10">
        <v>1.252326447138</v>
      </c>
      <c r="M203" s="17">
        <v>1.0971064703661339E-3</v>
      </c>
      <c r="N203" s="16">
        <f>J203/(PI()*H203*50^2)*1000000/1000</f>
        <v>56.957329186776754</v>
      </c>
    </row>
    <row r="204" spans="1:14" ht="13.8" x14ac:dyDescent="0.2">
      <c r="A204" s="13" t="s">
        <v>157</v>
      </c>
      <c r="B204" s="13" t="s">
        <v>170</v>
      </c>
      <c r="C204" s="13" t="s">
        <v>180</v>
      </c>
      <c r="D204" s="13" t="s">
        <v>189</v>
      </c>
      <c r="E204" s="13" t="s">
        <v>207</v>
      </c>
      <c r="F204" s="13" t="s">
        <v>685</v>
      </c>
      <c r="G204" s="14">
        <v>6.9069540898092807</v>
      </c>
      <c r="H204" s="14">
        <v>31.1</v>
      </c>
      <c r="I204" s="16">
        <v>806.98172962942579</v>
      </c>
      <c r="J204" s="16">
        <v>7810.7955718065532</v>
      </c>
      <c r="K204" s="16">
        <v>3118.0788152461346</v>
      </c>
      <c r="L204" s="10">
        <v>0.99245467784199992</v>
      </c>
      <c r="M204" s="17">
        <v>3.2712485445980617E-4</v>
      </c>
      <c r="N204" s="16">
        <f>J204/(PI()*H204*50^2)*1000000/1000</f>
        <v>31.977536327544701</v>
      </c>
    </row>
    <row r="205" spans="1:14" ht="13.8" x14ac:dyDescent="0.2">
      <c r="A205" s="13" t="s">
        <v>157</v>
      </c>
      <c r="B205" s="13" t="s">
        <v>170</v>
      </c>
      <c r="C205" s="13" t="s">
        <v>180</v>
      </c>
      <c r="D205" s="13" t="s">
        <v>189</v>
      </c>
      <c r="E205" s="13" t="s">
        <v>207</v>
      </c>
      <c r="F205" s="13" t="s">
        <v>11</v>
      </c>
      <c r="G205" s="14">
        <f t="shared" ref="G205:N205" si="51">AVERAGE(G202:G204)</f>
        <v>6.8225597030472187</v>
      </c>
      <c r="H205" s="14">
        <f t="shared" si="51"/>
        <v>31.266666666666669</v>
      </c>
      <c r="I205" s="16">
        <f t="shared" si="51"/>
        <v>2700.9084208197223</v>
      </c>
      <c r="J205" s="16">
        <f t="shared" si="51"/>
        <v>10637.795705374385</v>
      </c>
      <c r="K205" s="16">
        <f t="shared" si="51"/>
        <v>4093.7108039469945</v>
      </c>
      <c r="L205" s="10">
        <f t="shared" si="51"/>
        <v>1.1013224339826666</v>
      </c>
      <c r="M205" s="17">
        <f t="shared" si="51"/>
        <v>7.176756255547035E-4</v>
      </c>
      <c r="N205" s="16">
        <f t="shared" si="51"/>
        <v>43.297533355476709</v>
      </c>
    </row>
    <row r="206" spans="1:14" ht="13.8" x14ac:dyDescent="0.2">
      <c r="A206" s="13" t="s">
        <v>158</v>
      </c>
      <c r="B206" s="13" t="s">
        <v>170</v>
      </c>
      <c r="C206" s="13" t="s">
        <v>180</v>
      </c>
      <c r="D206" s="13" t="s">
        <v>173</v>
      </c>
      <c r="E206" s="13" t="s">
        <v>173</v>
      </c>
      <c r="F206" s="13" t="s">
        <v>215</v>
      </c>
      <c r="G206" s="14">
        <v>5.8957487739045966</v>
      </c>
      <c r="H206" s="14">
        <v>32.75</v>
      </c>
      <c r="I206" s="16">
        <v>6392.2799126865984</v>
      </c>
      <c r="J206" s="16">
        <v>17726.701806964051</v>
      </c>
      <c r="K206" s="16">
        <v>4669.8618173789791</v>
      </c>
      <c r="L206" s="10">
        <v>1.3946532054480001</v>
      </c>
      <c r="M206" s="17">
        <v>1.6771258938669893E-3</v>
      </c>
      <c r="N206" s="16">
        <f>J206/(PI()*H206*50^2)*1000000/1000</f>
        <v>68.917061796503489</v>
      </c>
    </row>
    <row r="207" spans="1:14" ht="13.8" x14ac:dyDescent="0.2">
      <c r="A207" s="13" t="s">
        <v>158</v>
      </c>
      <c r="B207" s="13" t="s">
        <v>170</v>
      </c>
      <c r="C207" s="13" t="s">
        <v>180</v>
      </c>
      <c r="D207" s="13" t="s">
        <v>173</v>
      </c>
      <c r="E207" s="13" t="s">
        <v>173</v>
      </c>
      <c r="F207" s="13" t="s">
        <v>213</v>
      </c>
      <c r="G207" s="14">
        <v>2.9870540970335813</v>
      </c>
      <c r="H207" s="14">
        <v>31.8</v>
      </c>
      <c r="I207" s="16">
        <v>56838.545729575359</v>
      </c>
      <c r="J207" s="16">
        <v>20972.570270503991</v>
      </c>
      <c r="K207" s="16">
        <v>5238.3255057411616</v>
      </c>
      <c r="L207" s="10">
        <v>1.8622585780500001</v>
      </c>
      <c r="M207" s="17">
        <v>1.0718027044198861E-3</v>
      </c>
      <c r="N207" s="16">
        <f>J207/(PI()*H207*50^2)*1000000/1000</f>
        <v>83.972030890385895</v>
      </c>
    </row>
    <row r="208" spans="1:14" ht="13.8" x14ac:dyDescent="0.2">
      <c r="A208" s="13" t="s">
        <v>158</v>
      </c>
      <c r="B208" s="13" t="s">
        <v>170</v>
      </c>
      <c r="C208" s="13" t="s">
        <v>180</v>
      </c>
      <c r="D208" s="13" t="s">
        <v>173</v>
      </c>
      <c r="E208" s="13" t="s">
        <v>173</v>
      </c>
      <c r="F208" s="13" t="s">
        <v>214</v>
      </c>
      <c r="G208" s="14">
        <v>5.8855522991719695</v>
      </c>
      <c r="H208" s="14">
        <v>31.45</v>
      </c>
      <c r="I208" s="16">
        <v>3172.8713918915319</v>
      </c>
      <c r="J208" s="16">
        <v>15947.109112587676</v>
      </c>
      <c r="K208" s="16">
        <v>4066.3479875294902</v>
      </c>
      <c r="L208" s="10">
        <v>1.639412919368</v>
      </c>
      <c r="M208" s="17">
        <v>9.1088108292691294E-4</v>
      </c>
      <c r="N208" s="16">
        <f>J208/(PI()*H208*50^2)*1000000/1000</f>
        <v>64.561176300009848</v>
      </c>
    </row>
    <row r="209" spans="1:14" ht="13.8" x14ac:dyDescent="0.2">
      <c r="A209" s="13" t="s">
        <v>158</v>
      </c>
      <c r="B209" s="13" t="s">
        <v>170</v>
      </c>
      <c r="C209" s="13" t="s">
        <v>180</v>
      </c>
      <c r="D209" s="13" t="s">
        <v>173</v>
      </c>
      <c r="E209" s="13" t="s">
        <v>173</v>
      </c>
      <c r="F209" s="13" t="s">
        <v>11</v>
      </c>
      <c r="G209" s="14">
        <f t="shared" ref="G209:N209" si="52">AVERAGE(G206:G208)</f>
        <v>4.9227850567033826</v>
      </c>
      <c r="H209" s="14">
        <f t="shared" si="52"/>
        <v>32</v>
      </c>
      <c r="I209" s="16">
        <f t="shared" si="52"/>
        <v>22134.565678051164</v>
      </c>
      <c r="J209" s="16">
        <f t="shared" si="52"/>
        <v>18215.460396685241</v>
      </c>
      <c r="K209" s="16">
        <f t="shared" si="52"/>
        <v>4658.1784368832105</v>
      </c>
      <c r="L209" s="10">
        <f t="shared" si="52"/>
        <v>1.6321082342886666</v>
      </c>
      <c r="M209" s="17">
        <f t="shared" si="52"/>
        <v>1.219936560404596E-3</v>
      </c>
      <c r="N209" s="16">
        <f t="shared" si="52"/>
        <v>72.483422995633077</v>
      </c>
    </row>
    <row r="210" spans="1:14" ht="13.8" x14ac:dyDescent="0.2">
      <c r="A210" s="13" t="s">
        <v>158</v>
      </c>
      <c r="B210" s="13" t="s">
        <v>170</v>
      </c>
      <c r="C210" s="13" t="s">
        <v>180</v>
      </c>
      <c r="D210" s="13" t="s">
        <v>189</v>
      </c>
      <c r="E210" s="13" t="s">
        <v>207</v>
      </c>
      <c r="F210" s="13" t="s">
        <v>236</v>
      </c>
      <c r="G210" s="14">
        <v>1.7970544521010656</v>
      </c>
      <c r="H210" s="14">
        <v>36.950000000000003</v>
      </c>
      <c r="I210" s="16">
        <v>780.59667048766892</v>
      </c>
      <c r="J210" s="16">
        <v>20291.272238637492</v>
      </c>
      <c r="K210" s="16">
        <v>5301.1353547840454</v>
      </c>
      <c r="L210" s="10">
        <v>1.4950988753780001</v>
      </c>
      <c r="M210" s="17">
        <v>1.0341449063446114E-3</v>
      </c>
      <c r="N210" s="16">
        <f>J210/(PI()*H210*50^2)*1000000/1000</f>
        <v>69.920568950527866</v>
      </c>
    </row>
    <row r="211" spans="1:14" ht="13.8" x14ac:dyDescent="0.2">
      <c r="A211" s="13" t="s">
        <v>158</v>
      </c>
      <c r="B211" s="13" t="s">
        <v>170</v>
      </c>
      <c r="C211" s="13" t="s">
        <v>180</v>
      </c>
      <c r="D211" s="13" t="s">
        <v>189</v>
      </c>
      <c r="E211" s="13" t="s">
        <v>207</v>
      </c>
      <c r="F211" s="13" t="s">
        <v>213</v>
      </c>
      <c r="G211" s="14">
        <v>3.5896819980051897</v>
      </c>
      <c r="H211" s="14">
        <v>38</v>
      </c>
      <c r="I211" s="16">
        <v>4893.1932117660826</v>
      </c>
      <c r="J211" s="16">
        <v>28573.759063562778</v>
      </c>
      <c r="K211" s="16">
        <v>5980.659060172391</v>
      </c>
      <c r="L211" s="10">
        <v>2.247777344008</v>
      </c>
      <c r="M211" s="17">
        <v>1.0194818361586526E-3</v>
      </c>
      <c r="N211" s="16">
        <f>J211/(PI()*H211*50^2)*1000000/1000</f>
        <v>95.740105214376058</v>
      </c>
    </row>
    <row r="212" spans="1:14" ht="13.8" x14ac:dyDescent="0.2">
      <c r="A212" s="13" t="s">
        <v>158</v>
      </c>
      <c r="B212" s="13" t="s">
        <v>170</v>
      </c>
      <c r="C212" s="13" t="s">
        <v>180</v>
      </c>
      <c r="D212" s="13" t="s">
        <v>189</v>
      </c>
      <c r="E212" s="13" t="s">
        <v>207</v>
      </c>
      <c r="F212" s="13" t="s">
        <v>214</v>
      </c>
      <c r="G212" s="14">
        <v>3.2133775735040393</v>
      </c>
      <c r="H212" s="14">
        <v>35.049999999999997</v>
      </c>
      <c r="I212" s="16">
        <v>3146.7419081278949</v>
      </c>
      <c r="J212" s="16">
        <v>16814.706497296487</v>
      </c>
      <c r="K212" s="16">
        <v>4715.7497582971018</v>
      </c>
      <c r="L212" s="10">
        <v>1.4355659315279998</v>
      </c>
      <c r="M212" s="17">
        <v>8.1405579774190546E-4</v>
      </c>
      <c r="N212" s="16">
        <f>J212/(PI()*H212*50^2)*1000000/1000</f>
        <v>61.081738218183069</v>
      </c>
    </row>
    <row r="213" spans="1:14" ht="13.8" x14ac:dyDescent="0.2">
      <c r="A213" s="13" t="s">
        <v>158</v>
      </c>
      <c r="B213" s="13" t="s">
        <v>170</v>
      </c>
      <c r="C213" s="13" t="s">
        <v>180</v>
      </c>
      <c r="D213" s="13" t="s">
        <v>189</v>
      </c>
      <c r="E213" s="13" t="s">
        <v>207</v>
      </c>
      <c r="F213" s="13" t="s">
        <v>11</v>
      </c>
      <c r="G213" s="14">
        <f t="shared" ref="G213:N213" si="53">AVERAGE(G210:G212)</f>
        <v>2.866704674536765</v>
      </c>
      <c r="H213" s="14">
        <f t="shared" si="53"/>
        <v>36.666666666666664</v>
      </c>
      <c r="I213" s="16">
        <f t="shared" si="53"/>
        <v>2940.1772634605491</v>
      </c>
      <c r="J213" s="16">
        <f t="shared" si="53"/>
        <v>21893.245933165585</v>
      </c>
      <c r="K213" s="16">
        <f t="shared" si="53"/>
        <v>5332.5147244178452</v>
      </c>
      <c r="L213" s="10">
        <f t="shared" si="53"/>
        <v>1.7261473836379999</v>
      </c>
      <c r="M213" s="17">
        <f t="shared" si="53"/>
        <v>9.5589418008172318E-4</v>
      </c>
      <c r="N213" s="16">
        <f t="shared" si="53"/>
        <v>75.580804127695657</v>
      </c>
    </row>
    <row r="214" spans="1:14" ht="13.8" x14ac:dyDescent="0.2">
      <c r="A214" s="13" t="s">
        <v>164</v>
      </c>
      <c r="B214" s="13" t="s">
        <v>171</v>
      </c>
      <c r="C214" s="13" t="s">
        <v>180</v>
      </c>
      <c r="D214" s="13" t="s">
        <v>173</v>
      </c>
      <c r="E214" s="13" t="s">
        <v>173</v>
      </c>
      <c r="F214" s="13" t="s">
        <v>235</v>
      </c>
      <c r="G214" s="14">
        <v>1.8540435202816452</v>
      </c>
      <c r="H214" s="14">
        <v>38.1</v>
      </c>
      <c r="I214" s="16">
        <v>7600.7128588872138</v>
      </c>
      <c r="J214" s="16">
        <v>35716.262158886995</v>
      </c>
      <c r="K214" s="16">
        <v>5011.2335777162452</v>
      </c>
      <c r="L214" s="10">
        <v>1.6612218165619999</v>
      </c>
      <c r="M214" s="17">
        <v>2.0241965323945675E-3</v>
      </c>
      <c r="N214" s="16">
        <f>J214/(PI()*H214*50^2)*1000000/1000</f>
        <v>119.35789336174017</v>
      </c>
    </row>
    <row r="215" spans="1:14" ht="13.8" x14ac:dyDescent="0.2">
      <c r="A215" s="13" t="s">
        <v>164</v>
      </c>
      <c r="B215" s="13" t="s">
        <v>171</v>
      </c>
      <c r="C215" s="13" t="s">
        <v>180</v>
      </c>
      <c r="D215" s="13" t="s">
        <v>173</v>
      </c>
      <c r="E215" s="13" t="s">
        <v>173</v>
      </c>
      <c r="F215" s="13" t="s">
        <v>212</v>
      </c>
      <c r="G215" s="14">
        <v>3.3381729735889154</v>
      </c>
      <c r="H215" s="14">
        <v>39</v>
      </c>
      <c r="I215" s="16">
        <v>6220.3140768683834</v>
      </c>
      <c r="J215" s="16">
        <v>29635.544152098224</v>
      </c>
      <c r="K215" s="16">
        <v>4735.1615432861636</v>
      </c>
      <c r="L215" s="10">
        <v>1.5602129731219998</v>
      </c>
      <c r="M215" s="17">
        <v>1.7001121834490137E-3</v>
      </c>
      <c r="N215" s="16">
        <f>J215/(PI()*H215*50^2)*1000000/1000</f>
        <v>96.751658318452201</v>
      </c>
    </row>
    <row r="216" spans="1:14" ht="13.8" x14ac:dyDescent="0.2">
      <c r="A216" s="13" t="s">
        <v>164</v>
      </c>
      <c r="B216" s="13" t="s">
        <v>171</v>
      </c>
      <c r="C216" s="13" t="s">
        <v>180</v>
      </c>
      <c r="D216" s="13" t="s">
        <v>173</v>
      </c>
      <c r="E216" s="13" t="s">
        <v>173</v>
      </c>
      <c r="F216" s="13" t="s">
        <v>219</v>
      </c>
      <c r="G216" s="14">
        <v>3.6148294368021805</v>
      </c>
      <c r="H216" s="14">
        <v>37.849999999999994</v>
      </c>
      <c r="I216" s="16">
        <v>4996.133946861707</v>
      </c>
      <c r="J216" s="16">
        <v>24459.83018127039</v>
      </c>
      <c r="K216" s="16">
        <v>4906.6649002420172</v>
      </c>
      <c r="L216" s="10">
        <v>1.451311784352</v>
      </c>
      <c r="M216" s="17">
        <v>1.4126272967900232E-3</v>
      </c>
      <c r="N216" s="16">
        <f>J216/(PI()*H216*50^2)*1000000/1000</f>
        <v>82.280642124967272</v>
      </c>
    </row>
    <row r="217" spans="1:14" ht="13.8" x14ac:dyDescent="0.2">
      <c r="A217" s="13" t="s">
        <v>164</v>
      </c>
      <c r="B217" s="13" t="s">
        <v>171</v>
      </c>
      <c r="C217" s="13" t="s">
        <v>180</v>
      </c>
      <c r="D217" s="13" t="s">
        <v>173</v>
      </c>
      <c r="E217" s="13" t="s">
        <v>173</v>
      </c>
      <c r="F217" s="13" t="s">
        <v>11</v>
      </c>
      <c r="G217" s="14">
        <f t="shared" ref="G217:N217" si="54">AVERAGE(G214:G216)</f>
        <v>2.9356819768909137</v>
      </c>
      <c r="H217" s="14">
        <f t="shared" si="54"/>
        <v>38.316666666666663</v>
      </c>
      <c r="I217" s="16">
        <f t="shared" si="54"/>
        <v>6272.3869608724344</v>
      </c>
      <c r="J217" s="16">
        <f t="shared" si="54"/>
        <v>29937.212164085202</v>
      </c>
      <c r="K217" s="16">
        <f t="shared" si="54"/>
        <v>4884.3533404148084</v>
      </c>
      <c r="L217" s="10">
        <f t="shared" si="54"/>
        <v>1.5575821913453332</v>
      </c>
      <c r="M217" s="17">
        <f t="shared" si="54"/>
        <v>1.7123120042112014E-3</v>
      </c>
      <c r="N217" s="16">
        <f t="shared" si="54"/>
        <v>99.463397935053209</v>
      </c>
    </row>
    <row r="218" spans="1:14" ht="13.8" x14ac:dyDescent="0.2">
      <c r="A218" s="13" t="s">
        <v>164</v>
      </c>
      <c r="B218" s="13" t="s">
        <v>171</v>
      </c>
      <c r="C218" s="13" t="s">
        <v>180</v>
      </c>
      <c r="D218" s="13" t="s">
        <v>189</v>
      </c>
      <c r="E218" s="13" t="s">
        <v>207</v>
      </c>
      <c r="F218" s="13" t="s">
        <v>236</v>
      </c>
      <c r="G218" s="14">
        <v>3.2208347741246368</v>
      </c>
      <c r="H218" s="14">
        <v>40.6</v>
      </c>
      <c r="I218" s="16">
        <v>4088.5590221445659</v>
      </c>
      <c r="J218" s="16">
        <v>29156.152218779986</v>
      </c>
      <c r="K218" s="16">
        <v>4239.0723088901823</v>
      </c>
      <c r="L218" s="10">
        <v>1.5677477566720002</v>
      </c>
      <c r="M218" s="17">
        <v>1.283461895014376E-3</v>
      </c>
      <c r="N218" s="16">
        <f>J218/(PI()*H218*50^2)*1000000/1000</f>
        <v>91.435384180464354</v>
      </c>
    </row>
    <row r="219" spans="1:14" ht="13.8" x14ac:dyDescent="0.2">
      <c r="A219" s="13" t="s">
        <v>164</v>
      </c>
      <c r="B219" s="13" t="s">
        <v>171</v>
      </c>
      <c r="C219" s="13" t="s">
        <v>180</v>
      </c>
      <c r="D219" s="13" t="s">
        <v>189</v>
      </c>
      <c r="E219" s="13" t="s">
        <v>207</v>
      </c>
      <c r="F219" s="13" t="s">
        <v>213</v>
      </c>
      <c r="G219" s="14">
        <v>2.2341262110226023</v>
      </c>
      <c r="H219" s="14">
        <v>39.9</v>
      </c>
      <c r="I219" s="16">
        <v>10080.392056875269</v>
      </c>
      <c r="J219" s="16">
        <v>36260.052126254028</v>
      </c>
      <c r="K219" s="16">
        <v>4915.534322581565</v>
      </c>
      <c r="L219" s="10">
        <v>1.5984765728000001</v>
      </c>
      <c r="M219" s="17">
        <v>2.3221279433905972E-3</v>
      </c>
      <c r="N219" s="16">
        <f>J219/(PI()*H219*50^2)*1000000/1000</f>
        <v>115.70860215865902</v>
      </c>
    </row>
    <row r="220" spans="1:14" ht="13.8" x14ac:dyDescent="0.2">
      <c r="A220" s="13" t="s">
        <v>164</v>
      </c>
      <c r="B220" s="13" t="s">
        <v>171</v>
      </c>
      <c r="C220" s="13" t="s">
        <v>180</v>
      </c>
      <c r="D220" s="13" t="s">
        <v>189</v>
      </c>
      <c r="E220" s="13" t="s">
        <v>207</v>
      </c>
      <c r="F220" s="13" t="s">
        <v>214</v>
      </c>
      <c r="G220" s="14">
        <v>3.0210120701358312</v>
      </c>
      <c r="H220" s="14">
        <v>39.1</v>
      </c>
      <c r="I220" s="16">
        <v>8213.403231960976</v>
      </c>
      <c r="J220" s="16">
        <v>33797.268671470381</v>
      </c>
      <c r="K220" s="16">
        <v>4735.8649603328304</v>
      </c>
      <c r="L220" s="10">
        <v>1.533040386848</v>
      </c>
      <c r="M220" s="17">
        <v>2.1431595316234297E-3</v>
      </c>
      <c r="N220" s="16">
        <f>J220/(PI()*H220*50^2)*1000000/1000</f>
        <v>110.05631451804329</v>
      </c>
    </row>
    <row r="221" spans="1:14" ht="13.8" x14ac:dyDescent="0.2">
      <c r="A221" s="13" t="s">
        <v>164</v>
      </c>
      <c r="B221" s="13" t="s">
        <v>171</v>
      </c>
      <c r="C221" s="13" t="s">
        <v>180</v>
      </c>
      <c r="D221" s="13" t="s">
        <v>189</v>
      </c>
      <c r="E221" s="13" t="s">
        <v>207</v>
      </c>
      <c r="F221" s="13" t="s">
        <v>11</v>
      </c>
      <c r="G221" s="14">
        <f t="shared" ref="G221:N221" si="55">AVERAGE(G218:G220)</f>
        <v>2.8253243517610236</v>
      </c>
      <c r="H221" s="14">
        <f t="shared" si="55"/>
        <v>39.866666666666667</v>
      </c>
      <c r="I221" s="16">
        <f t="shared" si="55"/>
        <v>7460.7847703269363</v>
      </c>
      <c r="J221" s="16">
        <f t="shared" si="55"/>
        <v>33071.157672168134</v>
      </c>
      <c r="K221" s="16">
        <f t="shared" si="55"/>
        <v>4630.1571972681922</v>
      </c>
      <c r="L221" s="10">
        <f t="shared" si="55"/>
        <v>1.5664215721066668</v>
      </c>
      <c r="M221" s="17">
        <f t="shared" si="55"/>
        <v>1.9162497900094676E-3</v>
      </c>
      <c r="N221" s="16">
        <f t="shared" si="55"/>
        <v>105.73343361905556</v>
      </c>
    </row>
    <row r="222" spans="1:14" ht="13.8" x14ac:dyDescent="0.2">
      <c r="A222" s="13" t="s">
        <v>152</v>
      </c>
      <c r="B222" s="13" t="s">
        <v>169</v>
      </c>
      <c r="C222" s="13" t="s">
        <v>180</v>
      </c>
      <c r="D222" s="13" t="s">
        <v>173</v>
      </c>
      <c r="E222" s="13" t="s">
        <v>173</v>
      </c>
      <c r="F222" s="13" t="s">
        <v>216</v>
      </c>
      <c r="G222" s="14">
        <v>6.2906724511930694</v>
      </c>
      <c r="H222" s="14">
        <v>29.7</v>
      </c>
      <c r="I222" s="16">
        <v>19896.280309626029</v>
      </c>
      <c r="J222" s="16">
        <v>10802.281038552659</v>
      </c>
      <c r="K222" s="16">
        <v>3477.8945429615205</v>
      </c>
      <c r="L222" s="10">
        <v>1.319329072018</v>
      </c>
      <c r="M222" s="17">
        <v>1.2302160624410902E-3</v>
      </c>
      <c r="N222" s="16">
        <f>J222/(PI()*H222*50^2)*1000000/1000</f>
        <v>46.309398625010324</v>
      </c>
    </row>
    <row r="223" spans="1:14" ht="13.8" x14ac:dyDescent="0.2">
      <c r="A223" s="13" t="s">
        <v>152</v>
      </c>
      <c r="B223" s="13" t="s">
        <v>169</v>
      </c>
      <c r="C223" s="13" t="s">
        <v>180</v>
      </c>
      <c r="D223" s="13" t="s">
        <v>173</v>
      </c>
      <c r="E223" s="13" t="s">
        <v>173</v>
      </c>
      <c r="F223" s="13" t="s">
        <v>218</v>
      </c>
      <c r="G223" s="14">
        <v>6.7388149289566934</v>
      </c>
      <c r="H223" s="14">
        <v>29.35</v>
      </c>
      <c r="I223" s="16">
        <v>1307.5262382270087</v>
      </c>
      <c r="J223" s="16">
        <v>8337.69121414857</v>
      </c>
      <c r="K223" s="16">
        <v>3147.4828595814306</v>
      </c>
      <c r="L223" s="10">
        <v>1.286234663328</v>
      </c>
      <c r="M223" s="17">
        <v>5.3904982936152444E-4</v>
      </c>
      <c r="N223" s="16">
        <f>J223/(PI()*H223*50^2)*1000000/1000</f>
        <v>36.169942642742392</v>
      </c>
    </row>
    <row r="224" spans="1:14" ht="13.8" x14ac:dyDescent="0.2">
      <c r="A224" s="13" t="s">
        <v>152</v>
      </c>
      <c r="B224" s="13" t="s">
        <v>169</v>
      </c>
      <c r="C224" s="13" t="s">
        <v>180</v>
      </c>
      <c r="D224" s="13" t="s">
        <v>173</v>
      </c>
      <c r="E224" s="13" t="s">
        <v>173</v>
      </c>
      <c r="F224" s="13" t="s">
        <v>217</v>
      </c>
      <c r="G224" s="14">
        <v>6.8840364133991976</v>
      </c>
      <c r="H224" s="14">
        <v>26.549999999999997</v>
      </c>
      <c r="I224" s="16">
        <v>1257.795411737698</v>
      </c>
      <c r="J224" s="16">
        <v>6093.3208764218098</v>
      </c>
      <c r="K224" s="16">
        <v>3310.8304447909054</v>
      </c>
      <c r="L224" s="10">
        <v>0.89479351585799993</v>
      </c>
      <c r="M224" s="17">
        <v>5.1302482092647529E-4</v>
      </c>
      <c r="N224" s="16">
        <f>J224/(PI()*H224*50^2)*1000000/1000</f>
        <v>29.221307339437171</v>
      </c>
    </row>
    <row r="225" spans="1:14" ht="13.8" x14ac:dyDescent="0.2">
      <c r="A225" s="13" t="s">
        <v>152</v>
      </c>
      <c r="B225" s="13" t="s">
        <v>169</v>
      </c>
      <c r="C225" s="13" t="s">
        <v>180</v>
      </c>
      <c r="D225" s="13" t="s">
        <v>173</v>
      </c>
      <c r="E225" s="13" t="s">
        <v>173</v>
      </c>
      <c r="F225" s="13" t="s">
        <v>11</v>
      </c>
      <c r="G225" s="14">
        <f t="shared" ref="G225:N225" si="56">AVERAGE(G222:G224)</f>
        <v>6.6378412645163207</v>
      </c>
      <c r="H225" s="14">
        <f t="shared" si="56"/>
        <v>28.533333333333331</v>
      </c>
      <c r="I225" s="16">
        <f t="shared" si="56"/>
        <v>7487.2006531969118</v>
      </c>
      <c r="J225" s="16">
        <f t="shared" si="56"/>
        <v>8411.0977097076793</v>
      </c>
      <c r="K225" s="16">
        <f t="shared" si="56"/>
        <v>3312.0692824446191</v>
      </c>
      <c r="L225" s="10">
        <f t="shared" si="56"/>
        <v>1.1667857504013333</v>
      </c>
      <c r="M225" s="17">
        <f t="shared" si="56"/>
        <v>7.607635709096966E-4</v>
      </c>
      <c r="N225" s="16">
        <f t="shared" si="56"/>
        <v>37.233549535729964</v>
      </c>
    </row>
    <row r="226" spans="1:14" ht="13.8" x14ac:dyDescent="0.2">
      <c r="A226" s="13" t="s">
        <v>152</v>
      </c>
      <c r="B226" s="13" t="s">
        <v>169</v>
      </c>
      <c r="C226" s="13" t="s">
        <v>180</v>
      </c>
      <c r="D226" s="13" t="s">
        <v>189</v>
      </c>
      <c r="E226" s="13" t="s">
        <v>191</v>
      </c>
      <c r="F226" s="13" t="s">
        <v>236</v>
      </c>
      <c r="G226" s="14">
        <v>8.7221359737109196</v>
      </c>
      <c r="H226" s="14">
        <v>33</v>
      </c>
      <c r="I226" s="16">
        <v>2030.3538515981668</v>
      </c>
      <c r="J226" s="16">
        <v>6889.6878706013022</v>
      </c>
      <c r="K226" s="16">
        <v>2776.0480376877258</v>
      </c>
      <c r="L226" s="10">
        <v>0.91210442000000014</v>
      </c>
      <c r="M226" s="17">
        <v>8.6965685024849955E-4</v>
      </c>
      <c r="N226" s="16">
        <f>J226/(PI()*H226*50^2)*1000000/1000</f>
        <v>26.582494084035684</v>
      </c>
    </row>
    <row r="227" spans="1:14" ht="13.8" x14ac:dyDescent="0.2">
      <c r="A227" s="13" t="s">
        <v>152</v>
      </c>
      <c r="B227" s="13" t="s">
        <v>169</v>
      </c>
      <c r="C227" s="13" t="s">
        <v>180</v>
      </c>
      <c r="D227" s="13" t="s">
        <v>189</v>
      </c>
      <c r="E227" s="13" t="s">
        <v>191</v>
      </c>
      <c r="F227" s="13" t="s">
        <v>212</v>
      </c>
      <c r="G227" s="14">
        <v>8.1963958495052562</v>
      </c>
      <c r="H227" s="14">
        <v>30.1</v>
      </c>
      <c r="I227" s="16">
        <v>603.13385916380332</v>
      </c>
      <c r="J227" s="16">
        <v>8092.4946224308551</v>
      </c>
      <c r="K227" s="16">
        <v>2655.6562079075825</v>
      </c>
      <c r="L227" s="10">
        <v>1.1140796316879999</v>
      </c>
      <c r="M227" s="17">
        <v>3.3340580632227408E-4</v>
      </c>
      <c r="N227" s="16">
        <f>J227/(PI()*H227*50^2)*1000000/1000</f>
        <v>34.231508866563502</v>
      </c>
    </row>
    <row r="228" spans="1:14" ht="13.8" x14ac:dyDescent="0.2">
      <c r="A228" s="13" t="s">
        <v>152</v>
      </c>
      <c r="B228" s="13" t="s">
        <v>169</v>
      </c>
      <c r="C228" s="13" t="s">
        <v>180</v>
      </c>
      <c r="D228" s="13" t="s">
        <v>189</v>
      </c>
      <c r="E228" s="13" t="s">
        <v>191</v>
      </c>
      <c r="F228" s="13" t="s">
        <v>214</v>
      </c>
      <c r="G228" s="14">
        <v>9.3828276268655522</v>
      </c>
      <c r="H228" s="14">
        <v>26.8</v>
      </c>
      <c r="I228" s="16">
        <v>1942.7578548782685</v>
      </c>
      <c r="J228" s="16">
        <v>5810.8789722859337</v>
      </c>
      <c r="K228" s="16">
        <v>2870.4425393042461</v>
      </c>
      <c r="L228" s="10">
        <v>0.85099964448799992</v>
      </c>
      <c r="M228" s="17">
        <v>8.5385246816316394E-4</v>
      </c>
      <c r="N228" s="16">
        <f>J228/(PI()*H228*50^2)*1000000/1000</f>
        <v>27.606869019345044</v>
      </c>
    </row>
    <row r="229" spans="1:14" ht="13.8" x14ac:dyDescent="0.2">
      <c r="A229" s="13" t="s">
        <v>152</v>
      </c>
      <c r="B229" s="13" t="s">
        <v>169</v>
      </c>
      <c r="C229" s="13" t="s">
        <v>180</v>
      </c>
      <c r="D229" s="13" t="s">
        <v>189</v>
      </c>
      <c r="E229" s="13" t="s">
        <v>191</v>
      </c>
      <c r="F229" s="13" t="s">
        <v>11</v>
      </c>
      <c r="G229" s="14">
        <f t="shared" ref="G229:N229" si="57">AVERAGE(G226:G228)</f>
        <v>8.7671198166939099</v>
      </c>
      <c r="H229" s="14">
        <f t="shared" si="57"/>
        <v>29.966666666666669</v>
      </c>
      <c r="I229" s="16">
        <f t="shared" si="57"/>
        <v>1525.4151885467461</v>
      </c>
      <c r="J229" s="16">
        <f t="shared" si="57"/>
        <v>6931.0204884393634</v>
      </c>
      <c r="K229" s="16">
        <f t="shared" si="57"/>
        <v>2767.382261633185</v>
      </c>
      <c r="L229" s="10">
        <f t="shared" si="57"/>
        <v>0.95906123205866667</v>
      </c>
      <c r="M229" s="17">
        <f t="shared" si="57"/>
        <v>6.8563837491131252E-4</v>
      </c>
      <c r="N229" s="16">
        <f t="shared" si="57"/>
        <v>29.473623989981409</v>
      </c>
    </row>
    <row r="230" spans="1:14" ht="13.8" x14ac:dyDescent="0.2">
      <c r="A230" s="13" t="s">
        <v>153</v>
      </c>
      <c r="B230" s="13" t="s">
        <v>169</v>
      </c>
      <c r="C230" s="13" t="s">
        <v>180</v>
      </c>
      <c r="D230" s="13" t="s">
        <v>173</v>
      </c>
      <c r="E230" s="13" t="s">
        <v>173</v>
      </c>
      <c r="F230" s="13" t="s">
        <v>695</v>
      </c>
      <c r="G230" s="14">
        <v>5.3102412002173915</v>
      </c>
      <c r="H230" s="14">
        <v>37.5</v>
      </c>
      <c r="I230" s="16">
        <v>1465.208828853062</v>
      </c>
      <c r="J230" s="16">
        <v>12586.071360604885</v>
      </c>
      <c r="K230" s="16">
        <v>3769.3492778157652</v>
      </c>
      <c r="L230" s="10">
        <v>0.98791430617800002</v>
      </c>
      <c r="M230" s="17">
        <v>5.8945142899874609E-4</v>
      </c>
      <c r="N230" s="16">
        <f>J230/(PI()*H230*50^2)*1000000/1000</f>
        <v>42.733556717815553</v>
      </c>
    </row>
    <row r="231" spans="1:14" ht="13.8" x14ac:dyDescent="0.2">
      <c r="A231" s="13" t="s">
        <v>153</v>
      </c>
      <c r="B231" s="13" t="s">
        <v>169</v>
      </c>
      <c r="C231" s="13" t="s">
        <v>180</v>
      </c>
      <c r="D231" s="13" t="s">
        <v>173</v>
      </c>
      <c r="E231" s="13" t="s">
        <v>173</v>
      </c>
      <c r="F231" s="13" t="s">
        <v>684</v>
      </c>
      <c r="G231" s="14">
        <v>5.312070906187194</v>
      </c>
      <c r="H231" s="14">
        <v>35.1</v>
      </c>
      <c r="I231" s="16">
        <v>1655.0398558651625</v>
      </c>
      <c r="J231" s="16">
        <v>10575.55182505122</v>
      </c>
      <c r="K231" s="16">
        <v>3775.2277994015658</v>
      </c>
      <c r="L231" s="10">
        <v>1.0072233472179999</v>
      </c>
      <c r="M231" s="17">
        <v>6.6887866082970229E-4</v>
      </c>
      <c r="N231" s="16">
        <f>J231/(PI()*H231*50^2)*1000000/1000</f>
        <v>38.362423906129166</v>
      </c>
    </row>
    <row r="232" spans="1:14" ht="13.8" x14ac:dyDescent="0.2">
      <c r="A232" s="13" t="s">
        <v>153</v>
      </c>
      <c r="B232" s="13" t="s">
        <v>169</v>
      </c>
      <c r="C232" s="13" t="s">
        <v>180</v>
      </c>
      <c r="D232" s="13" t="s">
        <v>173</v>
      </c>
      <c r="E232" s="13" t="s">
        <v>173</v>
      </c>
      <c r="F232" s="13" t="s">
        <v>691</v>
      </c>
      <c r="G232" s="14">
        <v>4.2086302851853112</v>
      </c>
      <c r="H232" s="14">
        <v>37.1</v>
      </c>
      <c r="I232" s="16">
        <v>2275.0253445168523</v>
      </c>
      <c r="J232" s="16">
        <v>14900.613266891261</v>
      </c>
      <c r="K232" s="16">
        <v>4332.9268323717852</v>
      </c>
      <c r="L232" s="10">
        <v>1.135222580128</v>
      </c>
      <c r="M232" s="17">
        <v>7.5544875497797134E-4</v>
      </c>
      <c r="N232" s="16">
        <f>J232/(PI()*H232*50^2)*1000000/1000</f>
        <v>51.137601218898524</v>
      </c>
    </row>
    <row r="233" spans="1:14" ht="13.8" x14ac:dyDescent="0.2">
      <c r="A233" s="13" t="s">
        <v>153</v>
      </c>
      <c r="B233" s="13" t="s">
        <v>169</v>
      </c>
      <c r="C233" s="13" t="s">
        <v>180</v>
      </c>
      <c r="D233" s="13" t="s">
        <v>173</v>
      </c>
      <c r="E233" s="13" t="s">
        <v>173</v>
      </c>
      <c r="F233" s="13" t="s">
        <v>11</v>
      </c>
      <c r="G233" s="14">
        <f t="shared" ref="G233:N233" si="58">AVERAGE(G230:G232)</f>
        <v>4.9436474638632992</v>
      </c>
      <c r="H233" s="14">
        <f t="shared" si="58"/>
        <v>36.566666666666663</v>
      </c>
      <c r="I233" s="16">
        <f t="shared" si="58"/>
        <v>1798.4246764116924</v>
      </c>
      <c r="J233" s="16">
        <f t="shared" si="58"/>
        <v>12687.412150849123</v>
      </c>
      <c r="K233" s="16">
        <f t="shared" si="58"/>
        <v>3959.1679698630383</v>
      </c>
      <c r="L233" s="10">
        <f t="shared" si="58"/>
        <v>1.0434534111746665</v>
      </c>
      <c r="M233" s="17">
        <f t="shared" si="58"/>
        <v>6.7125961493547321E-4</v>
      </c>
      <c r="N233" s="16">
        <f t="shared" si="58"/>
        <v>44.077860614281086</v>
      </c>
    </row>
    <row r="234" spans="1:14" ht="13.8" x14ac:dyDescent="0.2">
      <c r="A234" s="13" t="s">
        <v>153</v>
      </c>
      <c r="B234" s="13" t="s">
        <v>169</v>
      </c>
      <c r="C234" s="13" t="s">
        <v>180</v>
      </c>
      <c r="D234" s="13" t="s">
        <v>181</v>
      </c>
      <c r="E234" s="13" t="s">
        <v>182</v>
      </c>
      <c r="F234" s="13" t="s">
        <v>694</v>
      </c>
      <c r="G234" s="14">
        <v>6.0912622188073806</v>
      </c>
      <c r="H234" s="14">
        <v>33.1</v>
      </c>
      <c r="I234" s="16">
        <v>1661.9075798724355</v>
      </c>
      <c r="J234" s="16">
        <v>9564.053309044426</v>
      </c>
      <c r="K234" s="16">
        <v>3310.9613466324586</v>
      </c>
      <c r="L234" s="10">
        <v>1.206881867808</v>
      </c>
      <c r="M234" s="17">
        <v>6.6400220366365909E-4</v>
      </c>
      <c r="N234" s="16">
        <f>J234/(PI()*H234*50^2)*1000000/1000</f>
        <v>36.789519278037922</v>
      </c>
    </row>
    <row r="235" spans="1:14" ht="13.8" x14ac:dyDescent="0.2">
      <c r="A235" s="13" t="s">
        <v>153</v>
      </c>
      <c r="B235" s="13" t="s">
        <v>169</v>
      </c>
      <c r="C235" s="13" t="s">
        <v>180</v>
      </c>
      <c r="D235" s="13" t="s">
        <v>181</v>
      </c>
      <c r="E235" s="13" t="s">
        <v>182</v>
      </c>
      <c r="F235" s="13" t="s">
        <v>234</v>
      </c>
      <c r="G235" s="14">
        <v>6.0777841647897457</v>
      </c>
      <c r="H235" s="14">
        <v>34.4</v>
      </c>
      <c r="I235" s="16">
        <v>2119.4525810082023</v>
      </c>
      <c r="J235" s="16">
        <v>14537.521840486892</v>
      </c>
      <c r="K235" s="16">
        <v>3870.6482159948946</v>
      </c>
      <c r="L235" s="10">
        <v>1.3246271182080001</v>
      </c>
      <c r="M235" s="17">
        <v>6.9533930164246058E-4</v>
      </c>
      <c r="N235" s="16">
        <f>J235/(PI()*H235*50^2)*1000000/1000</f>
        <v>53.807406074880859</v>
      </c>
    </row>
    <row r="236" spans="1:14" ht="13.8" x14ac:dyDescent="0.2">
      <c r="A236" s="13" t="s">
        <v>153</v>
      </c>
      <c r="B236" s="13" t="s">
        <v>169</v>
      </c>
      <c r="C236" s="13" t="s">
        <v>180</v>
      </c>
      <c r="D236" s="13" t="s">
        <v>181</v>
      </c>
      <c r="E236" s="13" t="s">
        <v>182</v>
      </c>
      <c r="F236" s="13" t="s">
        <v>685</v>
      </c>
      <c r="G236" s="14">
        <v>6.8102748579771388</v>
      </c>
      <c r="H236" s="14">
        <v>33.549999999999997</v>
      </c>
      <c r="I236" s="16">
        <v>2533.0409528888526</v>
      </c>
      <c r="J236" s="16">
        <v>10734.482441012426</v>
      </c>
      <c r="K236" s="16">
        <v>3737.138328710892</v>
      </c>
      <c r="L236" s="10">
        <v>1.0812990294079998</v>
      </c>
      <c r="M236" s="17">
        <v>8.5740245679261193E-4</v>
      </c>
      <c r="N236" s="16">
        <f>J236/(PI()*H236*50^2)*1000000/1000</f>
        <v>40.737906218069327</v>
      </c>
    </row>
    <row r="237" spans="1:14" ht="13.8" x14ac:dyDescent="0.2">
      <c r="A237" s="13" t="s">
        <v>153</v>
      </c>
      <c r="B237" s="13" t="s">
        <v>169</v>
      </c>
      <c r="C237" s="13" t="s">
        <v>180</v>
      </c>
      <c r="D237" s="13" t="s">
        <v>181</v>
      </c>
      <c r="E237" s="13" t="s">
        <v>182</v>
      </c>
      <c r="F237" s="13" t="s">
        <v>11</v>
      </c>
      <c r="G237" s="14">
        <f t="shared" ref="G237:N237" si="59">AVERAGE(G234:G236)</f>
        <v>6.3264404138580881</v>
      </c>
      <c r="H237" s="14">
        <f t="shared" si="59"/>
        <v>33.68333333333333</v>
      </c>
      <c r="I237" s="16">
        <f t="shared" si="59"/>
        <v>2104.8003712564969</v>
      </c>
      <c r="J237" s="16">
        <f t="shared" si="59"/>
        <v>11612.019196847914</v>
      </c>
      <c r="K237" s="16">
        <f t="shared" si="59"/>
        <v>3639.5826304460811</v>
      </c>
      <c r="L237" s="10">
        <f t="shared" si="59"/>
        <v>1.2042693384746668</v>
      </c>
      <c r="M237" s="17">
        <f t="shared" si="59"/>
        <v>7.3891465403291053E-4</v>
      </c>
      <c r="N237" s="16">
        <f t="shared" si="59"/>
        <v>43.778277190329369</v>
      </c>
    </row>
    <row r="238" spans="1:14" ht="13.8" x14ac:dyDescent="0.2">
      <c r="A238" s="13" t="s">
        <v>153</v>
      </c>
      <c r="B238" s="13" t="s">
        <v>169</v>
      </c>
      <c r="C238" s="13" t="s">
        <v>180</v>
      </c>
      <c r="D238" s="13" t="s">
        <v>186</v>
      </c>
      <c r="E238" s="13" t="s">
        <v>197</v>
      </c>
      <c r="F238" s="13" t="s">
        <v>692</v>
      </c>
      <c r="G238" s="14">
        <v>7.975365663401524</v>
      </c>
      <c r="H238" s="14">
        <v>32.35</v>
      </c>
      <c r="I238" s="16">
        <v>1117.0898448548519</v>
      </c>
      <c r="J238" s="16">
        <v>7084.5238171507444</v>
      </c>
      <c r="K238" s="16">
        <v>3178.828491185549</v>
      </c>
      <c r="L238" s="10">
        <v>0.92508282017799992</v>
      </c>
      <c r="M238" s="17">
        <v>4.6501201205324951E-4</v>
      </c>
      <c r="N238" s="16">
        <f>J238/(PI()*H238*50^2)*1000000/1000</f>
        <v>27.883449396026059</v>
      </c>
    </row>
    <row r="239" spans="1:14" ht="13.8" x14ac:dyDescent="0.2">
      <c r="A239" s="13" t="s">
        <v>153</v>
      </c>
      <c r="B239" s="13" t="s">
        <v>169</v>
      </c>
      <c r="C239" s="13" t="s">
        <v>180</v>
      </c>
      <c r="D239" s="13" t="s">
        <v>186</v>
      </c>
      <c r="E239" s="13" t="s">
        <v>197</v>
      </c>
      <c r="F239" s="13" t="s">
        <v>694</v>
      </c>
      <c r="G239" s="14">
        <v>9.6432884598441682</v>
      </c>
      <c r="H239" s="14">
        <v>32.099999999999994</v>
      </c>
      <c r="I239" s="16">
        <v>1275.4255404999506</v>
      </c>
      <c r="J239" s="16">
        <v>6732.279834111263</v>
      </c>
      <c r="K239" s="16">
        <v>2979.5986909885687</v>
      </c>
      <c r="L239" s="10">
        <v>0.89708451424200009</v>
      </c>
      <c r="M239" s="17">
        <v>5.4982408585056296E-4</v>
      </c>
      <c r="N239" s="16">
        <f>J239/(PI()*H239*50^2)*1000000/1000</f>
        <v>26.703442090384865</v>
      </c>
    </row>
    <row r="240" spans="1:14" ht="13.8" x14ac:dyDescent="0.2">
      <c r="A240" s="13" t="s">
        <v>153</v>
      </c>
      <c r="B240" s="13" t="s">
        <v>169</v>
      </c>
      <c r="C240" s="13" t="s">
        <v>180</v>
      </c>
      <c r="D240" s="13" t="s">
        <v>186</v>
      </c>
      <c r="E240" s="13" t="s">
        <v>197</v>
      </c>
      <c r="F240" s="13" t="s">
        <v>696</v>
      </c>
      <c r="G240" s="14">
        <v>10.048432913669647</v>
      </c>
      <c r="H240" s="14">
        <v>27.5</v>
      </c>
      <c r="I240" s="16">
        <v>1492.6371514532714</v>
      </c>
      <c r="J240" s="16">
        <v>10000.216180351961</v>
      </c>
      <c r="K240" s="16">
        <v>2461.7507852206768</v>
      </c>
      <c r="L240" s="10">
        <v>2.0969663911999996</v>
      </c>
      <c r="M240" s="17">
        <v>7.3613858626697009E-4</v>
      </c>
      <c r="N240" s="16">
        <f>J240/(PI()*H240*50^2)*1000000/1000</f>
        <v>46.300620715361951</v>
      </c>
    </row>
    <row r="241" spans="1:14" ht="13.8" x14ac:dyDescent="0.2">
      <c r="A241" s="13" t="s">
        <v>153</v>
      </c>
      <c r="B241" s="13" t="s">
        <v>169</v>
      </c>
      <c r="C241" s="13" t="s">
        <v>180</v>
      </c>
      <c r="D241" s="13" t="s">
        <v>186</v>
      </c>
      <c r="E241" s="13" t="s">
        <v>197</v>
      </c>
      <c r="F241" s="13" t="s">
        <v>11</v>
      </c>
      <c r="G241" s="14">
        <f t="shared" ref="G241:N241" si="60">AVERAGE(G238:G240)</f>
        <v>9.2223623456384463</v>
      </c>
      <c r="H241" s="14">
        <f t="shared" si="60"/>
        <v>30.649999999999995</v>
      </c>
      <c r="I241" s="16">
        <f t="shared" si="60"/>
        <v>1295.0508456026912</v>
      </c>
      <c r="J241" s="16">
        <f t="shared" si="60"/>
        <v>7939.0066105379892</v>
      </c>
      <c r="K241" s="16">
        <f t="shared" si="60"/>
        <v>2873.392655798265</v>
      </c>
      <c r="L241" s="10">
        <f t="shared" si="60"/>
        <v>1.3063779085399998</v>
      </c>
      <c r="M241" s="17">
        <f t="shared" si="60"/>
        <v>5.8365822805692754E-4</v>
      </c>
      <c r="N241" s="16">
        <f t="shared" si="60"/>
        <v>33.62917073392429</v>
      </c>
    </row>
    <row r="242" spans="1:14" ht="13.8" x14ac:dyDescent="0.2">
      <c r="A242" s="13" t="s">
        <v>168</v>
      </c>
      <c r="B242" s="13" t="s">
        <v>172</v>
      </c>
      <c r="C242" s="13" t="s">
        <v>208</v>
      </c>
      <c r="D242" s="13" t="s">
        <v>173</v>
      </c>
      <c r="E242" s="13" t="s">
        <v>173</v>
      </c>
      <c r="F242" s="13">
        <v>6</v>
      </c>
      <c r="G242" s="14">
        <v>8.4715248797851075</v>
      </c>
      <c r="H242" s="14">
        <v>38.15</v>
      </c>
      <c r="I242" s="16">
        <v>5806.743116138794</v>
      </c>
      <c r="J242" s="16">
        <v>23625.013637606524</v>
      </c>
      <c r="K242" s="16">
        <v>2780.9520756180814</v>
      </c>
      <c r="L242" s="10">
        <v>1.2756441116019999</v>
      </c>
      <c r="M242" s="17">
        <v>2.3206326156071698E-3</v>
      </c>
      <c r="N242" s="16">
        <f>J242/(PI()*H242*50^2)*1000000/1000</f>
        <v>78.847448514569166</v>
      </c>
    </row>
    <row r="243" spans="1:14" ht="13.8" x14ac:dyDescent="0.2">
      <c r="A243" s="13" t="s">
        <v>168</v>
      </c>
      <c r="B243" s="13" t="s">
        <v>172</v>
      </c>
      <c r="C243" s="13" t="s">
        <v>208</v>
      </c>
      <c r="D243" s="13" t="s">
        <v>173</v>
      </c>
      <c r="E243" s="13" t="s">
        <v>173</v>
      </c>
      <c r="F243" s="13">
        <v>8</v>
      </c>
      <c r="G243" s="14">
        <v>8.755881156216283</v>
      </c>
      <c r="H243" s="14">
        <v>36.799999999999997</v>
      </c>
      <c r="I243" s="16">
        <v>2587.4411294389356</v>
      </c>
      <c r="J243" s="16">
        <v>24312.176779845402</v>
      </c>
      <c r="K243" s="16">
        <v>2413.7750059422897</v>
      </c>
      <c r="L243" s="10">
        <v>0.94624768368199996</v>
      </c>
      <c r="M243" s="17">
        <v>1.2339180705721938E-3</v>
      </c>
      <c r="N243" s="16">
        <f>J243/(PI()*H243*50^2)*1000000/1000</f>
        <v>84.117458952965094</v>
      </c>
    </row>
    <row r="244" spans="1:14" ht="13.8" x14ac:dyDescent="0.2">
      <c r="A244" s="13" t="s">
        <v>168</v>
      </c>
      <c r="B244" s="13" t="s">
        <v>172</v>
      </c>
      <c r="C244" s="13" t="s">
        <v>208</v>
      </c>
      <c r="D244" s="13" t="s">
        <v>173</v>
      </c>
      <c r="E244" s="13" t="s">
        <v>173</v>
      </c>
      <c r="F244" s="13">
        <v>9</v>
      </c>
      <c r="G244" s="14">
        <v>10.97403854498361</v>
      </c>
      <c r="H244" s="14">
        <v>38.25</v>
      </c>
      <c r="I244" s="16">
        <v>5662.7748393651218</v>
      </c>
      <c r="J244" s="16">
        <v>25629.950485637728</v>
      </c>
      <c r="K244" s="16">
        <v>2374.6999346832449</v>
      </c>
      <c r="L244" s="10">
        <v>1.242605594082</v>
      </c>
      <c r="M244" s="17">
        <v>2.7040826118123733E-3</v>
      </c>
      <c r="N244" s="16">
        <f>J244/(PI()*H244*50^2)*1000000/1000</f>
        <v>85.315206504361157</v>
      </c>
    </row>
    <row r="245" spans="1:14" ht="13.8" x14ac:dyDescent="0.2">
      <c r="A245" s="13" t="s">
        <v>168</v>
      </c>
      <c r="B245" s="13" t="s">
        <v>172</v>
      </c>
      <c r="C245" s="13" t="s">
        <v>208</v>
      </c>
      <c r="D245" s="13" t="s">
        <v>173</v>
      </c>
      <c r="E245" s="13" t="s">
        <v>173</v>
      </c>
      <c r="F245" s="13" t="s">
        <v>11</v>
      </c>
      <c r="G245" s="14">
        <f t="shared" ref="G245:N245" si="61">AVERAGE(G242:G244)</f>
        <v>9.4004815269949997</v>
      </c>
      <c r="H245" s="14">
        <f t="shared" si="61"/>
        <v>37.733333333333327</v>
      </c>
      <c r="I245" s="16">
        <f t="shared" si="61"/>
        <v>4685.6530283142838</v>
      </c>
      <c r="J245" s="16">
        <f t="shared" si="61"/>
        <v>24522.380301029887</v>
      </c>
      <c r="K245" s="16">
        <f t="shared" si="61"/>
        <v>2523.1423387478721</v>
      </c>
      <c r="L245" s="10">
        <f t="shared" si="61"/>
        <v>1.1548324631219999</v>
      </c>
      <c r="M245" s="17">
        <f t="shared" si="61"/>
        <v>2.0862110993305791E-3</v>
      </c>
      <c r="N245" s="16">
        <f t="shared" si="61"/>
        <v>82.760037990631801</v>
      </c>
    </row>
    <row r="246" spans="1:14" ht="13.8" x14ac:dyDescent="0.2">
      <c r="A246" s="13" t="s">
        <v>168</v>
      </c>
      <c r="B246" s="13" t="s">
        <v>172</v>
      </c>
      <c r="C246" s="13" t="s">
        <v>208</v>
      </c>
      <c r="D246" s="13" t="s">
        <v>186</v>
      </c>
      <c r="E246" s="13" t="s">
        <v>197</v>
      </c>
      <c r="F246" s="13">
        <v>6</v>
      </c>
      <c r="G246" s="14">
        <v>8.513820315902187</v>
      </c>
      <c r="H246" s="14">
        <v>39.15</v>
      </c>
      <c r="I246" s="16">
        <v>4663.2264952350743</v>
      </c>
      <c r="J246" s="16">
        <v>22138.992315820844</v>
      </c>
      <c r="K246" s="16">
        <v>2861.7806829877559</v>
      </c>
      <c r="L246" s="10">
        <v>1.3024749602000001</v>
      </c>
      <c r="M246" s="17">
        <v>1.8616587960019633E-3</v>
      </c>
      <c r="N246" s="16">
        <f>J246/(PI()*H246*50^2)*1000000/1000</f>
        <v>72.000614296528738</v>
      </c>
    </row>
    <row r="247" spans="1:14" ht="13.8" x14ac:dyDescent="0.2">
      <c r="A247" s="13" t="s">
        <v>168</v>
      </c>
      <c r="B247" s="13" t="s">
        <v>172</v>
      </c>
      <c r="C247" s="13" t="s">
        <v>208</v>
      </c>
      <c r="D247" s="13" t="s">
        <v>186</v>
      </c>
      <c r="E247" s="13" t="s">
        <v>197</v>
      </c>
      <c r="F247" s="13">
        <v>7</v>
      </c>
      <c r="G247" s="14">
        <v>8.2594330070655868</v>
      </c>
      <c r="H247" s="14">
        <v>39.35</v>
      </c>
      <c r="I247" s="16">
        <v>533.48086161189804</v>
      </c>
      <c r="J247" s="16">
        <v>31244.628091690709</v>
      </c>
      <c r="K247" s="16">
        <v>2177.2072647107307</v>
      </c>
      <c r="L247" s="10">
        <v>1.2486958612500001</v>
      </c>
      <c r="M247" s="17">
        <v>3.038316737290855E-4</v>
      </c>
      <c r="N247" s="16">
        <f>J247/(PI()*H247*50^2)*1000000/1000</f>
        <v>101.09757572270328</v>
      </c>
    </row>
    <row r="248" spans="1:14" ht="13.8" x14ac:dyDescent="0.2">
      <c r="A248" s="13" t="s">
        <v>168</v>
      </c>
      <c r="B248" s="13" t="s">
        <v>172</v>
      </c>
      <c r="C248" s="13" t="s">
        <v>208</v>
      </c>
      <c r="D248" s="13" t="s">
        <v>186</v>
      </c>
      <c r="E248" s="13" t="s">
        <v>197</v>
      </c>
      <c r="F248" s="13">
        <v>8</v>
      </c>
      <c r="G248" s="14">
        <v>8.4581532485833666</v>
      </c>
      <c r="H248" s="14">
        <v>38.799999999999997</v>
      </c>
      <c r="I248" s="16">
        <v>5259.3060026854764</v>
      </c>
      <c r="J248" s="16">
        <v>20666.240985739751</v>
      </c>
      <c r="K248" s="16">
        <v>2533.2380545141232</v>
      </c>
      <c r="L248" s="10">
        <v>1.1584513968979999</v>
      </c>
      <c r="M248" s="17">
        <v>2.3369879760597127E-3</v>
      </c>
      <c r="N248" s="16">
        <f>J248/(PI()*H248*50^2)*1000000/1000</f>
        <v>67.817204288841339</v>
      </c>
    </row>
    <row r="249" spans="1:14" ht="13.8" x14ac:dyDescent="0.2">
      <c r="A249" s="13" t="s">
        <v>168</v>
      </c>
      <c r="B249" s="13" t="s">
        <v>172</v>
      </c>
      <c r="C249" s="13" t="s">
        <v>208</v>
      </c>
      <c r="D249" s="13" t="s">
        <v>186</v>
      </c>
      <c r="E249" s="13" t="s">
        <v>197</v>
      </c>
      <c r="F249" s="13" t="s">
        <v>11</v>
      </c>
      <c r="G249" s="14">
        <f t="shared" ref="G249:N249" si="62">AVERAGE(G246:G248)</f>
        <v>8.4104688571837141</v>
      </c>
      <c r="H249" s="14">
        <f t="shared" si="62"/>
        <v>39.1</v>
      </c>
      <c r="I249" s="16">
        <f t="shared" si="62"/>
        <v>3485.3377865108159</v>
      </c>
      <c r="J249" s="16">
        <f t="shared" si="62"/>
        <v>24683.287131083769</v>
      </c>
      <c r="K249" s="16">
        <f t="shared" si="62"/>
        <v>2524.0753340708698</v>
      </c>
      <c r="L249" s="10">
        <f t="shared" si="62"/>
        <v>1.2365407394493335</v>
      </c>
      <c r="M249" s="17">
        <f t="shared" si="62"/>
        <v>1.5008261485969204E-3</v>
      </c>
      <c r="N249" s="16">
        <f t="shared" si="62"/>
        <v>80.305131436024453</v>
      </c>
    </row>
    <row r="250" spans="1:14" ht="13.8" x14ac:dyDescent="0.2">
      <c r="A250" s="13" t="s">
        <v>168</v>
      </c>
      <c r="B250" s="13" t="s">
        <v>172</v>
      </c>
      <c r="C250" s="13" t="s">
        <v>208</v>
      </c>
      <c r="D250" s="13" t="s">
        <v>189</v>
      </c>
      <c r="E250" s="13" t="s">
        <v>191</v>
      </c>
      <c r="F250" s="13">
        <v>6</v>
      </c>
      <c r="G250" s="14">
        <v>8.309608382782951</v>
      </c>
      <c r="H250" s="14">
        <v>37.049999999999997</v>
      </c>
      <c r="I250" s="16">
        <v>2393.5217503555823</v>
      </c>
      <c r="J250" s="16">
        <v>33412.961239651318</v>
      </c>
      <c r="K250" s="16">
        <v>2099.4190830611565</v>
      </c>
      <c r="L250" s="10">
        <v>1.219994882248</v>
      </c>
      <c r="M250" s="17">
        <v>1.273108452398714E-3</v>
      </c>
      <c r="N250" s="16">
        <f>J250/(PI()*H250*50^2)*1000000/1000</f>
        <v>114.82511081518834</v>
      </c>
    </row>
    <row r="251" spans="1:14" ht="13.8" x14ac:dyDescent="0.2">
      <c r="A251" s="13" t="s">
        <v>168</v>
      </c>
      <c r="B251" s="13" t="s">
        <v>172</v>
      </c>
      <c r="C251" s="13" t="s">
        <v>208</v>
      </c>
      <c r="D251" s="13" t="s">
        <v>189</v>
      </c>
      <c r="E251" s="13" t="s">
        <v>191</v>
      </c>
      <c r="F251" s="13">
        <v>7</v>
      </c>
      <c r="G251" s="14">
        <v>8.6775097859366888</v>
      </c>
      <c r="H251" s="14">
        <v>38</v>
      </c>
      <c r="I251" s="16">
        <v>3279.4884296820119</v>
      </c>
      <c r="J251" s="16">
        <v>27083.310845806802</v>
      </c>
      <c r="K251" s="16">
        <v>2343.0120595912658</v>
      </c>
      <c r="L251" s="10">
        <v>1.3033838420500001</v>
      </c>
      <c r="M251" s="17">
        <v>1.5679916787250574E-3</v>
      </c>
      <c r="N251" s="16">
        <f>J251/(PI()*H251*50^2)*1000000/1000</f>
        <v>90.746164134831446</v>
      </c>
    </row>
    <row r="252" spans="1:14" ht="13.8" x14ac:dyDescent="0.2">
      <c r="A252" s="13" t="s">
        <v>168</v>
      </c>
      <c r="B252" s="13" t="s">
        <v>172</v>
      </c>
      <c r="C252" s="13" t="s">
        <v>208</v>
      </c>
      <c r="D252" s="13" t="s">
        <v>189</v>
      </c>
      <c r="E252" s="13" t="s">
        <v>191</v>
      </c>
      <c r="F252" s="13">
        <v>9</v>
      </c>
      <c r="G252" s="14">
        <v>8.7171272193298677</v>
      </c>
      <c r="H252" s="14">
        <v>37.299999999999997</v>
      </c>
      <c r="I252" s="16">
        <v>4129.294877480369</v>
      </c>
      <c r="J252" s="16">
        <v>23346.642140250802</v>
      </c>
      <c r="K252" s="16">
        <v>2555.8833118449784</v>
      </c>
      <c r="L252" s="10">
        <v>1.386049724002</v>
      </c>
      <c r="M252" s="17">
        <v>1.8575673536007854E-3</v>
      </c>
      <c r="N252" s="16">
        <f>J252/(PI()*H252*50^2)*1000000/1000</f>
        <v>79.694016111924114</v>
      </c>
    </row>
    <row r="253" spans="1:14" ht="13.8" x14ac:dyDescent="0.2">
      <c r="A253" s="13" t="s">
        <v>168</v>
      </c>
      <c r="B253" s="13" t="s">
        <v>172</v>
      </c>
      <c r="C253" s="13" t="s">
        <v>208</v>
      </c>
      <c r="D253" s="13" t="s">
        <v>189</v>
      </c>
      <c r="E253" s="13" t="s">
        <v>191</v>
      </c>
      <c r="F253" s="13" t="s">
        <v>11</v>
      </c>
      <c r="G253" s="14">
        <f t="shared" ref="G253:N253" si="63">AVERAGE(G250:G252)</f>
        <v>8.5680817960165019</v>
      </c>
      <c r="H253" s="14">
        <f t="shared" si="63"/>
        <v>37.449999999999996</v>
      </c>
      <c r="I253" s="16">
        <f t="shared" si="63"/>
        <v>3267.4350191726539</v>
      </c>
      <c r="J253" s="16">
        <f t="shared" si="63"/>
        <v>27947.638075236307</v>
      </c>
      <c r="K253" s="16">
        <f t="shared" si="63"/>
        <v>2332.7714848324667</v>
      </c>
      <c r="L253" s="10">
        <f t="shared" si="63"/>
        <v>1.3031428161</v>
      </c>
      <c r="M253" s="17">
        <f t="shared" si="63"/>
        <v>1.5662224949081858E-3</v>
      </c>
      <c r="N253" s="16">
        <f t="shared" si="63"/>
        <v>95.088430353981309</v>
      </c>
    </row>
    <row r="254" spans="1:14" ht="13.8" x14ac:dyDescent="0.2">
      <c r="A254" s="13" t="s">
        <v>168</v>
      </c>
      <c r="B254" s="13" t="s">
        <v>172</v>
      </c>
      <c r="C254" s="13" t="s">
        <v>208</v>
      </c>
      <c r="D254" s="13" t="s">
        <v>183</v>
      </c>
      <c r="E254" s="13" t="s">
        <v>204</v>
      </c>
      <c r="F254" s="13">
        <v>5</v>
      </c>
      <c r="G254" s="14">
        <v>8.2444350361655427</v>
      </c>
      <c r="H254" s="14">
        <v>39.6</v>
      </c>
      <c r="I254" s="16">
        <v>4118.7349025675912</v>
      </c>
      <c r="J254" s="16">
        <v>32143.088781440914</v>
      </c>
      <c r="K254" s="16">
        <v>2876.6050244594235</v>
      </c>
      <c r="L254" s="10">
        <v>1.0808004684499999</v>
      </c>
      <c r="M254" s="17">
        <v>1.6281864868370635E-3</v>
      </c>
      <c r="N254" s="16">
        <f>J254/(PI()*H254*50^2)*1000000/1000</f>
        <v>103.34811042036299</v>
      </c>
    </row>
    <row r="255" spans="1:14" ht="13.8" x14ac:dyDescent="0.2">
      <c r="A255" s="13" t="s">
        <v>168</v>
      </c>
      <c r="B255" s="13" t="s">
        <v>172</v>
      </c>
      <c r="C255" s="13" t="s">
        <v>208</v>
      </c>
      <c r="D255" s="13" t="s">
        <v>183</v>
      </c>
      <c r="E255" s="13" t="s">
        <v>204</v>
      </c>
      <c r="F255" s="13">
        <v>8</v>
      </c>
      <c r="G255" s="14">
        <v>8.0651524318872685</v>
      </c>
      <c r="H255" s="14">
        <v>39.950000000000003</v>
      </c>
      <c r="I255" s="16">
        <v>8135.9318547921148</v>
      </c>
      <c r="J255" s="16">
        <v>26319.025486484461</v>
      </c>
      <c r="K255" s="16">
        <v>2956.7522474021334</v>
      </c>
      <c r="L255" s="10">
        <v>1.193138636232</v>
      </c>
      <c r="M255" s="17">
        <v>3.1043268914832558E-3</v>
      </c>
      <c r="N255" s="16">
        <f>J255/(PI()*H255*50^2)*1000000/1000</f>
        <v>83.880911209723692</v>
      </c>
    </row>
    <row r="256" spans="1:14" ht="13.8" x14ac:dyDescent="0.2">
      <c r="A256" s="13" t="s">
        <v>168</v>
      </c>
      <c r="B256" s="13" t="s">
        <v>172</v>
      </c>
      <c r="C256" s="13" t="s">
        <v>208</v>
      </c>
      <c r="D256" s="13" t="s">
        <v>183</v>
      </c>
      <c r="E256" s="13" t="s">
        <v>204</v>
      </c>
      <c r="F256" s="13">
        <v>9</v>
      </c>
      <c r="G256" s="14">
        <v>8.1695212825707575</v>
      </c>
      <c r="H256" s="14">
        <v>39.25</v>
      </c>
      <c r="I256" s="16">
        <v>8216.1528917674823</v>
      </c>
      <c r="J256" s="16">
        <v>24410.860889479591</v>
      </c>
      <c r="K256" s="16">
        <v>3050.0007254799871</v>
      </c>
      <c r="L256" s="10">
        <v>1.1751470918719999</v>
      </c>
      <c r="M256" s="17">
        <v>2.962214176381824E-3</v>
      </c>
      <c r="N256" s="16">
        <f>J256/(PI()*H256*50^2)*1000000/1000</f>
        <v>79.186938612775506</v>
      </c>
    </row>
    <row r="257" spans="1:14" ht="13.8" x14ac:dyDescent="0.2">
      <c r="A257" s="13" t="s">
        <v>168</v>
      </c>
      <c r="B257" s="13" t="s">
        <v>172</v>
      </c>
      <c r="C257" s="13" t="s">
        <v>208</v>
      </c>
      <c r="D257" s="13" t="s">
        <v>183</v>
      </c>
      <c r="E257" s="13" t="s">
        <v>204</v>
      </c>
      <c r="F257" s="13" t="s">
        <v>11</v>
      </c>
      <c r="G257" s="14">
        <f t="shared" ref="G257:N257" si="64">AVERAGE(G254:G256)</f>
        <v>8.1597029168745223</v>
      </c>
      <c r="H257" s="14">
        <f t="shared" si="64"/>
        <v>39.6</v>
      </c>
      <c r="I257" s="16">
        <f t="shared" si="64"/>
        <v>6823.6065497090631</v>
      </c>
      <c r="J257" s="16">
        <f t="shared" si="64"/>
        <v>27624.325052468321</v>
      </c>
      <c r="K257" s="16">
        <f t="shared" si="64"/>
        <v>2961.119332447181</v>
      </c>
      <c r="L257" s="10">
        <f t="shared" si="64"/>
        <v>1.1496953988513334</v>
      </c>
      <c r="M257" s="17">
        <f t="shared" si="64"/>
        <v>2.5649091849007147E-3</v>
      </c>
      <c r="N257" s="16">
        <f t="shared" si="64"/>
        <v>88.805320080954061</v>
      </c>
    </row>
    <row r="258" spans="1:14" ht="13.8" x14ac:dyDescent="0.2">
      <c r="A258" s="13" t="s">
        <v>168</v>
      </c>
      <c r="B258" s="13" t="s">
        <v>172</v>
      </c>
      <c r="C258" s="13" t="s">
        <v>208</v>
      </c>
      <c r="D258" s="13" t="s">
        <v>181</v>
      </c>
      <c r="E258" s="13" t="s">
        <v>182</v>
      </c>
      <c r="F258" s="13">
        <v>4</v>
      </c>
      <c r="G258" s="14">
        <v>7.3862101923065415</v>
      </c>
      <c r="H258" s="14">
        <v>39.5</v>
      </c>
      <c r="I258" s="16">
        <v>7032.8692480909995</v>
      </c>
      <c r="J258" s="16">
        <v>32621.922229249918</v>
      </c>
      <c r="K258" s="16">
        <v>2780.8518674391703</v>
      </c>
      <c r="L258" s="10">
        <v>2.0969663911999996</v>
      </c>
      <c r="M258" s="17">
        <v>2.9748175838784615E-3</v>
      </c>
      <c r="N258" s="16">
        <f>J258/(PI()*H258*50^2)*1000000/1000</f>
        <v>105.15321875330645</v>
      </c>
    </row>
    <row r="259" spans="1:14" ht="13.8" x14ac:dyDescent="0.2">
      <c r="A259" s="13" t="s">
        <v>168</v>
      </c>
      <c r="B259" s="13" t="s">
        <v>172</v>
      </c>
      <c r="C259" s="13" t="s">
        <v>208</v>
      </c>
      <c r="D259" s="13" t="s">
        <v>181</v>
      </c>
      <c r="E259" s="13" t="s">
        <v>182</v>
      </c>
      <c r="F259" s="13">
        <v>5</v>
      </c>
      <c r="G259" s="14">
        <v>7.5022050005177698</v>
      </c>
      <c r="H259" s="14">
        <v>39.4</v>
      </c>
      <c r="I259" s="16">
        <v>4904.6950042156295</v>
      </c>
      <c r="J259" s="16">
        <v>28407.193016387031</v>
      </c>
      <c r="K259" s="16">
        <v>3082.0314335089929</v>
      </c>
      <c r="L259" s="10">
        <v>1.9386623100499998</v>
      </c>
      <c r="M259" s="17">
        <v>1.8289976852098101E-3</v>
      </c>
      <c r="N259" s="16">
        <f>J259/(PI()*H259*50^2)*1000000/1000</f>
        <v>91.79990229286426</v>
      </c>
    </row>
    <row r="260" spans="1:14" ht="13.8" x14ac:dyDescent="0.2">
      <c r="A260" s="13" t="s">
        <v>168</v>
      </c>
      <c r="B260" s="13" t="s">
        <v>172</v>
      </c>
      <c r="C260" s="13" t="s">
        <v>208</v>
      </c>
      <c r="D260" s="13" t="s">
        <v>181</v>
      </c>
      <c r="E260" s="13" t="s">
        <v>182</v>
      </c>
      <c r="F260" s="13">
        <v>7</v>
      </c>
      <c r="G260" s="14">
        <v>7.2892392522402538</v>
      </c>
      <c r="H260" s="14">
        <v>39.650000000000006</v>
      </c>
      <c r="I260" s="16">
        <v>6910.6514884685294</v>
      </c>
      <c r="J260" s="16">
        <v>28663.964924719439</v>
      </c>
      <c r="K260" s="16">
        <v>3403.9007561531394</v>
      </c>
      <c r="L260" s="10">
        <v>1.505297696008</v>
      </c>
      <c r="M260" s="17">
        <v>2.2306387267148372E-3</v>
      </c>
      <c r="N260" s="16">
        <f>J260/(PI()*H260*50^2)*1000000/1000</f>
        <v>92.045633420061648</v>
      </c>
    </row>
    <row r="261" spans="1:14" ht="13.8" x14ac:dyDescent="0.2">
      <c r="A261" s="13" t="s">
        <v>168</v>
      </c>
      <c r="B261" s="13" t="s">
        <v>172</v>
      </c>
      <c r="C261" s="13" t="s">
        <v>208</v>
      </c>
      <c r="D261" s="13" t="s">
        <v>181</v>
      </c>
      <c r="E261" s="13" t="s">
        <v>182</v>
      </c>
      <c r="F261" s="13" t="s">
        <v>11</v>
      </c>
      <c r="G261" s="14">
        <f t="shared" ref="G261:N261" si="65">AVERAGE(G258:G260)</f>
        <v>7.3925514816881881</v>
      </c>
      <c r="H261" s="14">
        <f t="shared" si="65"/>
        <v>39.516666666666673</v>
      </c>
      <c r="I261" s="16">
        <f t="shared" si="65"/>
        <v>6282.7385802583858</v>
      </c>
      <c r="J261" s="16">
        <f t="shared" si="65"/>
        <v>29897.693390118791</v>
      </c>
      <c r="K261" s="16">
        <f t="shared" si="65"/>
        <v>3088.9280190337672</v>
      </c>
      <c r="L261" s="10">
        <f t="shared" si="65"/>
        <v>1.8469754657526665</v>
      </c>
      <c r="M261" s="17">
        <f t="shared" si="65"/>
        <v>2.3448179986010364E-3</v>
      </c>
      <c r="N261" s="16">
        <f t="shared" si="65"/>
        <v>96.332918155410781</v>
      </c>
    </row>
    <row r="262" spans="1:14" ht="13.8" x14ac:dyDescent="0.2">
      <c r="A262" s="13" t="s">
        <v>167</v>
      </c>
      <c r="B262" s="13" t="s">
        <v>172</v>
      </c>
      <c r="C262" s="13" t="s">
        <v>208</v>
      </c>
      <c r="D262" s="13" t="s">
        <v>173</v>
      </c>
      <c r="E262" s="13" t="s">
        <v>173</v>
      </c>
      <c r="F262" s="13">
        <v>7</v>
      </c>
      <c r="G262" s="14">
        <v>4.7013977128335434</v>
      </c>
      <c r="H262" s="14">
        <v>38.700000000000003</v>
      </c>
      <c r="I262" s="16">
        <v>8043.5004649078919</v>
      </c>
      <c r="J262" s="16">
        <v>22924.78121319889</v>
      </c>
      <c r="K262" s="16">
        <v>4200.9008917068213</v>
      </c>
      <c r="L262" s="10">
        <v>1.5520877167680001</v>
      </c>
      <c r="M262" s="17">
        <v>2.0993027807716183E-3</v>
      </c>
      <c r="N262" s="16">
        <f>J262/(PI()*H262*50^2)*1000000/1000</f>
        <v>75.42309559443558</v>
      </c>
    </row>
    <row r="263" spans="1:14" ht="13.8" x14ac:dyDescent="0.2">
      <c r="A263" s="13" t="s">
        <v>167</v>
      </c>
      <c r="B263" s="13" t="s">
        <v>172</v>
      </c>
      <c r="C263" s="13" t="s">
        <v>208</v>
      </c>
      <c r="D263" s="13" t="s">
        <v>173</v>
      </c>
      <c r="E263" s="13" t="s">
        <v>173</v>
      </c>
      <c r="F263" s="13">
        <v>8</v>
      </c>
      <c r="G263" s="14">
        <v>5.1429963503421554</v>
      </c>
      <c r="H263" s="14">
        <v>40</v>
      </c>
      <c r="I263" s="16">
        <v>6691.2287260628364</v>
      </c>
      <c r="J263" s="16">
        <v>20915.631630413809</v>
      </c>
      <c r="K263" s="16">
        <v>4036.0738638446101</v>
      </c>
      <c r="L263" s="10">
        <v>2.0309058336719996</v>
      </c>
      <c r="M263" s="17">
        <v>1.8611771984726477E-3</v>
      </c>
      <c r="N263" s="16">
        <f>J263/(PI()*H263*50^2)*1000000/1000</f>
        <v>66.576523237391115</v>
      </c>
    </row>
    <row r="264" spans="1:14" ht="13.8" x14ac:dyDescent="0.2">
      <c r="A264" s="13" t="s">
        <v>167</v>
      </c>
      <c r="B264" s="13" t="s">
        <v>172</v>
      </c>
      <c r="C264" s="13" t="s">
        <v>208</v>
      </c>
      <c r="D264" s="13" t="s">
        <v>173</v>
      </c>
      <c r="E264" s="13" t="s">
        <v>173</v>
      </c>
      <c r="F264" s="13">
        <v>9</v>
      </c>
      <c r="G264" s="14">
        <v>5.6850254767592645</v>
      </c>
      <c r="H264" s="14">
        <v>41.9</v>
      </c>
      <c r="I264" s="16">
        <v>6672.3142836114348</v>
      </c>
      <c r="J264" s="16">
        <v>28244.942444505588</v>
      </c>
      <c r="K264" s="16">
        <v>3711.766761110699</v>
      </c>
      <c r="L264" s="10">
        <v>1.4851050940499999</v>
      </c>
      <c r="M264" s="17">
        <v>2.1291674530405217E-3</v>
      </c>
      <c r="N264" s="16">
        <f>J264/(PI()*H264*50^2)*1000000/1000</f>
        <v>85.829540952537414</v>
      </c>
    </row>
    <row r="265" spans="1:14" ht="13.8" x14ac:dyDescent="0.2">
      <c r="A265" s="13" t="s">
        <v>167</v>
      </c>
      <c r="B265" s="13" t="s">
        <v>172</v>
      </c>
      <c r="C265" s="13" t="s">
        <v>208</v>
      </c>
      <c r="D265" s="13" t="s">
        <v>173</v>
      </c>
      <c r="E265" s="13" t="s">
        <v>173</v>
      </c>
      <c r="F265" s="13" t="s">
        <v>11</v>
      </c>
      <c r="G265" s="14">
        <f t="shared" ref="G265:N265" si="66">AVERAGE(G262:G264)</f>
        <v>5.1764731799783208</v>
      </c>
      <c r="H265" s="14">
        <f t="shared" si="66"/>
        <v>40.199999999999996</v>
      </c>
      <c r="I265" s="16">
        <f t="shared" si="66"/>
        <v>7135.6811581940538</v>
      </c>
      <c r="J265" s="16">
        <f t="shared" si="66"/>
        <v>24028.451762706096</v>
      </c>
      <c r="K265" s="16">
        <f t="shared" si="66"/>
        <v>3982.9138388873766</v>
      </c>
      <c r="L265" s="10">
        <f t="shared" si="66"/>
        <v>1.6893662148299997</v>
      </c>
      <c r="M265" s="17">
        <f t="shared" si="66"/>
        <v>2.0298824774282625E-3</v>
      </c>
      <c r="N265" s="16">
        <f t="shared" si="66"/>
        <v>75.943053261454693</v>
      </c>
    </row>
    <row r="266" spans="1:14" ht="13.8" x14ac:dyDescent="0.2">
      <c r="A266" s="13" t="s">
        <v>167</v>
      </c>
      <c r="B266" s="13" t="s">
        <v>172</v>
      </c>
      <c r="C266" s="13" t="s">
        <v>208</v>
      </c>
      <c r="D266" s="13" t="s">
        <v>189</v>
      </c>
      <c r="E266" s="13" t="s">
        <v>209</v>
      </c>
      <c r="F266" s="13">
        <v>4</v>
      </c>
      <c r="G266" s="14">
        <v>4.951890438547057</v>
      </c>
      <c r="H266" s="14">
        <v>38</v>
      </c>
      <c r="I266" s="16">
        <v>6955.5439730237485</v>
      </c>
      <c r="J266" s="16">
        <v>18336.78763883693</v>
      </c>
      <c r="K266" s="16">
        <v>3995.8445201765508</v>
      </c>
      <c r="L266" s="10">
        <v>1.3811039023380001</v>
      </c>
      <c r="M266" s="17">
        <v>2.1048645139538661E-3</v>
      </c>
      <c r="N266" s="16">
        <f>J266/(PI()*H266*50^2)*1000000/1000</f>
        <v>61.439797750468664</v>
      </c>
    </row>
    <row r="267" spans="1:14" ht="13.8" x14ac:dyDescent="0.2">
      <c r="A267" s="13" t="s">
        <v>167</v>
      </c>
      <c r="B267" s="13" t="s">
        <v>172</v>
      </c>
      <c r="C267" s="13" t="s">
        <v>208</v>
      </c>
      <c r="D267" s="13" t="s">
        <v>189</v>
      </c>
      <c r="E267" s="13" t="s">
        <v>209</v>
      </c>
      <c r="F267" s="13">
        <v>7</v>
      </c>
      <c r="G267" s="14">
        <v>4.3888458449692136</v>
      </c>
      <c r="H267" s="14">
        <v>40.099999999999994</v>
      </c>
      <c r="I267" s="16">
        <v>4517.9394924773396</v>
      </c>
      <c r="J267" s="16">
        <v>33072.199028489595</v>
      </c>
      <c r="K267" s="16">
        <v>3707.6989555564701</v>
      </c>
      <c r="L267" s="10">
        <v>1.5575415998719999</v>
      </c>
      <c r="M267" s="17">
        <v>1.3894374184037126E-3</v>
      </c>
      <c r="N267" s="16">
        <f>J267/(PI()*H267*50^2)*1000000/1000</f>
        <v>105.00955519806681</v>
      </c>
    </row>
    <row r="268" spans="1:14" ht="13.8" x14ac:dyDescent="0.2">
      <c r="A268" s="13" t="s">
        <v>167</v>
      </c>
      <c r="B268" s="13" t="s">
        <v>172</v>
      </c>
      <c r="C268" s="13" t="s">
        <v>208</v>
      </c>
      <c r="D268" s="13" t="s">
        <v>189</v>
      </c>
      <c r="E268" s="13" t="s">
        <v>209</v>
      </c>
      <c r="F268" s="13">
        <v>8</v>
      </c>
      <c r="G268" s="14">
        <v>4.5954718612353673</v>
      </c>
      <c r="H268" s="14">
        <v>40.75</v>
      </c>
      <c r="I268" s="16">
        <v>1827.5239362375737</v>
      </c>
      <c r="J268" s="16">
        <v>26096.686480681798</v>
      </c>
      <c r="K268" s="16">
        <v>3371.1789953233874</v>
      </c>
      <c r="L268" s="10">
        <v>1.2938607850419999</v>
      </c>
      <c r="M268" s="17">
        <v>6.5187025188983845E-4</v>
      </c>
      <c r="N268" s="16">
        <f>J268/(PI()*H268*50^2)*1000000/1000</f>
        <v>81.539468009225942</v>
      </c>
    </row>
    <row r="269" spans="1:14" ht="13.8" x14ac:dyDescent="0.2">
      <c r="A269" s="13" t="s">
        <v>167</v>
      </c>
      <c r="B269" s="13" t="s">
        <v>172</v>
      </c>
      <c r="C269" s="13" t="s">
        <v>208</v>
      </c>
      <c r="D269" s="13" t="s">
        <v>189</v>
      </c>
      <c r="E269" s="13" t="s">
        <v>209</v>
      </c>
      <c r="F269" s="13" t="s">
        <v>11</v>
      </c>
      <c r="G269" s="14">
        <f t="shared" ref="G269:N269" si="67">AVERAGE(G266:G268)</f>
        <v>4.6454027149172132</v>
      </c>
      <c r="H269" s="14">
        <f t="shared" si="67"/>
        <v>39.616666666666667</v>
      </c>
      <c r="I269" s="16">
        <f t="shared" si="67"/>
        <v>4433.6691339128874</v>
      </c>
      <c r="J269" s="16">
        <f t="shared" si="67"/>
        <v>25835.224382669443</v>
      </c>
      <c r="K269" s="16">
        <f t="shared" si="67"/>
        <v>3691.5741570188025</v>
      </c>
      <c r="L269" s="10">
        <f t="shared" si="67"/>
        <v>1.4108354290839999</v>
      </c>
      <c r="M269" s="17">
        <f t="shared" si="67"/>
        <v>1.3820573947491389E-3</v>
      </c>
      <c r="N269" s="16">
        <f t="shared" si="67"/>
        <v>82.662940319253806</v>
      </c>
    </row>
    <row r="270" spans="1:14" ht="13.8" x14ac:dyDescent="0.2">
      <c r="A270" s="13" t="s">
        <v>167</v>
      </c>
      <c r="B270" s="13" t="s">
        <v>172</v>
      </c>
      <c r="C270" s="13" t="s">
        <v>208</v>
      </c>
      <c r="D270" s="13" t="s">
        <v>183</v>
      </c>
      <c r="E270" s="13" t="s">
        <v>184</v>
      </c>
      <c r="F270" s="13">
        <v>6</v>
      </c>
      <c r="G270" s="14">
        <v>7.0592230366819937</v>
      </c>
      <c r="H270" s="14">
        <v>37.799999999999997</v>
      </c>
      <c r="I270" s="16">
        <v>2220.3922689556434</v>
      </c>
      <c r="J270" s="16">
        <v>17734.045686110232</v>
      </c>
      <c r="K270" s="16">
        <v>3410.4630662549007</v>
      </c>
      <c r="L270" s="10">
        <v>1.1918324999999999</v>
      </c>
      <c r="M270" s="17">
        <v>7.151235227835374E-4</v>
      </c>
      <c r="N270" s="16">
        <f>J270/(PI()*H270*50^2)*1000000/1000</f>
        <v>59.734625015067643</v>
      </c>
    </row>
    <row r="271" spans="1:14" ht="13.8" x14ac:dyDescent="0.2">
      <c r="A271" s="13" t="s">
        <v>167</v>
      </c>
      <c r="B271" s="13" t="s">
        <v>172</v>
      </c>
      <c r="C271" s="13" t="s">
        <v>208</v>
      </c>
      <c r="D271" s="13" t="s">
        <v>183</v>
      </c>
      <c r="E271" s="13" t="s">
        <v>184</v>
      </c>
      <c r="F271" s="13">
        <v>7</v>
      </c>
      <c r="G271" s="14">
        <v>7.2991895649847311</v>
      </c>
      <c r="H271" s="14">
        <v>35.950000000000003</v>
      </c>
      <c r="I271" s="16">
        <v>5342.4824716491958</v>
      </c>
      <c r="J271" s="16">
        <v>14049.410305016421</v>
      </c>
      <c r="K271" s="16">
        <v>3653.2766525508873</v>
      </c>
      <c r="L271" s="10">
        <v>1.1439892052019998</v>
      </c>
      <c r="M271" s="17">
        <v>1.6952259246233265E-3</v>
      </c>
      <c r="N271" s="16">
        <f>J271/(PI()*H271*50^2)*1000000/1000</f>
        <v>49.758733742855661</v>
      </c>
    </row>
    <row r="272" spans="1:14" ht="13.8" x14ac:dyDescent="0.2">
      <c r="A272" s="13" t="s">
        <v>167</v>
      </c>
      <c r="B272" s="13" t="s">
        <v>172</v>
      </c>
      <c r="C272" s="13" t="s">
        <v>208</v>
      </c>
      <c r="D272" s="13" t="s">
        <v>183</v>
      </c>
      <c r="E272" s="13" t="s">
        <v>184</v>
      </c>
      <c r="F272" s="13">
        <v>9</v>
      </c>
      <c r="G272" s="14">
        <v>6.9241110037754687</v>
      </c>
      <c r="H272" s="14">
        <v>39.700000000000003</v>
      </c>
      <c r="I272" s="16">
        <v>3972.5702280104424</v>
      </c>
      <c r="J272" s="16">
        <v>15618.148381293933</v>
      </c>
      <c r="K272" s="16">
        <v>3520.4271623800842</v>
      </c>
      <c r="L272" s="10">
        <v>1.2263861105919998</v>
      </c>
      <c r="M272" s="17">
        <v>1.2967748082341945E-3</v>
      </c>
      <c r="N272" s="16">
        <f>J272/(PI()*H272*50^2)*1000000/1000</f>
        <v>50.089783714370029</v>
      </c>
    </row>
    <row r="273" spans="1:14" ht="13.8" x14ac:dyDescent="0.2">
      <c r="A273" s="13" t="s">
        <v>167</v>
      </c>
      <c r="B273" s="13" t="s">
        <v>172</v>
      </c>
      <c r="C273" s="13" t="s">
        <v>208</v>
      </c>
      <c r="D273" s="13" t="s">
        <v>183</v>
      </c>
      <c r="E273" s="13" t="s">
        <v>184</v>
      </c>
      <c r="F273" s="13" t="s">
        <v>11</v>
      </c>
      <c r="G273" s="14">
        <f t="shared" ref="G273:N273" si="68">AVERAGE(G270:G272)</f>
        <v>7.0941745351473982</v>
      </c>
      <c r="H273" s="14">
        <f t="shared" si="68"/>
        <v>37.81666666666667</v>
      </c>
      <c r="I273" s="16">
        <f t="shared" si="68"/>
        <v>3845.1483228717602</v>
      </c>
      <c r="J273" s="16">
        <f t="shared" si="68"/>
        <v>15800.534790806863</v>
      </c>
      <c r="K273" s="16">
        <f t="shared" si="68"/>
        <v>3528.0556270619577</v>
      </c>
      <c r="L273" s="10">
        <f t="shared" si="68"/>
        <v>1.1874026052646665</v>
      </c>
      <c r="M273" s="17">
        <f t="shared" si="68"/>
        <v>1.2357080852136862E-3</v>
      </c>
      <c r="N273" s="16">
        <f t="shared" si="68"/>
        <v>53.194380824097777</v>
      </c>
    </row>
    <row r="274" spans="1:14" ht="13.8" x14ac:dyDescent="0.2">
      <c r="A274" s="13" t="s">
        <v>167</v>
      </c>
      <c r="B274" s="13" t="s">
        <v>172</v>
      </c>
      <c r="C274" s="13" t="s">
        <v>208</v>
      </c>
      <c r="D274" s="13" t="s">
        <v>183</v>
      </c>
      <c r="E274" s="13" t="s">
        <v>210</v>
      </c>
      <c r="F274" s="13">
        <v>5</v>
      </c>
      <c r="G274" s="14">
        <v>5.536663723298318</v>
      </c>
      <c r="H274" s="14">
        <v>38.450000000000003</v>
      </c>
      <c r="I274" s="16">
        <v>5919.0538217420808</v>
      </c>
      <c r="J274" s="16">
        <v>22535.639915143667</v>
      </c>
      <c r="K274" s="16">
        <v>4497.2343971516893</v>
      </c>
      <c r="L274" s="10">
        <v>1.5356048488</v>
      </c>
      <c r="M274" s="17">
        <v>1.5146264274102288E-3</v>
      </c>
      <c r="N274" s="16">
        <f>J274/(PI()*H274*50^2)*1000000/1000</f>
        <v>74.624884020476159</v>
      </c>
    </row>
    <row r="275" spans="1:14" ht="13.8" x14ac:dyDescent="0.2">
      <c r="A275" s="13" t="s">
        <v>167</v>
      </c>
      <c r="B275" s="13" t="s">
        <v>172</v>
      </c>
      <c r="C275" s="13" t="s">
        <v>208</v>
      </c>
      <c r="D275" s="13" t="s">
        <v>183</v>
      </c>
      <c r="E275" s="13" t="s">
        <v>210</v>
      </c>
      <c r="F275" s="13">
        <v>7</v>
      </c>
      <c r="G275" s="14">
        <v>4.28140352777302</v>
      </c>
      <c r="H275" s="14">
        <v>40.299999999999997</v>
      </c>
      <c r="I275" s="16">
        <v>3890.0575016585117</v>
      </c>
      <c r="J275" s="16">
        <v>18506.459952877663</v>
      </c>
      <c r="K275" s="16">
        <v>3970.8486928218817</v>
      </c>
      <c r="L275" s="10">
        <v>1.343623737378</v>
      </c>
      <c r="M275" s="17">
        <v>1.1182687006428568E-3</v>
      </c>
      <c r="N275" s="16">
        <f>J275/(PI()*H275*50^2)*1000000/1000</f>
        <v>58.469371327695981</v>
      </c>
    </row>
    <row r="276" spans="1:14" ht="13.8" x14ac:dyDescent="0.2">
      <c r="A276" s="13" t="s">
        <v>167</v>
      </c>
      <c r="B276" s="13" t="s">
        <v>172</v>
      </c>
      <c r="C276" s="13" t="s">
        <v>208</v>
      </c>
      <c r="D276" s="13" t="s">
        <v>183</v>
      </c>
      <c r="E276" s="13" t="s">
        <v>210</v>
      </c>
      <c r="F276" s="13">
        <v>9</v>
      </c>
      <c r="G276" s="14">
        <v>4.6763422834331987</v>
      </c>
      <c r="H276" s="14">
        <v>39.25</v>
      </c>
      <c r="I276" s="16">
        <v>11399.272509148775</v>
      </c>
      <c r="J276" s="16">
        <v>31575.763639410638</v>
      </c>
      <c r="K276" s="16">
        <v>4915.4831840554007</v>
      </c>
      <c r="L276" s="10">
        <v>1.746230302728</v>
      </c>
      <c r="M276" s="17">
        <v>2.5473985757568838E-3</v>
      </c>
      <c r="N276" s="16">
        <f>J276/(PI()*H276*50^2)*1000000/1000</f>
        <v>102.42932718702754</v>
      </c>
    </row>
    <row r="277" spans="1:14" ht="13.8" x14ac:dyDescent="0.2">
      <c r="A277" s="13" t="s">
        <v>167</v>
      </c>
      <c r="B277" s="13" t="s">
        <v>172</v>
      </c>
      <c r="C277" s="13" t="s">
        <v>208</v>
      </c>
      <c r="D277" s="13" t="s">
        <v>183</v>
      </c>
      <c r="E277" s="13" t="s">
        <v>210</v>
      </c>
      <c r="F277" s="13" t="s">
        <v>11</v>
      </c>
      <c r="G277" s="14">
        <f t="shared" ref="G277:N277" si="69">AVERAGE(G274:G276)</f>
        <v>4.831469844834845</v>
      </c>
      <c r="H277" s="14">
        <f t="shared" si="69"/>
        <v>39.333333333333336</v>
      </c>
      <c r="I277" s="16">
        <f t="shared" si="69"/>
        <v>7069.4612775164569</v>
      </c>
      <c r="J277" s="16">
        <f t="shared" si="69"/>
        <v>24205.954502477322</v>
      </c>
      <c r="K277" s="16">
        <f t="shared" si="69"/>
        <v>4461.1887580096563</v>
      </c>
      <c r="L277" s="10">
        <f t="shared" si="69"/>
        <v>1.5418196296353333</v>
      </c>
      <c r="M277" s="17">
        <f t="shared" si="69"/>
        <v>1.7267645679366565E-3</v>
      </c>
      <c r="N277" s="16">
        <f t="shared" si="69"/>
        <v>78.50786084506656</v>
      </c>
    </row>
    <row r="278" spans="1:14" ht="13.8" x14ac:dyDescent="0.2">
      <c r="A278" s="13" t="s">
        <v>211</v>
      </c>
      <c r="B278" s="13" t="s">
        <v>172</v>
      </c>
      <c r="C278" s="13" t="s">
        <v>180</v>
      </c>
      <c r="D278" s="13" t="s">
        <v>173</v>
      </c>
      <c r="E278" s="13" t="s">
        <v>173</v>
      </c>
      <c r="F278" s="13">
        <v>2</v>
      </c>
      <c r="G278" s="14">
        <v>6.6541555424569072</v>
      </c>
      <c r="H278" s="14">
        <v>38.35</v>
      </c>
      <c r="I278" s="16">
        <v>1160.2584105881729</v>
      </c>
      <c r="J278" s="16">
        <v>14071.253516478233</v>
      </c>
      <c r="K278" s="16">
        <v>2751.5190111085026</v>
      </c>
      <c r="L278" s="10">
        <v>1.716794828402</v>
      </c>
      <c r="M278" s="17">
        <v>5.237641675481826E-4</v>
      </c>
      <c r="N278" s="16">
        <f>J278/(PI()*H278*50^2)*1000000/1000</f>
        <v>46.717278803582282</v>
      </c>
    </row>
    <row r="279" spans="1:14" ht="13.8" x14ac:dyDescent="0.2">
      <c r="A279" s="13" t="s">
        <v>211</v>
      </c>
      <c r="B279" s="13" t="s">
        <v>172</v>
      </c>
      <c r="C279" s="13" t="s">
        <v>180</v>
      </c>
      <c r="D279" s="13" t="s">
        <v>173</v>
      </c>
      <c r="E279" s="13" t="s">
        <v>173</v>
      </c>
      <c r="F279" s="13">
        <v>4</v>
      </c>
      <c r="G279" s="14">
        <v>7.0427085542802974</v>
      </c>
      <c r="H279" s="14">
        <v>41.8</v>
      </c>
      <c r="I279" s="16">
        <v>1176.2952723960682</v>
      </c>
      <c r="J279" s="16">
        <v>15216.203336288101</v>
      </c>
      <c r="K279" s="16">
        <v>2701.1386853503332</v>
      </c>
      <c r="L279" s="10">
        <v>1.2935904072</v>
      </c>
      <c r="M279" s="17">
        <v>5.4176852569193668E-4</v>
      </c>
      <c r="N279" s="16">
        <f>J279/(PI()*H279*50^2)*1000000/1000</f>
        <v>46.348975618404609</v>
      </c>
    </row>
    <row r="280" spans="1:14" ht="13.8" x14ac:dyDescent="0.2">
      <c r="A280" s="13" t="s">
        <v>211</v>
      </c>
      <c r="B280" s="13" t="s">
        <v>172</v>
      </c>
      <c r="C280" s="13" t="s">
        <v>180</v>
      </c>
      <c r="D280" s="13" t="s">
        <v>173</v>
      </c>
      <c r="E280" s="13" t="s">
        <v>173</v>
      </c>
      <c r="F280" s="13">
        <v>6</v>
      </c>
      <c r="G280" s="14">
        <v>6.4993351063829756</v>
      </c>
      <c r="H280" s="14">
        <v>37.1</v>
      </c>
      <c r="I280" s="16">
        <v>3297.4614158051809</v>
      </c>
      <c r="J280" s="16">
        <v>15066.965493357835</v>
      </c>
      <c r="K280" s="16">
        <v>3849.5725828966379</v>
      </c>
      <c r="L280" s="10">
        <v>1.3941819609919999</v>
      </c>
      <c r="M280" s="17">
        <v>1.0436621316059975E-3</v>
      </c>
      <c r="N280" s="16">
        <f>J280/(PI()*H280*50^2)*1000000/1000</f>
        <v>51.708507507556156</v>
      </c>
    </row>
    <row r="281" spans="1:14" ht="13.8" x14ac:dyDescent="0.2">
      <c r="A281" s="13" t="s">
        <v>211</v>
      </c>
      <c r="B281" s="13" t="s">
        <v>172</v>
      </c>
      <c r="C281" s="13" t="s">
        <v>180</v>
      </c>
      <c r="D281" s="13" t="s">
        <v>173</v>
      </c>
      <c r="E281" s="13" t="s">
        <v>173</v>
      </c>
      <c r="F281" s="13" t="s">
        <v>11</v>
      </c>
      <c r="G281" s="14">
        <f t="shared" ref="G281:N281" si="70">AVERAGE(G278:G280)</f>
        <v>6.7320664010400604</v>
      </c>
      <c r="H281" s="14">
        <f t="shared" si="70"/>
        <v>39.083333333333336</v>
      </c>
      <c r="I281" s="16">
        <f t="shared" si="70"/>
        <v>1878.0050329298074</v>
      </c>
      <c r="J281" s="16">
        <f t="shared" si="70"/>
        <v>14784.807448708058</v>
      </c>
      <c r="K281" s="16">
        <f t="shared" si="70"/>
        <v>3100.7434264518247</v>
      </c>
      <c r="L281" s="10">
        <f t="shared" si="70"/>
        <v>1.4681890655313332</v>
      </c>
      <c r="M281" s="17">
        <f t="shared" si="70"/>
        <v>7.0306494161537225E-4</v>
      </c>
      <c r="N281" s="16">
        <f t="shared" si="70"/>
        <v>48.258253976514347</v>
      </c>
    </row>
    <row r="282" spans="1:14" ht="13.8" x14ac:dyDescent="0.2">
      <c r="A282" s="13" t="s">
        <v>211</v>
      </c>
      <c r="B282" s="13" t="s">
        <v>172</v>
      </c>
      <c r="C282" s="13" t="s">
        <v>180</v>
      </c>
      <c r="D282" s="13" t="s">
        <v>183</v>
      </c>
      <c r="E282" s="13" t="s">
        <v>184</v>
      </c>
      <c r="F282" s="13">
        <v>3</v>
      </c>
      <c r="G282" s="14">
        <v>7.0962137550922844</v>
      </c>
      <c r="H282" s="14">
        <v>34.150000000000006</v>
      </c>
      <c r="I282" s="16">
        <v>2738.9523747772228</v>
      </c>
      <c r="J282" s="16">
        <v>10922.216059939421</v>
      </c>
      <c r="K282" s="16">
        <v>3585.3923652473172</v>
      </c>
      <c r="L282" s="10">
        <v>1.648989807378</v>
      </c>
      <c r="M282" s="17">
        <v>9.1284973767733716E-4</v>
      </c>
      <c r="N282" s="16">
        <f>J282/(PI()*H282*50^2)*1000000/1000</f>
        <v>40.722100742771154</v>
      </c>
    </row>
    <row r="283" spans="1:14" ht="13.8" x14ac:dyDescent="0.2">
      <c r="A283" s="13" t="s">
        <v>211</v>
      </c>
      <c r="B283" s="13" t="s">
        <v>172</v>
      </c>
      <c r="C283" s="13" t="s">
        <v>180</v>
      </c>
      <c r="D283" s="13" t="s">
        <v>183</v>
      </c>
      <c r="E283" s="13" t="s">
        <v>184</v>
      </c>
      <c r="F283" s="13">
        <v>4</v>
      </c>
      <c r="G283" s="14">
        <v>6.4405023165081676</v>
      </c>
      <c r="H283" s="14">
        <v>34</v>
      </c>
      <c r="I283" s="16">
        <v>1464.5496295925225</v>
      </c>
      <c r="J283" s="16">
        <v>9675.5967686976692</v>
      </c>
      <c r="K283" s="16">
        <v>3306.0538570892923</v>
      </c>
      <c r="L283" s="10">
        <v>1.5493908776979999</v>
      </c>
      <c r="M283" s="17">
        <v>5.732263073828358E-4</v>
      </c>
      <c r="N283" s="16">
        <f>J283/(PI()*H283*50^2)*1000000/1000</f>
        <v>36.233389484757737</v>
      </c>
    </row>
    <row r="284" spans="1:14" ht="13.8" x14ac:dyDescent="0.2">
      <c r="A284" s="13" t="s">
        <v>211</v>
      </c>
      <c r="B284" s="13" t="s">
        <v>172</v>
      </c>
      <c r="C284" s="13" t="s">
        <v>180</v>
      </c>
      <c r="D284" s="13" t="s">
        <v>183</v>
      </c>
      <c r="E284" s="13" t="s">
        <v>184</v>
      </c>
      <c r="F284" s="13">
        <v>6</v>
      </c>
      <c r="G284" s="14">
        <v>7.9919882645001161</v>
      </c>
      <c r="H284" s="14">
        <v>35.950000000000003</v>
      </c>
      <c r="I284" s="16">
        <v>1343.4870001843722</v>
      </c>
      <c r="J284" s="16">
        <v>10638.870867795977</v>
      </c>
      <c r="K284" s="16">
        <v>2915.3105008020748</v>
      </c>
      <c r="L284" s="10">
        <v>1.2507476696319999</v>
      </c>
      <c r="M284" s="17">
        <v>5.6465143221178166E-4</v>
      </c>
      <c r="N284" s="16">
        <f>J284/(PI()*H284*50^2)*1000000/1000</f>
        <v>37.679641447034022</v>
      </c>
    </row>
    <row r="285" spans="1:14" ht="14.4" thickBot="1" x14ac:dyDescent="0.25">
      <c r="A285" s="20" t="s">
        <v>211</v>
      </c>
      <c r="B285" s="20" t="s">
        <v>172</v>
      </c>
      <c r="C285" s="20" t="s">
        <v>180</v>
      </c>
      <c r="D285" s="20" t="s">
        <v>183</v>
      </c>
      <c r="E285" s="20" t="s">
        <v>184</v>
      </c>
      <c r="F285" s="20" t="s">
        <v>11</v>
      </c>
      <c r="G285" s="28">
        <f t="shared" ref="G285:N285" si="71">AVERAGE(G282:G284)</f>
        <v>7.1762347787001888</v>
      </c>
      <c r="H285" s="28">
        <f t="shared" si="71"/>
        <v>34.700000000000003</v>
      </c>
      <c r="I285" s="22">
        <f t="shared" si="71"/>
        <v>1848.9963348513722</v>
      </c>
      <c r="J285" s="22">
        <f t="shared" si="71"/>
        <v>10412.227898811023</v>
      </c>
      <c r="K285" s="22">
        <f t="shared" si="71"/>
        <v>3268.9189077128954</v>
      </c>
      <c r="L285" s="12">
        <f t="shared" si="71"/>
        <v>1.4830427849026666</v>
      </c>
      <c r="M285" s="23">
        <f t="shared" si="71"/>
        <v>6.8357582575731817E-4</v>
      </c>
      <c r="N285" s="22">
        <f t="shared" si="71"/>
        <v>38.211710558187633</v>
      </c>
    </row>
    <row r="286" spans="1:14" x14ac:dyDescent="0.2">
      <c r="M286" s="5"/>
      <c r="N286" s="3"/>
    </row>
  </sheetData>
  <pageMargins left="0.75" right="0.75" top="1" bottom="1" header="0.5" footer="0.5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pane xSplit="1" topLeftCell="B1" activePane="topRight" state="frozen"/>
      <selection pane="topRight" activeCell="L212" sqref="L212"/>
    </sheetView>
  </sheetViews>
  <sheetFormatPr defaultColWidth="10.90625" defaultRowHeight="12.6" x14ac:dyDescent="0.2"/>
  <cols>
    <col min="1" max="1" width="15.453125" customWidth="1"/>
    <col min="2" max="2" width="10.7265625" customWidth="1"/>
    <col min="3" max="3" width="11.453125" customWidth="1"/>
    <col min="4" max="4" width="12.08984375" customWidth="1"/>
    <col min="5" max="5" width="13.453125" customWidth="1"/>
    <col min="9" max="9" width="12.7265625" style="69" customWidth="1"/>
    <col min="10" max="10" width="13.6328125" customWidth="1"/>
  </cols>
  <sheetData>
    <row r="1" spans="1:10" ht="28.2" thickBot="1" x14ac:dyDescent="0.25">
      <c r="A1" s="59" t="s">
        <v>179</v>
      </c>
      <c r="B1" s="59" t="s">
        <v>174</v>
      </c>
      <c r="C1" s="59" t="s">
        <v>175</v>
      </c>
      <c r="D1" s="59" t="s">
        <v>176</v>
      </c>
      <c r="E1" s="59" t="s">
        <v>177</v>
      </c>
      <c r="F1" s="59" t="s">
        <v>178</v>
      </c>
      <c r="G1" s="59" t="s">
        <v>676</v>
      </c>
      <c r="H1" s="43" t="s">
        <v>722</v>
      </c>
      <c r="I1" s="43" t="s">
        <v>723</v>
      </c>
      <c r="J1" s="43" t="s">
        <v>724</v>
      </c>
    </row>
    <row r="2" spans="1:10" ht="13.8" x14ac:dyDescent="0.3">
      <c r="A2" s="13" t="s">
        <v>146</v>
      </c>
      <c r="B2" s="13" t="s">
        <v>169</v>
      </c>
      <c r="C2" s="13" t="s">
        <v>180</v>
      </c>
      <c r="D2" s="13" t="s">
        <v>173</v>
      </c>
      <c r="E2" s="13" t="s">
        <v>173</v>
      </c>
      <c r="F2" s="13">
        <v>1</v>
      </c>
      <c r="G2" s="14">
        <v>6</v>
      </c>
      <c r="H2" s="16">
        <v>20070</v>
      </c>
      <c r="I2" s="26">
        <v>2.8387039661407472</v>
      </c>
      <c r="J2" s="53">
        <f>H2*(1-I2/25.4)</f>
        <v>17826.976826754144</v>
      </c>
    </row>
    <row r="3" spans="1:10" ht="13.8" x14ac:dyDescent="0.3">
      <c r="A3" s="13" t="s">
        <v>146</v>
      </c>
      <c r="B3" s="13" t="s">
        <v>169</v>
      </c>
      <c r="C3" s="13" t="s">
        <v>180</v>
      </c>
      <c r="D3" s="13" t="s">
        <v>173</v>
      </c>
      <c r="E3" s="13" t="s">
        <v>173</v>
      </c>
      <c r="F3" s="13">
        <v>2</v>
      </c>
      <c r="G3" s="14">
        <v>8</v>
      </c>
      <c r="H3" s="16">
        <v>20070</v>
      </c>
      <c r="I3" s="14">
        <v>3.201416015625</v>
      </c>
      <c r="J3" s="31">
        <f t="shared" ref="J3:J21" si="0">H3*(1-I3/25.4)</f>
        <v>17540.37718765379</v>
      </c>
    </row>
    <row r="4" spans="1:10" ht="13.8" x14ac:dyDescent="0.3">
      <c r="A4" s="13" t="s">
        <v>146</v>
      </c>
      <c r="B4" s="13" t="s">
        <v>169</v>
      </c>
      <c r="C4" s="13" t="s">
        <v>180</v>
      </c>
      <c r="D4" s="13" t="s">
        <v>173</v>
      </c>
      <c r="E4" s="13" t="s">
        <v>173</v>
      </c>
      <c r="F4" s="13">
        <v>3</v>
      </c>
      <c r="G4" s="14">
        <v>6</v>
      </c>
      <c r="H4" s="16">
        <v>20070</v>
      </c>
      <c r="I4" s="14">
        <v>2.3124159812927245</v>
      </c>
      <c r="J4" s="31">
        <f t="shared" si="0"/>
        <v>18242.827214781693</v>
      </c>
    </row>
    <row r="5" spans="1:10" ht="13.8" x14ac:dyDescent="0.3">
      <c r="A5" s="13" t="s">
        <v>146</v>
      </c>
      <c r="B5" s="13" t="s">
        <v>169</v>
      </c>
      <c r="C5" s="13" t="s">
        <v>180</v>
      </c>
      <c r="D5" s="13" t="s">
        <v>173</v>
      </c>
      <c r="E5" s="13" t="s">
        <v>173</v>
      </c>
      <c r="F5" s="13">
        <v>4</v>
      </c>
      <c r="G5" s="14">
        <v>4</v>
      </c>
      <c r="H5" s="16">
        <v>20070</v>
      </c>
      <c r="I5" s="14">
        <v>2.8823919773101805</v>
      </c>
      <c r="J5" s="31">
        <f t="shared" si="0"/>
        <v>17792.45641792853</v>
      </c>
    </row>
    <row r="6" spans="1:10" ht="13.8" x14ac:dyDescent="0.3">
      <c r="A6" s="13" t="s">
        <v>146</v>
      </c>
      <c r="B6" s="13" t="s">
        <v>169</v>
      </c>
      <c r="C6" s="13" t="s">
        <v>180</v>
      </c>
      <c r="D6" s="13" t="s">
        <v>173</v>
      </c>
      <c r="E6" s="13" t="s">
        <v>173</v>
      </c>
      <c r="F6" s="13" t="s">
        <v>262</v>
      </c>
      <c r="G6" s="14">
        <f>AVERAGE(G2:G5)</f>
        <v>6</v>
      </c>
      <c r="H6" s="16">
        <f t="shared" ref="H6:I6" si="1">AVERAGE(H2:H5)</f>
        <v>20070</v>
      </c>
      <c r="I6" s="14">
        <f t="shared" si="1"/>
        <v>2.8087319850921633</v>
      </c>
      <c r="J6" s="31">
        <f t="shared" si="0"/>
        <v>17850.659411779539</v>
      </c>
    </row>
    <row r="7" spans="1:10" ht="13.8" x14ac:dyDescent="0.3">
      <c r="A7" s="13" t="s">
        <v>146</v>
      </c>
      <c r="B7" s="13" t="s">
        <v>169</v>
      </c>
      <c r="C7" s="13" t="s">
        <v>180</v>
      </c>
      <c r="D7" s="13" t="s">
        <v>181</v>
      </c>
      <c r="E7" s="13" t="s">
        <v>182</v>
      </c>
      <c r="F7" s="13">
        <v>1</v>
      </c>
      <c r="G7" s="14">
        <v>3</v>
      </c>
      <c r="H7" s="16">
        <v>20070</v>
      </c>
      <c r="I7" s="14">
        <v>1.7790159940719605</v>
      </c>
      <c r="J7" s="31">
        <f t="shared" si="0"/>
        <v>18664.297204684084</v>
      </c>
    </row>
    <row r="8" spans="1:10" ht="13.8" x14ac:dyDescent="0.3">
      <c r="A8" s="13" t="s">
        <v>146</v>
      </c>
      <c r="B8" s="13" t="s">
        <v>169</v>
      </c>
      <c r="C8" s="13" t="s">
        <v>180</v>
      </c>
      <c r="D8" s="13" t="s">
        <v>181</v>
      </c>
      <c r="E8" s="13" t="s">
        <v>182</v>
      </c>
      <c r="F8" s="13">
        <v>2</v>
      </c>
      <c r="G8" s="14">
        <v>5</v>
      </c>
      <c r="H8" s="16">
        <v>20070</v>
      </c>
      <c r="I8" s="14">
        <v>2.0492720127105715</v>
      </c>
      <c r="J8" s="31">
        <f t="shared" si="0"/>
        <v>18450.752389956648</v>
      </c>
    </row>
    <row r="9" spans="1:10" ht="13.8" x14ac:dyDescent="0.3">
      <c r="A9" s="13" t="s">
        <v>146</v>
      </c>
      <c r="B9" s="13" t="s">
        <v>169</v>
      </c>
      <c r="C9" s="13" t="s">
        <v>180</v>
      </c>
      <c r="D9" s="13" t="s">
        <v>181</v>
      </c>
      <c r="E9" s="13" t="s">
        <v>182</v>
      </c>
      <c r="F9" s="13">
        <v>3</v>
      </c>
      <c r="G9" s="14">
        <v>6</v>
      </c>
      <c r="H9" s="16">
        <v>20070</v>
      </c>
      <c r="I9" s="14">
        <v>4.0944799423217777</v>
      </c>
      <c r="J9" s="31">
        <f t="shared" si="0"/>
        <v>16834.716045574878</v>
      </c>
    </row>
    <row r="10" spans="1:10" ht="13.8" x14ac:dyDescent="0.3">
      <c r="A10" s="13" t="s">
        <v>146</v>
      </c>
      <c r="B10" s="13" t="s">
        <v>169</v>
      </c>
      <c r="C10" s="13" t="s">
        <v>180</v>
      </c>
      <c r="D10" s="13" t="s">
        <v>181</v>
      </c>
      <c r="E10" s="13" t="s">
        <v>182</v>
      </c>
      <c r="F10" s="13">
        <v>4</v>
      </c>
      <c r="G10" s="14">
        <v>5</v>
      </c>
      <c r="H10" s="16">
        <v>20070</v>
      </c>
      <c r="I10" s="14">
        <v>3.7043359279632568</v>
      </c>
      <c r="J10" s="31">
        <f t="shared" si="0"/>
        <v>17142.991256920373</v>
      </c>
    </row>
    <row r="11" spans="1:10" ht="13.8" x14ac:dyDescent="0.3">
      <c r="A11" s="13" t="s">
        <v>146</v>
      </c>
      <c r="B11" s="13" t="s">
        <v>169</v>
      </c>
      <c r="C11" s="13" t="s">
        <v>180</v>
      </c>
      <c r="D11" s="13" t="s">
        <v>181</v>
      </c>
      <c r="E11" s="13" t="s">
        <v>182</v>
      </c>
      <c r="F11" s="13" t="s">
        <v>262</v>
      </c>
      <c r="G11" s="14">
        <f>AVERAGE(G7:G10)</f>
        <v>4.75</v>
      </c>
      <c r="H11" s="16">
        <f t="shared" ref="H11" si="2">AVERAGE(H7:H10)</f>
        <v>20070</v>
      </c>
      <c r="I11" s="14">
        <f t="shared" ref="I11" si="3">AVERAGE(I7:I10)</f>
        <v>2.9067759692668917</v>
      </c>
      <c r="J11" s="31">
        <f t="shared" si="0"/>
        <v>17773.189224283997</v>
      </c>
    </row>
    <row r="12" spans="1:10" ht="13.8" x14ac:dyDescent="0.3">
      <c r="A12" s="13" t="s">
        <v>146</v>
      </c>
      <c r="B12" s="13" t="s">
        <v>169</v>
      </c>
      <c r="C12" s="13" t="s">
        <v>180</v>
      </c>
      <c r="D12" s="13" t="s">
        <v>183</v>
      </c>
      <c r="E12" s="13" t="s">
        <v>184</v>
      </c>
      <c r="F12" s="13">
        <v>1</v>
      </c>
      <c r="G12" s="14">
        <v>4</v>
      </c>
      <c r="H12" s="16">
        <v>19970</v>
      </c>
      <c r="I12" s="14">
        <v>2.0706079721450807</v>
      </c>
      <c r="J12" s="31">
        <f t="shared" si="0"/>
        <v>18342.04562190011</v>
      </c>
    </row>
    <row r="13" spans="1:10" ht="13.8" x14ac:dyDescent="0.3">
      <c r="A13" s="13" t="s">
        <v>146</v>
      </c>
      <c r="B13" s="13" t="s">
        <v>169</v>
      </c>
      <c r="C13" s="13" t="s">
        <v>180</v>
      </c>
      <c r="D13" s="13" t="s">
        <v>183</v>
      </c>
      <c r="E13" s="13" t="s">
        <v>184</v>
      </c>
      <c r="F13" s="13">
        <v>2</v>
      </c>
      <c r="G13" s="14">
        <v>5</v>
      </c>
      <c r="H13" s="16">
        <v>19970</v>
      </c>
      <c r="I13" s="14">
        <v>2.9260800361633299</v>
      </c>
      <c r="J13" s="31">
        <f t="shared" si="0"/>
        <v>17669.455971567648</v>
      </c>
    </row>
    <row r="14" spans="1:10" ht="13.8" x14ac:dyDescent="0.3">
      <c r="A14" s="13" t="s">
        <v>146</v>
      </c>
      <c r="B14" s="13" t="s">
        <v>169</v>
      </c>
      <c r="C14" s="13" t="s">
        <v>180</v>
      </c>
      <c r="D14" s="13" t="s">
        <v>183</v>
      </c>
      <c r="E14" s="13" t="s">
        <v>184</v>
      </c>
      <c r="F14" s="13">
        <v>3</v>
      </c>
      <c r="G14" s="14">
        <v>5</v>
      </c>
      <c r="H14" s="16">
        <v>19970</v>
      </c>
      <c r="I14" s="14">
        <v>9.6418398857116703</v>
      </c>
      <c r="J14" s="31">
        <f t="shared" si="0"/>
        <v>12389.388089855825</v>
      </c>
    </row>
    <row r="15" spans="1:10" ht="13.8" x14ac:dyDescent="0.3">
      <c r="A15" s="13" t="s">
        <v>146</v>
      </c>
      <c r="B15" s="13" t="s">
        <v>169</v>
      </c>
      <c r="C15" s="13" t="s">
        <v>180</v>
      </c>
      <c r="D15" s="13" t="s">
        <v>183</v>
      </c>
      <c r="E15" s="13" t="s">
        <v>184</v>
      </c>
      <c r="F15" s="13">
        <v>4</v>
      </c>
      <c r="G15" s="14">
        <v>4</v>
      </c>
      <c r="H15" s="16">
        <v>19970</v>
      </c>
      <c r="I15" s="14">
        <v>11.025631904602051</v>
      </c>
      <c r="J15" s="31">
        <f t="shared" si="0"/>
        <v>11301.422475003819</v>
      </c>
    </row>
    <row r="16" spans="1:10" ht="13.8" x14ac:dyDescent="0.3">
      <c r="A16" s="13" t="s">
        <v>146</v>
      </c>
      <c r="B16" s="13" t="s">
        <v>169</v>
      </c>
      <c r="C16" s="13" t="s">
        <v>180</v>
      </c>
      <c r="D16" s="13" t="s">
        <v>183</v>
      </c>
      <c r="E16" s="13" t="s">
        <v>184</v>
      </c>
      <c r="F16" s="13" t="s">
        <v>262</v>
      </c>
      <c r="G16" s="14">
        <f>AVERAGE(G12:G15)</f>
        <v>4.5</v>
      </c>
      <c r="H16" s="16">
        <f t="shared" ref="H16" si="4">AVERAGE(H12:H15)</f>
        <v>19970</v>
      </c>
      <c r="I16" s="14">
        <f t="shared" ref="I16" si="5">AVERAGE(I12:I15)</f>
        <v>6.4160399496555325</v>
      </c>
      <c r="J16" s="31">
        <f t="shared" si="0"/>
        <v>14925.578039581851</v>
      </c>
    </row>
    <row r="17" spans="1:10" ht="13.8" x14ac:dyDescent="0.3">
      <c r="A17" s="13" t="s">
        <v>146</v>
      </c>
      <c r="B17" s="13" t="s">
        <v>169</v>
      </c>
      <c r="C17" s="13" t="s">
        <v>180</v>
      </c>
      <c r="D17" s="13" t="s">
        <v>186</v>
      </c>
      <c r="E17" s="13" t="s">
        <v>185</v>
      </c>
      <c r="F17" s="13">
        <v>1</v>
      </c>
      <c r="G17" s="14">
        <v>4</v>
      </c>
      <c r="H17" s="16">
        <v>19970</v>
      </c>
      <c r="I17" s="14">
        <v>2.6995119571685793</v>
      </c>
      <c r="J17" s="31">
        <f t="shared" si="0"/>
        <v>17847.58843367494</v>
      </c>
    </row>
    <row r="18" spans="1:10" ht="13.8" x14ac:dyDescent="0.3">
      <c r="A18" s="13" t="s">
        <v>146</v>
      </c>
      <c r="B18" s="13" t="s">
        <v>169</v>
      </c>
      <c r="C18" s="13" t="s">
        <v>180</v>
      </c>
      <c r="D18" s="13" t="s">
        <v>186</v>
      </c>
      <c r="E18" s="13" t="s">
        <v>185</v>
      </c>
      <c r="F18" s="13">
        <v>2</v>
      </c>
      <c r="G18" s="14">
        <v>7</v>
      </c>
      <c r="H18" s="16">
        <v>19970</v>
      </c>
      <c r="I18" s="14">
        <v>2.6436319828033445</v>
      </c>
      <c r="J18" s="31">
        <f t="shared" si="0"/>
        <v>17891.522413520364</v>
      </c>
    </row>
    <row r="19" spans="1:10" ht="13.8" x14ac:dyDescent="0.3">
      <c r="A19" s="13" t="s">
        <v>146</v>
      </c>
      <c r="B19" s="13" t="s">
        <v>169</v>
      </c>
      <c r="C19" s="13" t="s">
        <v>180</v>
      </c>
      <c r="D19" s="13" t="s">
        <v>186</v>
      </c>
      <c r="E19" s="13" t="s">
        <v>185</v>
      </c>
      <c r="F19" s="13">
        <v>3</v>
      </c>
      <c r="G19" s="14">
        <v>7</v>
      </c>
      <c r="H19" s="16">
        <v>19970</v>
      </c>
      <c r="I19" s="14">
        <v>3.3680401325225828</v>
      </c>
      <c r="J19" s="31">
        <f t="shared" si="0"/>
        <v>17321.977895808031</v>
      </c>
    </row>
    <row r="20" spans="1:10" ht="13.8" x14ac:dyDescent="0.3">
      <c r="A20" s="13" t="s">
        <v>146</v>
      </c>
      <c r="B20" s="13" t="s">
        <v>169</v>
      </c>
      <c r="C20" s="13" t="s">
        <v>180</v>
      </c>
      <c r="D20" s="13" t="s">
        <v>186</v>
      </c>
      <c r="E20" s="13" t="s">
        <v>185</v>
      </c>
      <c r="F20" s="13">
        <v>4</v>
      </c>
      <c r="G20" s="14">
        <v>7</v>
      </c>
      <c r="H20" s="16">
        <v>19970</v>
      </c>
      <c r="I20" s="14">
        <v>3.600704050064087</v>
      </c>
      <c r="J20" s="31">
        <f t="shared" si="0"/>
        <v>17139.052760638591</v>
      </c>
    </row>
    <row r="21" spans="1:10" ht="13.8" x14ac:dyDescent="0.3">
      <c r="A21" s="13" t="s">
        <v>146</v>
      </c>
      <c r="B21" s="13" t="s">
        <v>169</v>
      </c>
      <c r="C21" s="13" t="s">
        <v>180</v>
      </c>
      <c r="D21" s="13" t="s">
        <v>186</v>
      </c>
      <c r="E21" s="13" t="s">
        <v>185</v>
      </c>
      <c r="F21" s="13" t="s">
        <v>262</v>
      </c>
      <c r="G21" s="14">
        <f>AVERAGE(G17:G20)</f>
        <v>6.25</v>
      </c>
      <c r="H21" s="16">
        <f t="shared" ref="H21" si="6">AVERAGE(H17:H20)</f>
        <v>19970</v>
      </c>
      <c r="I21" s="14">
        <f t="shared" ref="I21" si="7">AVERAGE(I17:I20)</f>
        <v>3.0779720306396485</v>
      </c>
      <c r="J21" s="31">
        <f t="shared" si="0"/>
        <v>17550.03537591048</v>
      </c>
    </row>
    <row r="22" spans="1:10" ht="13.8" x14ac:dyDescent="0.3">
      <c r="A22" s="13" t="s">
        <v>187</v>
      </c>
      <c r="B22" s="13" t="s">
        <v>169</v>
      </c>
      <c r="C22" s="13" t="s">
        <v>180</v>
      </c>
      <c r="D22" s="13" t="s">
        <v>173</v>
      </c>
      <c r="E22" s="13" t="s">
        <v>173</v>
      </c>
      <c r="F22" s="13">
        <v>1</v>
      </c>
      <c r="G22" s="14">
        <v>4</v>
      </c>
      <c r="H22" s="16">
        <v>20000</v>
      </c>
      <c r="I22" s="14">
        <v>2.5460959911346435</v>
      </c>
      <c r="J22" s="31">
        <f t="shared" ref="J22:J26" si="8">H22*(1-I22/25.4)</f>
        <v>17995.200006980594</v>
      </c>
    </row>
    <row r="23" spans="1:10" ht="13.8" x14ac:dyDescent="0.3">
      <c r="A23" s="13" t="s">
        <v>187</v>
      </c>
      <c r="B23" s="13" t="s">
        <v>169</v>
      </c>
      <c r="C23" s="13" t="s">
        <v>180</v>
      </c>
      <c r="D23" s="13" t="s">
        <v>173</v>
      </c>
      <c r="E23" s="13" t="s">
        <v>173</v>
      </c>
      <c r="F23" s="13">
        <v>2</v>
      </c>
      <c r="G23" s="14">
        <v>5</v>
      </c>
      <c r="H23" s="16">
        <v>20000</v>
      </c>
      <c r="I23" s="14">
        <v>3.6901120662689211</v>
      </c>
      <c r="J23" s="31">
        <f t="shared" si="8"/>
        <v>17094.399947819747</v>
      </c>
    </row>
    <row r="24" spans="1:10" ht="13.8" x14ac:dyDescent="0.3">
      <c r="A24" s="13" t="s">
        <v>187</v>
      </c>
      <c r="B24" s="13" t="s">
        <v>169</v>
      </c>
      <c r="C24" s="13" t="s">
        <v>180</v>
      </c>
      <c r="D24" s="13" t="s">
        <v>173</v>
      </c>
      <c r="E24" s="13" t="s">
        <v>173</v>
      </c>
      <c r="F24" s="13">
        <v>3</v>
      </c>
      <c r="G24" s="14">
        <v>4</v>
      </c>
      <c r="H24" s="16">
        <v>20000</v>
      </c>
      <c r="I24" s="14">
        <v>2.7858720302581785</v>
      </c>
      <c r="J24" s="31">
        <f t="shared" si="8"/>
        <v>17806.399976174664</v>
      </c>
    </row>
    <row r="25" spans="1:10" ht="13.8" x14ac:dyDescent="0.3">
      <c r="A25" s="13" t="s">
        <v>187</v>
      </c>
      <c r="B25" s="13" t="s">
        <v>169</v>
      </c>
      <c r="C25" s="13" t="s">
        <v>180</v>
      </c>
      <c r="D25" s="13" t="s">
        <v>173</v>
      </c>
      <c r="E25" s="13" t="s">
        <v>173</v>
      </c>
      <c r="F25" s="13">
        <v>4</v>
      </c>
      <c r="G25" s="14">
        <v>9</v>
      </c>
      <c r="H25" s="16">
        <v>20000</v>
      </c>
      <c r="I25" s="14">
        <v>3.3802320003509521</v>
      </c>
      <c r="J25" s="31">
        <f t="shared" si="8"/>
        <v>17338.399999723661</v>
      </c>
    </row>
    <row r="26" spans="1:10" ht="13.8" x14ac:dyDescent="0.3">
      <c r="A26" s="13" t="s">
        <v>187</v>
      </c>
      <c r="B26" s="13" t="s">
        <v>169</v>
      </c>
      <c r="C26" s="13" t="s">
        <v>180</v>
      </c>
      <c r="D26" s="13" t="s">
        <v>173</v>
      </c>
      <c r="E26" s="13" t="s">
        <v>173</v>
      </c>
      <c r="F26" s="13" t="s">
        <v>262</v>
      </c>
      <c r="G26" s="14">
        <f>AVERAGE(G22:G25)</f>
        <v>5.5</v>
      </c>
      <c r="H26" s="16">
        <f t="shared" ref="H26" si="9">AVERAGE(H22:H25)</f>
        <v>20000</v>
      </c>
      <c r="I26" s="14">
        <f t="shared" ref="I26" si="10">AVERAGE(I22:I25)</f>
        <v>3.1005780220031736</v>
      </c>
      <c r="J26" s="31">
        <f t="shared" si="8"/>
        <v>17558.599982674667</v>
      </c>
    </row>
    <row r="27" spans="1:10" ht="13.8" x14ac:dyDescent="0.3">
      <c r="A27" s="13" t="s">
        <v>187</v>
      </c>
      <c r="B27" s="13" t="s">
        <v>169</v>
      </c>
      <c r="C27" s="13" t="s">
        <v>180</v>
      </c>
      <c r="D27" s="13" t="s">
        <v>183</v>
      </c>
      <c r="E27" s="13" t="s">
        <v>184</v>
      </c>
      <c r="F27" s="13">
        <v>1</v>
      </c>
      <c r="G27" s="14">
        <v>5</v>
      </c>
      <c r="H27" s="16">
        <v>19970</v>
      </c>
      <c r="I27" s="14">
        <v>3.9979601383209227</v>
      </c>
      <c r="J27" s="31">
        <f t="shared" ref="J27:J41" si="11">H27*(1-I27/25.4)</f>
        <v>16826.721891249257</v>
      </c>
    </row>
    <row r="28" spans="1:10" ht="13.8" x14ac:dyDescent="0.3">
      <c r="A28" s="13" t="s">
        <v>187</v>
      </c>
      <c r="B28" s="13" t="s">
        <v>169</v>
      </c>
      <c r="C28" s="13" t="s">
        <v>180</v>
      </c>
      <c r="D28" s="13" t="s">
        <v>183</v>
      </c>
      <c r="E28" s="13" t="s">
        <v>184</v>
      </c>
      <c r="F28" s="13">
        <v>2</v>
      </c>
      <c r="G28" s="14">
        <v>5</v>
      </c>
      <c r="H28" s="16">
        <v>19970</v>
      </c>
      <c r="I28" s="14">
        <v>6.8671440124511722</v>
      </c>
      <c r="J28" s="31">
        <f t="shared" si="11"/>
        <v>14570.910790210633</v>
      </c>
    </row>
    <row r="29" spans="1:10" ht="13.8" x14ac:dyDescent="0.3">
      <c r="A29" s="13" t="s">
        <v>187</v>
      </c>
      <c r="B29" s="13" t="s">
        <v>169</v>
      </c>
      <c r="C29" s="13" t="s">
        <v>180</v>
      </c>
      <c r="D29" s="13" t="s">
        <v>183</v>
      </c>
      <c r="E29" s="13" t="s">
        <v>184</v>
      </c>
      <c r="F29" s="13">
        <v>3</v>
      </c>
      <c r="G29" s="14">
        <v>6</v>
      </c>
      <c r="H29" s="16">
        <v>19970</v>
      </c>
      <c r="I29" s="14">
        <v>4.4094400882720945</v>
      </c>
      <c r="J29" s="31">
        <f t="shared" si="11"/>
        <v>16503.20793059867</v>
      </c>
    </row>
    <row r="30" spans="1:10" ht="13.8" x14ac:dyDescent="0.3">
      <c r="A30" s="13" t="s">
        <v>187</v>
      </c>
      <c r="B30" s="13" t="s">
        <v>169</v>
      </c>
      <c r="C30" s="13" t="s">
        <v>180</v>
      </c>
      <c r="D30" s="13" t="s">
        <v>183</v>
      </c>
      <c r="E30" s="13" t="s">
        <v>184</v>
      </c>
      <c r="F30" s="13">
        <v>4</v>
      </c>
      <c r="G30" s="14">
        <v>7</v>
      </c>
      <c r="H30" s="16">
        <v>19970</v>
      </c>
      <c r="I30" s="14">
        <v>2.5684480190277101</v>
      </c>
      <c r="J30" s="31">
        <f t="shared" si="11"/>
        <v>17950.633585040025</v>
      </c>
    </row>
    <row r="31" spans="1:10" ht="13.8" x14ac:dyDescent="0.3">
      <c r="A31" s="13" t="s">
        <v>187</v>
      </c>
      <c r="B31" s="13" t="s">
        <v>169</v>
      </c>
      <c r="C31" s="13" t="s">
        <v>180</v>
      </c>
      <c r="D31" s="13" t="s">
        <v>183</v>
      </c>
      <c r="E31" s="13" t="s">
        <v>184</v>
      </c>
      <c r="F31" s="13" t="s">
        <v>262</v>
      </c>
      <c r="G31" s="14">
        <f>AVERAGE(G27:G30)</f>
        <v>5.75</v>
      </c>
      <c r="H31" s="16">
        <f t="shared" ref="H31" si="12">AVERAGE(H27:H30)</f>
        <v>19970</v>
      </c>
      <c r="I31" s="14">
        <f t="shared" ref="I31" si="13">AVERAGE(I27:I30)</f>
        <v>4.4607480645179747</v>
      </c>
      <c r="J31" s="31">
        <f t="shared" si="11"/>
        <v>16462.868549274644</v>
      </c>
    </row>
    <row r="32" spans="1:10" ht="13.8" x14ac:dyDescent="0.3">
      <c r="A32" s="13" t="s">
        <v>145</v>
      </c>
      <c r="B32" s="13" t="s">
        <v>169</v>
      </c>
      <c r="C32" s="13" t="s">
        <v>180</v>
      </c>
      <c r="D32" s="13" t="s">
        <v>173</v>
      </c>
      <c r="E32" s="13" t="s">
        <v>173</v>
      </c>
      <c r="F32" s="13">
        <v>1</v>
      </c>
      <c r="G32" s="14">
        <v>8</v>
      </c>
      <c r="H32" s="16">
        <v>3540</v>
      </c>
      <c r="I32" s="14">
        <v>21.920200030008953</v>
      </c>
      <c r="J32" s="31">
        <f t="shared" si="11"/>
        <v>484.97999581764958</v>
      </c>
    </row>
    <row r="33" spans="1:10" ht="13.8" x14ac:dyDescent="0.3">
      <c r="A33" s="13" t="s">
        <v>145</v>
      </c>
      <c r="B33" s="13" t="s">
        <v>169</v>
      </c>
      <c r="C33" s="13" t="s">
        <v>180</v>
      </c>
      <c r="D33" s="13" t="s">
        <v>173</v>
      </c>
      <c r="E33" s="13" t="s">
        <v>173</v>
      </c>
      <c r="F33" s="13">
        <v>2</v>
      </c>
      <c r="G33" s="14">
        <v>5</v>
      </c>
      <c r="H33" s="16">
        <v>3510</v>
      </c>
      <c r="I33" s="14">
        <v>7.1302879810333248</v>
      </c>
      <c r="J33" s="31">
        <f t="shared" si="11"/>
        <v>2524.6728026209853</v>
      </c>
    </row>
    <row r="34" spans="1:10" ht="13.8" x14ac:dyDescent="0.3">
      <c r="A34" s="13" t="s">
        <v>145</v>
      </c>
      <c r="B34" s="13" t="s">
        <v>169</v>
      </c>
      <c r="C34" s="13" t="s">
        <v>180</v>
      </c>
      <c r="D34" s="13" t="s">
        <v>173</v>
      </c>
      <c r="E34" s="13" t="s">
        <v>173</v>
      </c>
      <c r="F34" s="13">
        <v>3</v>
      </c>
      <c r="G34" s="14">
        <v>9</v>
      </c>
      <c r="H34" s="16">
        <v>20020</v>
      </c>
      <c r="I34" s="14">
        <v>4.5557440757751468</v>
      </c>
      <c r="J34" s="31">
        <f t="shared" si="11"/>
        <v>16429.212740274867</v>
      </c>
    </row>
    <row r="35" spans="1:10" ht="13.8" x14ac:dyDescent="0.3">
      <c r="A35" s="13" t="s">
        <v>145</v>
      </c>
      <c r="B35" s="13" t="s">
        <v>169</v>
      </c>
      <c r="C35" s="13" t="s">
        <v>180</v>
      </c>
      <c r="D35" s="13" t="s">
        <v>173</v>
      </c>
      <c r="E35" s="13" t="s">
        <v>173</v>
      </c>
      <c r="F35" s="13">
        <v>4</v>
      </c>
      <c r="G35" s="14">
        <v>5</v>
      </c>
      <c r="H35" s="16">
        <v>20020</v>
      </c>
      <c r="I35" s="14">
        <v>3.634231948852539</v>
      </c>
      <c r="J35" s="31">
        <f t="shared" si="11"/>
        <v>17155.538440313863</v>
      </c>
    </row>
    <row r="36" spans="1:10" ht="13.8" x14ac:dyDescent="0.3">
      <c r="A36" s="13" t="s">
        <v>145</v>
      </c>
      <c r="B36" s="13" t="s">
        <v>169</v>
      </c>
      <c r="C36" s="13" t="s">
        <v>180</v>
      </c>
      <c r="D36" s="13" t="s">
        <v>173</v>
      </c>
      <c r="E36" s="13" t="s">
        <v>173</v>
      </c>
      <c r="F36" s="13" t="s">
        <v>262</v>
      </c>
      <c r="G36" s="14">
        <f>AVERAGE(G32:G35)</f>
        <v>6.75</v>
      </c>
      <c r="H36" s="16">
        <f t="shared" ref="H36" si="14">AVERAGE(H32:H35)</f>
        <v>11772.5</v>
      </c>
      <c r="I36" s="14">
        <f t="shared" ref="I36" si="15">AVERAGE(I32:I35)</f>
        <v>9.3101160089174897</v>
      </c>
      <c r="J36" s="31">
        <f t="shared" si="11"/>
        <v>7457.4078458668828</v>
      </c>
    </row>
    <row r="37" spans="1:10" ht="13.8" x14ac:dyDescent="0.3">
      <c r="A37" s="13" t="s">
        <v>145</v>
      </c>
      <c r="B37" s="13" t="s">
        <v>169</v>
      </c>
      <c r="C37" s="13" t="s">
        <v>180</v>
      </c>
      <c r="D37" s="13" t="s">
        <v>181</v>
      </c>
      <c r="E37" s="13" t="s">
        <v>182</v>
      </c>
      <c r="F37" s="13">
        <v>1</v>
      </c>
      <c r="G37" s="14">
        <v>7</v>
      </c>
      <c r="H37" s="16">
        <v>18426</v>
      </c>
      <c r="I37" s="14">
        <v>3.7277040004730226</v>
      </c>
      <c r="J37" s="31">
        <f t="shared" si="11"/>
        <v>15721.800239656855</v>
      </c>
    </row>
    <row r="38" spans="1:10" ht="13.8" x14ac:dyDescent="0.3">
      <c r="A38" s="13" t="s">
        <v>145</v>
      </c>
      <c r="B38" s="13" t="s">
        <v>169</v>
      </c>
      <c r="C38" s="13" t="s">
        <v>180</v>
      </c>
      <c r="D38" s="13" t="s">
        <v>181</v>
      </c>
      <c r="E38" s="13" t="s">
        <v>182</v>
      </c>
      <c r="F38" s="13">
        <v>2</v>
      </c>
      <c r="G38" s="14">
        <v>11</v>
      </c>
      <c r="H38" s="16">
        <v>18426</v>
      </c>
      <c r="I38" s="14">
        <v>11.001247835159301</v>
      </c>
      <c r="J38" s="31">
        <f t="shared" si="11"/>
        <v>10445.330999580892</v>
      </c>
    </row>
    <row r="39" spans="1:10" ht="13.8" x14ac:dyDescent="0.3">
      <c r="A39" s="13" t="s">
        <v>145</v>
      </c>
      <c r="B39" s="13" t="s">
        <v>169</v>
      </c>
      <c r="C39" s="13" t="s">
        <v>180</v>
      </c>
      <c r="D39" s="13" t="s">
        <v>181</v>
      </c>
      <c r="E39" s="13" t="s">
        <v>182</v>
      </c>
      <c r="F39" s="13">
        <v>3</v>
      </c>
      <c r="G39" s="14">
        <v>7</v>
      </c>
      <c r="H39" s="16">
        <v>19920</v>
      </c>
      <c r="I39" s="14">
        <v>2.5907999515533446</v>
      </c>
      <c r="J39" s="31">
        <f t="shared" si="11"/>
        <v>17888.160037994385</v>
      </c>
    </row>
    <row r="40" spans="1:10" ht="13.8" x14ac:dyDescent="0.3">
      <c r="A40" s="13" t="s">
        <v>145</v>
      </c>
      <c r="B40" s="13" t="s">
        <v>169</v>
      </c>
      <c r="C40" s="13" t="s">
        <v>180</v>
      </c>
      <c r="D40" s="13" t="s">
        <v>181</v>
      </c>
      <c r="E40" s="13" t="s">
        <v>182</v>
      </c>
      <c r="F40" s="13">
        <v>4</v>
      </c>
      <c r="G40" s="14">
        <v>5</v>
      </c>
      <c r="H40" s="16">
        <v>19920</v>
      </c>
      <c r="I40" s="14">
        <v>2.3794719219207763</v>
      </c>
      <c r="J40" s="31">
        <f t="shared" si="11"/>
        <v>18053.894461233784</v>
      </c>
    </row>
    <row r="41" spans="1:10" ht="13.8" x14ac:dyDescent="0.3">
      <c r="A41" s="13" t="s">
        <v>145</v>
      </c>
      <c r="B41" s="13" t="s">
        <v>169</v>
      </c>
      <c r="C41" s="13" t="s">
        <v>180</v>
      </c>
      <c r="D41" s="13" t="s">
        <v>181</v>
      </c>
      <c r="E41" s="13" t="s">
        <v>182</v>
      </c>
      <c r="F41" s="13" t="s">
        <v>262</v>
      </c>
      <c r="G41" s="14">
        <f>AVERAGE(G37:G40)</f>
        <v>7.5</v>
      </c>
      <c r="H41" s="16">
        <f t="shared" ref="H41" si="16">AVERAGE(H37:H40)</f>
        <v>19173</v>
      </c>
      <c r="I41" s="14">
        <f t="shared" ref="I41" si="17">AVERAGE(I37:I40)</f>
        <v>4.9248059272766103</v>
      </c>
      <c r="J41" s="31">
        <f t="shared" si="11"/>
        <v>15455.547084894708</v>
      </c>
    </row>
    <row r="42" spans="1:10" ht="13.8" x14ac:dyDescent="0.3">
      <c r="A42" s="13" t="s">
        <v>160</v>
      </c>
      <c r="B42" s="13" t="s">
        <v>171</v>
      </c>
      <c r="C42" s="13" t="s">
        <v>180</v>
      </c>
      <c r="D42" s="13" t="s">
        <v>173</v>
      </c>
      <c r="E42" s="13" t="s">
        <v>173</v>
      </c>
      <c r="F42" s="13">
        <v>1</v>
      </c>
      <c r="G42" s="14">
        <v>2</v>
      </c>
      <c r="H42" s="16">
        <v>20000</v>
      </c>
      <c r="I42" s="14">
        <v>1.9862800359725952</v>
      </c>
      <c r="J42" s="31">
        <f t="shared" ref="J42:J88" si="18">H42*(1-I42/25.4)</f>
        <v>18435.999971675123</v>
      </c>
    </row>
    <row r="43" spans="1:10" ht="13.8" x14ac:dyDescent="0.3">
      <c r="A43" s="13" t="s">
        <v>160</v>
      </c>
      <c r="B43" s="13" t="s">
        <v>171</v>
      </c>
      <c r="C43" s="13" t="s">
        <v>180</v>
      </c>
      <c r="D43" s="13" t="s">
        <v>173</v>
      </c>
      <c r="E43" s="13" t="s">
        <v>173</v>
      </c>
      <c r="F43" s="13">
        <v>2</v>
      </c>
      <c r="G43" s="14">
        <v>2</v>
      </c>
      <c r="H43" s="16">
        <v>20000</v>
      </c>
      <c r="I43" s="14">
        <v>2.2788879394531252</v>
      </c>
      <c r="J43" s="31">
        <f t="shared" si="18"/>
        <v>18205.600047674703</v>
      </c>
    </row>
    <row r="44" spans="1:10" ht="13.8" x14ac:dyDescent="0.3">
      <c r="A44" s="13" t="s">
        <v>160</v>
      </c>
      <c r="B44" s="13" t="s">
        <v>171</v>
      </c>
      <c r="C44" s="13" t="s">
        <v>180</v>
      </c>
      <c r="D44" s="13" t="s">
        <v>173</v>
      </c>
      <c r="E44" s="13" t="s">
        <v>173</v>
      </c>
      <c r="F44" s="13">
        <v>3</v>
      </c>
      <c r="G44" s="14">
        <v>3</v>
      </c>
      <c r="H44" s="16">
        <v>20000</v>
      </c>
      <c r="I44" s="14">
        <v>2.8691840171813965</v>
      </c>
      <c r="J44" s="31">
        <f t="shared" si="18"/>
        <v>17740.799986471342</v>
      </c>
    </row>
    <row r="45" spans="1:10" ht="13.8" x14ac:dyDescent="0.3">
      <c r="A45" s="13" t="s">
        <v>160</v>
      </c>
      <c r="B45" s="13" t="s">
        <v>171</v>
      </c>
      <c r="C45" s="13" t="s">
        <v>180</v>
      </c>
      <c r="D45" s="13" t="s">
        <v>173</v>
      </c>
      <c r="E45" s="13" t="s">
        <v>173</v>
      </c>
      <c r="F45" s="13">
        <v>4</v>
      </c>
      <c r="G45" s="14">
        <v>3</v>
      </c>
      <c r="H45" s="16">
        <v>20000</v>
      </c>
      <c r="I45" s="14">
        <v>2.6324560403823853</v>
      </c>
      <c r="J45" s="31">
        <f t="shared" si="18"/>
        <v>17927.199968202844</v>
      </c>
    </row>
    <row r="46" spans="1:10" ht="13.8" x14ac:dyDescent="0.3">
      <c r="A46" s="13" t="s">
        <v>160</v>
      </c>
      <c r="B46" s="13" t="s">
        <v>171</v>
      </c>
      <c r="C46" s="13" t="s">
        <v>180</v>
      </c>
      <c r="D46" s="13" t="s">
        <v>173</v>
      </c>
      <c r="E46" s="13" t="s">
        <v>173</v>
      </c>
      <c r="F46" s="13" t="s">
        <v>262</v>
      </c>
      <c r="G46" s="14">
        <f>AVERAGE(G42:G45)</f>
        <v>2.5</v>
      </c>
      <c r="H46" s="16">
        <f t="shared" ref="H46" si="19">AVERAGE(H42:H45)</f>
        <v>20000</v>
      </c>
      <c r="I46" s="14">
        <f t="shared" ref="I46" si="20">AVERAGE(I42:I45)</f>
        <v>2.4417020082473755</v>
      </c>
      <c r="J46" s="31">
        <f t="shared" si="18"/>
        <v>18077.399993506002</v>
      </c>
    </row>
    <row r="47" spans="1:10" ht="13.8" x14ac:dyDescent="0.3">
      <c r="A47" s="13" t="s">
        <v>160</v>
      </c>
      <c r="B47" s="13" t="s">
        <v>171</v>
      </c>
      <c r="C47" s="13" t="s">
        <v>180</v>
      </c>
      <c r="D47" s="13" t="s">
        <v>181</v>
      </c>
      <c r="E47" s="13" t="s">
        <v>182</v>
      </c>
      <c r="F47" s="13">
        <v>1</v>
      </c>
      <c r="G47" s="14">
        <v>4</v>
      </c>
      <c r="H47" s="16">
        <v>20000</v>
      </c>
      <c r="I47" s="14">
        <v>2.1396960496902464</v>
      </c>
      <c r="J47" s="31">
        <f t="shared" si="18"/>
        <v>18315.199960873822</v>
      </c>
    </row>
    <row r="48" spans="1:10" ht="13.8" x14ac:dyDescent="0.3">
      <c r="A48" s="13" t="s">
        <v>160</v>
      </c>
      <c r="B48" s="13" t="s">
        <v>171</v>
      </c>
      <c r="C48" s="13" t="s">
        <v>180</v>
      </c>
      <c r="D48" s="13" t="s">
        <v>181</v>
      </c>
      <c r="E48" s="13" t="s">
        <v>182</v>
      </c>
      <c r="F48" s="13">
        <v>2</v>
      </c>
      <c r="G48" s="14">
        <v>5</v>
      </c>
      <c r="H48" s="16">
        <v>20000</v>
      </c>
      <c r="I48" s="14">
        <v>1.8704559803009033</v>
      </c>
      <c r="J48" s="31">
        <f t="shared" si="18"/>
        <v>18527.200015511102</v>
      </c>
    </row>
    <row r="49" spans="1:10" ht="13.8" x14ac:dyDescent="0.3">
      <c r="A49" s="13" t="s">
        <v>160</v>
      </c>
      <c r="B49" s="13" t="s">
        <v>171</v>
      </c>
      <c r="C49" s="13" t="s">
        <v>180</v>
      </c>
      <c r="D49" s="13" t="s">
        <v>181</v>
      </c>
      <c r="E49" s="13" t="s">
        <v>182</v>
      </c>
      <c r="F49" s="13">
        <v>3</v>
      </c>
      <c r="G49" s="14">
        <v>3</v>
      </c>
      <c r="H49" s="16">
        <v>20000</v>
      </c>
      <c r="I49" s="14">
        <v>2.8691840171813965</v>
      </c>
      <c r="J49" s="31">
        <f t="shared" si="18"/>
        <v>17740.799986471342</v>
      </c>
    </row>
    <row r="50" spans="1:10" ht="13.8" x14ac:dyDescent="0.3">
      <c r="A50" s="13" t="s">
        <v>160</v>
      </c>
      <c r="B50" s="13" t="s">
        <v>171</v>
      </c>
      <c r="C50" s="13" t="s">
        <v>180</v>
      </c>
      <c r="D50" s="13" t="s">
        <v>181</v>
      </c>
      <c r="E50" s="13" t="s">
        <v>182</v>
      </c>
      <c r="F50" s="13">
        <v>4</v>
      </c>
      <c r="G50" s="14">
        <v>3</v>
      </c>
      <c r="H50" s="16">
        <v>20000</v>
      </c>
      <c r="I50" s="14">
        <v>2.6324560403823853</v>
      </c>
      <c r="J50" s="31">
        <f t="shared" si="18"/>
        <v>17927.199968202844</v>
      </c>
    </row>
    <row r="51" spans="1:10" ht="13.8" x14ac:dyDescent="0.3">
      <c r="A51" s="13" t="s">
        <v>160</v>
      </c>
      <c r="B51" s="13" t="s">
        <v>171</v>
      </c>
      <c r="C51" s="13" t="s">
        <v>180</v>
      </c>
      <c r="D51" s="13" t="s">
        <v>181</v>
      </c>
      <c r="E51" s="13" t="s">
        <v>182</v>
      </c>
      <c r="F51" s="13" t="s">
        <v>262</v>
      </c>
      <c r="G51" s="14">
        <f>AVERAGE(G47:G50)</f>
        <v>3.75</v>
      </c>
      <c r="H51" s="16">
        <f t="shared" ref="H51" si="21">AVERAGE(H47:H50)</f>
        <v>20000</v>
      </c>
      <c r="I51" s="14">
        <f t="shared" ref="I51" si="22">AVERAGE(I47:I50)</f>
        <v>2.377948021888733</v>
      </c>
      <c r="J51" s="31">
        <f t="shared" si="18"/>
        <v>18127.599982764776</v>
      </c>
    </row>
    <row r="52" spans="1:10" ht="13.8" x14ac:dyDescent="0.3">
      <c r="A52" s="18" t="s">
        <v>149</v>
      </c>
      <c r="B52" s="13" t="s">
        <v>169</v>
      </c>
      <c r="C52" s="13" t="s">
        <v>180</v>
      </c>
      <c r="D52" s="13" t="s">
        <v>173</v>
      </c>
      <c r="E52" s="13" t="s">
        <v>173</v>
      </c>
      <c r="F52" s="13">
        <v>1</v>
      </c>
      <c r="G52" s="14">
        <v>6</v>
      </c>
      <c r="H52" s="16">
        <v>20020</v>
      </c>
      <c r="I52" s="14">
        <v>3.6758881092071531</v>
      </c>
      <c r="J52" s="31">
        <f t="shared" si="18"/>
        <v>17122.705513924124</v>
      </c>
    </row>
    <row r="53" spans="1:10" ht="13.8" x14ac:dyDescent="0.3">
      <c r="A53" s="18" t="s">
        <v>149</v>
      </c>
      <c r="B53" s="13" t="s">
        <v>169</v>
      </c>
      <c r="C53" s="13" t="s">
        <v>180</v>
      </c>
      <c r="D53" s="13" t="s">
        <v>173</v>
      </c>
      <c r="E53" s="13" t="s">
        <v>173</v>
      </c>
      <c r="F53" s="13">
        <v>2</v>
      </c>
      <c r="G53" s="14">
        <v>6</v>
      </c>
      <c r="H53" s="16">
        <v>20020</v>
      </c>
      <c r="I53" s="14">
        <v>4.1087039947509769</v>
      </c>
      <c r="J53" s="31">
        <f t="shared" si="18"/>
        <v>16781.564804137222</v>
      </c>
    </row>
    <row r="54" spans="1:10" ht="13.8" x14ac:dyDescent="0.3">
      <c r="A54" s="18" t="s">
        <v>149</v>
      </c>
      <c r="B54" s="13" t="s">
        <v>169</v>
      </c>
      <c r="C54" s="13" t="s">
        <v>180</v>
      </c>
      <c r="D54" s="13" t="s">
        <v>173</v>
      </c>
      <c r="E54" s="13" t="s">
        <v>173</v>
      </c>
      <c r="F54" s="13" t="s">
        <v>262</v>
      </c>
      <c r="G54" s="14">
        <f>AVERAGE(G52:G53)</f>
        <v>6</v>
      </c>
      <c r="H54" s="16">
        <f>AVERAGE(H52:H53)</f>
        <v>20020</v>
      </c>
      <c r="I54" s="14">
        <f>AVERAGE(I52:I53)</f>
        <v>3.892296051979065</v>
      </c>
      <c r="J54" s="31">
        <f t="shared" si="18"/>
        <v>16952.135159030673</v>
      </c>
    </row>
    <row r="55" spans="1:10" ht="13.8" x14ac:dyDescent="0.3">
      <c r="A55" s="18" t="s">
        <v>149</v>
      </c>
      <c r="B55" s="13" t="s">
        <v>169</v>
      </c>
      <c r="C55" s="13" t="s">
        <v>180</v>
      </c>
      <c r="D55" s="13" t="s">
        <v>181</v>
      </c>
      <c r="E55" s="13" t="s">
        <v>182</v>
      </c>
      <c r="F55" s="13">
        <v>1</v>
      </c>
      <c r="G55" s="14">
        <v>6</v>
      </c>
      <c r="H55" s="16">
        <v>13370</v>
      </c>
      <c r="I55" s="14">
        <v>20.630895614624023</v>
      </c>
      <c r="J55" s="31">
        <f t="shared" si="18"/>
        <v>2510.3514028534164</v>
      </c>
    </row>
    <row r="56" spans="1:10" ht="13.8" x14ac:dyDescent="0.3">
      <c r="A56" s="18" t="s">
        <v>149</v>
      </c>
      <c r="B56" s="13" t="s">
        <v>169</v>
      </c>
      <c r="C56" s="13" t="s">
        <v>180</v>
      </c>
      <c r="D56" s="13" t="s">
        <v>181</v>
      </c>
      <c r="E56" s="13" t="s">
        <v>182</v>
      </c>
      <c r="F56" s="13">
        <v>2</v>
      </c>
      <c r="G56" s="14">
        <v>4</v>
      </c>
      <c r="H56" s="16">
        <v>13370</v>
      </c>
      <c r="I56" s="14">
        <v>8.410447978973389</v>
      </c>
      <c r="J56" s="31">
        <f t="shared" si="18"/>
        <v>8942.9256110679435</v>
      </c>
    </row>
    <row r="57" spans="1:10" ht="13.8" x14ac:dyDescent="0.3">
      <c r="A57" s="18" t="s">
        <v>149</v>
      </c>
      <c r="B57" s="13" t="s">
        <v>169</v>
      </c>
      <c r="C57" s="13" t="s">
        <v>180</v>
      </c>
      <c r="D57" s="13" t="s">
        <v>181</v>
      </c>
      <c r="E57" s="13" t="s">
        <v>182</v>
      </c>
      <c r="F57" s="13" t="s">
        <v>262</v>
      </c>
      <c r="G57" s="14">
        <f>AVERAGE(G55:G56)</f>
        <v>5</v>
      </c>
      <c r="H57" s="16">
        <f>AVERAGE(H55:H56)</f>
        <v>13370</v>
      </c>
      <c r="I57" s="14">
        <f>AVERAGE(I55:I56)</f>
        <v>14.520671796798705</v>
      </c>
      <c r="J57" s="31">
        <f t="shared" si="18"/>
        <v>5726.6385069606813</v>
      </c>
    </row>
    <row r="58" spans="1:10" ht="13.8" x14ac:dyDescent="0.3">
      <c r="A58" s="18" t="s">
        <v>149</v>
      </c>
      <c r="B58" s="13" t="s">
        <v>169</v>
      </c>
      <c r="C58" s="13" t="s">
        <v>180</v>
      </c>
      <c r="D58" s="13" t="s">
        <v>183</v>
      </c>
      <c r="E58" s="13" t="s">
        <v>184</v>
      </c>
      <c r="F58" s="13">
        <v>1</v>
      </c>
      <c r="G58" s="14">
        <v>5</v>
      </c>
      <c r="H58" s="16">
        <v>15284</v>
      </c>
      <c r="I58" s="14">
        <v>22.700487899780274</v>
      </c>
      <c r="J58" s="31">
        <f t="shared" si="18"/>
        <v>1624.383580305443</v>
      </c>
    </row>
    <row r="59" spans="1:10" ht="13.8" x14ac:dyDescent="0.3">
      <c r="A59" s="18" t="s">
        <v>149</v>
      </c>
      <c r="B59" s="13" t="s">
        <v>169</v>
      </c>
      <c r="C59" s="13" t="s">
        <v>180</v>
      </c>
      <c r="D59" s="13" t="s">
        <v>183</v>
      </c>
      <c r="E59" s="13" t="s">
        <v>184</v>
      </c>
      <c r="F59" s="13">
        <v>2</v>
      </c>
      <c r="G59" s="14">
        <v>3</v>
      </c>
      <c r="H59" s="16">
        <v>15284</v>
      </c>
      <c r="I59" s="14">
        <v>13.061696243286132</v>
      </c>
      <c r="J59" s="31">
        <f t="shared" si="18"/>
        <v>7424.3556936068808</v>
      </c>
    </row>
    <row r="60" spans="1:10" ht="13.8" x14ac:dyDescent="0.3">
      <c r="A60" s="18" t="s">
        <v>149</v>
      </c>
      <c r="B60" s="13" t="s">
        <v>169</v>
      </c>
      <c r="C60" s="13" t="s">
        <v>180</v>
      </c>
      <c r="D60" s="13" t="s">
        <v>183</v>
      </c>
      <c r="E60" s="13" t="s">
        <v>184</v>
      </c>
      <c r="F60" s="13" t="s">
        <v>262</v>
      </c>
      <c r="G60" s="14">
        <f>AVERAGE(G58:G59)</f>
        <v>4</v>
      </c>
      <c r="H60" s="16">
        <f>AVERAGE(H58:H59)</f>
        <v>15284</v>
      </c>
      <c r="I60" s="14">
        <f>AVERAGE(I58:I59)</f>
        <v>17.881092071533203</v>
      </c>
      <c r="J60" s="31">
        <f t="shared" si="18"/>
        <v>4524.3696369561621</v>
      </c>
    </row>
    <row r="61" spans="1:10" ht="13.8" x14ac:dyDescent="0.3">
      <c r="A61" s="18" t="s">
        <v>149</v>
      </c>
      <c r="B61" s="13" t="s">
        <v>169</v>
      </c>
      <c r="C61" s="13" t="s">
        <v>180</v>
      </c>
      <c r="D61" s="13" t="s">
        <v>186</v>
      </c>
      <c r="E61" s="13" t="s">
        <v>185</v>
      </c>
      <c r="F61" s="13">
        <v>1</v>
      </c>
      <c r="G61" s="14">
        <v>7</v>
      </c>
      <c r="H61" s="16">
        <v>6842</v>
      </c>
      <c r="I61" s="14">
        <v>6.3845438003540043</v>
      </c>
      <c r="J61" s="31">
        <f t="shared" si="18"/>
        <v>5122.1949337786573</v>
      </c>
    </row>
    <row r="62" spans="1:10" ht="13.8" x14ac:dyDescent="0.3">
      <c r="A62" s="18" t="s">
        <v>149</v>
      </c>
      <c r="B62" s="13" t="s">
        <v>169</v>
      </c>
      <c r="C62" s="13" t="s">
        <v>180</v>
      </c>
      <c r="D62" s="13" t="s">
        <v>186</v>
      </c>
      <c r="E62" s="13" t="s">
        <v>185</v>
      </c>
      <c r="F62" s="13">
        <v>2</v>
      </c>
      <c r="G62" s="14">
        <v>9</v>
      </c>
      <c r="H62" s="16">
        <v>6842</v>
      </c>
      <c r="I62" s="14">
        <v>9.9222557067871087</v>
      </c>
      <c r="J62" s="31">
        <f t="shared" si="18"/>
        <v>4169.2411989827797</v>
      </c>
    </row>
    <row r="63" spans="1:10" ht="13.8" x14ac:dyDescent="0.3">
      <c r="A63" s="18" t="s">
        <v>149</v>
      </c>
      <c r="B63" s="13" t="s">
        <v>169</v>
      </c>
      <c r="C63" s="13" t="s">
        <v>180</v>
      </c>
      <c r="D63" s="13" t="s">
        <v>186</v>
      </c>
      <c r="E63" s="13" t="s">
        <v>185</v>
      </c>
      <c r="F63" s="13" t="s">
        <v>262</v>
      </c>
      <c r="G63" s="14">
        <f>AVERAGE(G61:G62)</f>
        <v>8</v>
      </c>
      <c r="H63" s="16">
        <f>AVERAGE(H61:H62)</f>
        <v>6842</v>
      </c>
      <c r="I63" s="14">
        <f>AVERAGE(I61:I62)</f>
        <v>8.1533997535705574</v>
      </c>
      <c r="J63" s="31">
        <f t="shared" si="18"/>
        <v>4645.7180663807185</v>
      </c>
    </row>
    <row r="64" spans="1:10" ht="13.8" x14ac:dyDescent="0.3">
      <c r="A64" s="13" t="s">
        <v>188</v>
      </c>
      <c r="B64" s="13" t="s">
        <v>171</v>
      </c>
      <c r="C64" s="13" t="s">
        <v>180</v>
      </c>
      <c r="D64" s="13" t="s">
        <v>173</v>
      </c>
      <c r="E64" s="13" t="s">
        <v>173</v>
      </c>
      <c r="F64" s="13">
        <v>1</v>
      </c>
      <c r="G64" s="14">
        <v>4</v>
      </c>
      <c r="H64" s="16">
        <v>20000</v>
      </c>
      <c r="I64" s="14">
        <v>3.4432239532470703</v>
      </c>
      <c r="J64" s="31">
        <f t="shared" si="18"/>
        <v>17288.800036813329</v>
      </c>
    </row>
    <row r="65" spans="1:10" ht="13.8" x14ac:dyDescent="0.3">
      <c r="A65" s="13" t="s">
        <v>188</v>
      </c>
      <c r="B65" s="13" t="s">
        <v>171</v>
      </c>
      <c r="C65" s="13" t="s">
        <v>180</v>
      </c>
      <c r="D65" s="13" t="s">
        <v>173</v>
      </c>
      <c r="E65" s="13" t="s">
        <v>173</v>
      </c>
      <c r="F65" s="13">
        <v>2</v>
      </c>
      <c r="G65" s="14">
        <v>3</v>
      </c>
      <c r="H65" s="16">
        <v>20000</v>
      </c>
      <c r="I65" s="14">
        <v>3.0307279586791993</v>
      </c>
      <c r="J65" s="31">
        <f t="shared" si="18"/>
        <v>17613.600032536062</v>
      </c>
    </row>
    <row r="66" spans="1:10" ht="13.8" x14ac:dyDescent="0.3">
      <c r="A66" s="13" t="s">
        <v>188</v>
      </c>
      <c r="B66" s="13" t="s">
        <v>171</v>
      </c>
      <c r="C66" s="13" t="s">
        <v>180</v>
      </c>
      <c r="D66" s="13" t="s">
        <v>173</v>
      </c>
      <c r="E66" s="13" t="s">
        <v>173</v>
      </c>
      <c r="F66" s="13">
        <v>3</v>
      </c>
      <c r="G66" s="14">
        <v>3</v>
      </c>
      <c r="H66" s="16">
        <v>20000</v>
      </c>
      <c r="I66" s="14">
        <v>3.0794959545135496</v>
      </c>
      <c r="J66" s="31">
        <f t="shared" si="18"/>
        <v>17575.200035816102</v>
      </c>
    </row>
    <row r="67" spans="1:10" ht="13.8" x14ac:dyDescent="0.3">
      <c r="A67" s="13" t="s">
        <v>188</v>
      </c>
      <c r="B67" s="13" t="s">
        <v>171</v>
      </c>
      <c r="C67" s="13" t="s">
        <v>180</v>
      </c>
      <c r="D67" s="13" t="s">
        <v>173</v>
      </c>
      <c r="E67" s="13" t="s">
        <v>173</v>
      </c>
      <c r="F67" s="13">
        <v>4</v>
      </c>
      <c r="G67" s="14">
        <v>5</v>
      </c>
      <c r="H67" s="16">
        <v>20000</v>
      </c>
      <c r="I67" s="14">
        <v>2.9027119159698485</v>
      </c>
      <c r="J67" s="31">
        <f t="shared" si="18"/>
        <v>17714.400066165475</v>
      </c>
    </row>
    <row r="68" spans="1:10" ht="13.8" x14ac:dyDescent="0.3">
      <c r="A68" s="13" t="s">
        <v>188</v>
      </c>
      <c r="B68" s="13" t="s">
        <v>171</v>
      </c>
      <c r="C68" s="13" t="s">
        <v>180</v>
      </c>
      <c r="D68" s="13" t="s">
        <v>173</v>
      </c>
      <c r="E68" s="13" t="s">
        <v>173</v>
      </c>
      <c r="F68" s="13" t="s">
        <v>262</v>
      </c>
      <c r="G68" s="14">
        <f>AVERAGE(G64:G67)</f>
        <v>3.75</v>
      </c>
      <c r="H68" s="16">
        <f t="shared" ref="H68" si="23">AVERAGE(H64:H67)</f>
        <v>20000</v>
      </c>
      <c r="I68" s="14">
        <f t="shared" ref="I68" si="24">AVERAGE(I64:I67)</f>
        <v>3.1140399456024168</v>
      </c>
      <c r="J68" s="31">
        <f t="shared" si="18"/>
        <v>17548.000042832744</v>
      </c>
    </row>
    <row r="69" spans="1:10" ht="13.8" x14ac:dyDescent="0.3">
      <c r="A69" s="13" t="s">
        <v>188</v>
      </c>
      <c r="B69" s="13" t="s">
        <v>171</v>
      </c>
      <c r="C69" s="13" t="s">
        <v>180</v>
      </c>
      <c r="D69" s="13" t="s">
        <v>189</v>
      </c>
      <c r="E69" s="13" t="s">
        <v>190</v>
      </c>
      <c r="F69" s="13">
        <v>1</v>
      </c>
      <c r="G69" s="14">
        <v>2</v>
      </c>
      <c r="H69" s="16">
        <v>20070</v>
      </c>
      <c r="I69" s="14">
        <v>2.9809440135955811</v>
      </c>
      <c r="J69" s="31">
        <f t="shared" si="18"/>
        <v>17714.584789257351</v>
      </c>
    </row>
    <row r="70" spans="1:10" ht="13.8" x14ac:dyDescent="0.3">
      <c r="A70" s="13" t="s">
        <v>188</v>
      </c>
      <c r="B70" s="13" t="s">
        <v>171</v>
      </c>
      <c r="C70" s="13" t="s">
        <v>180</v>
      </c>
      <c r="D70" s="13" t="s">
        <v>189</v>
      </c>
      <c r="E70" s="13" t="s">
        <v>190</v>
      </c>
      <c r="F70" s="13">
        <v>2</v>
      </c>
      <c r="G70" s="14">
        <v>4</v>
      </c>
      <c r="H70" s="16">
        <v>20070</v>
      </c>
      <c r="I70" s="14">
        <v>4.3210481166839596</v>
      </c>
      <c r="J70" s="31">
        <f t="shared" si="18"/>
        <v>16655.691507801297</v>
      </c>
    </row>
    <row r="71" spans="1:10" ht="13.8" x14ac:dyDescent="0.3">
      <c r="A71" s="13" t="s">
        <v>188</v>
      </c>
      <c r="B71" s="13" t="s">
        <v>171</v>
      </c>
      <c r="C71" s="13" t="s">
        <v>180</v>
      </c>
      <c r="D71" s="13" t="s">
        <v>189</v>
      </c>
      <c r="E71" s="13" t="s">
        <v>190</v>
      </c>
      <c r="F71" s="13">
        <v>3</v>
      </c>
      <c r="G71" s="14">
        <v>5</v>
      </c>
      <c r="H71" s="16">
        <v>20070</v>
      </c>
      <c r="I71" s="14">
        <v>3.3355279445648192</v>
      </c>
      <c r="J71" s="31">
        <f t="shared" si="18"/>
        <v>17434.407643802522</v>
      </c>
    </row>
    <row r="72" spans="1:10" ht="13.8" x14ac:dyDescent="0.3">
      <c r="A72" s="13" t="s">
        <v>188</v>
      </c>
      <c r="B72" s="13" t="s">
        <v>171</v>
      </c>
      <c r="C72" s="13" t="s">
        <v>180</v>
      </c>
      <c r="D72" s="13" t="s">
        <v>189</v>
      </c>
      <c r="E72" s="13" t="s">
        <v>190</v>
      </c>
      <c r="F72" s="13">
        <v>4</v>
      </c>
      <c r="G72" s="14">
        <v>5</v>
      </c>
      <c r="H72" s="16">
        <v>20070</v>
      </c>
      <c r="I72" s="14">
        <v>4.2042080879211428</v>
      </c>
      <c r="J72" s="31">
        <f t="shared" si="18"/>
        <v>16748.013530528449</v>
      </c>
    </row>
    <row r="73" spans="1:10" ht="13.8" x14ac:dyDescent="0.3">
      <c r="A73" s="13" t="s">
        <v>188</v>
      </c>
      <c r="B73" s="13" t="s">
        <v>171</v>
      </c>
      <c r="C73" s="13" t="s">
        <v>180</v>
      </c>
      <c r="D73" s="13" t="s">
        <v>189</v>
      </c>
      <c r="E73" s="13" t="s">
        <v>190</v>
      </c>
      <c r="F73" s="13" t="s">
        <v>262</v>
      </c>
      <c r="G73" s="14">
        <f>AVERAGE(G69:G72)</f>
        <v>4</v>
      </c>
      <c r="H73" s="16">
        <f t="shared" ref="H73" si="25">AVERAGE(H69:H72)</f>
        <v>20070</v>
      </c>
      <c r="I73" s="14">
        <f t="shared" ref="I73" si="26">AVERAGE(I69:I72)</f>
        <v>3.7104320406913756</v>
      </c>
      <c r="J73" s="31">
        <f t="shared" si="18"/>
        <v>17138.174367847405</v>
      </c>
    </row>
    <row r="74" spans="1:10" ht="13.8" x14ac:dyDescent="0.3">
      <c r="A74" s="13" t="s">
        <v>151</v>
      </c>
      <c r="B74" s="13" t="s">
        <v>169</v>
      </c>
      <c r="C74" s="13" t="s">
        <v>180</v>
      </c>
      <c r="D74" s="13" t="s">
        <v>173</v>
      </c>
      <c r="E74" s="13" t="s">
        <v>173</v>
      </c>
      <c r="F74" s="13">
        <v>1</v>
      </c>
      <c r="G74" s="14">
        <v>5.8</v>
      </c>
      <c r="H74" s="16">
        <v>20000</v>
      </c>
      <c r="I74" s="14">
        <v>3.0124399662017822</v>
      </c>
      <c r="J74" s="31">
        <f t="shared" si="18"/>
        <v>17628.000026612768</v>
      </c>
    </row>
    <row r="75" spans="1:10" ht="13.8" x14ac:dyDescent="0.3">
      <c r="A75" s="13" t="s">
        <v>151</v>
      </c>
      <c r="B75" s="13" t="s">
        <v>169</v>
      </c>
      <c r="C75" s="13" t="s">
        <v>180</v>
      </c>
      <c r="D75" s="13" t="s">
        <v>173</v>
      </c>
      <c r="E75" s="13" t="s">
        <v>173</v>
      </c>
      <c r="F75" s="13">
        <v>2</v>
      </c>
      <c r="G75" s="14">
        <v>5.8</v>
      </c>
      <c r="H75" s="16">
        <v>20000</v>
      </c>
      <c r="I75" s="14">
        <v>3.4218881130218506</v>
      </c>
      <c r="J75" s="31">
        <f t="shared" si="18"/>
        <v>17305.599911006419</v>
      </c>
    </row>
    <row r="76" spans="1:10" ht="13.8" x14ac:dyDescent="0.3">
      <c r="A76" s="13" t="s">
        <v>151</v>
      </c>
      <c r="B76" s="13" t="s">
        <v>169</v>
      </c>
      <c r="C76" s="13" t="s">
        <v>180</v>
      </c>
      <c r="D76" s="13" t="s">
        <v>173</v>
      </c>
      <c r="E76" s="13" t="s">
        <v>173</v>
      </c>
      <c r="F76" s="13">
        <v>3</v>
      </c>
      <c r="G76" s="14">
        <v>5.8</v>
      </c>
      <c r="H76" s="16">
        <v>20000</v>
      </c>
      <c r="I76" s="14">
        <v>5.132831954956055</v>
      </c>
      <c r="J76" s="31">
        <f t="shared" si="18"/>
        <v>15958.400035467672</v>
      </c>
    </row>
    <row r="77" spans="1:10" ht="13.8" x14ac:dyDescent="0.3">
      <c r="A77" s="13" t="s">
        <v>151</v>
      </c>
      <c r="B77" s="13" t="s">
        <v>169</v>
      </c>
      <c r="C77" s="13" t="s">
        <v>180</v>
      </c>
      <c r="D77" s="13" t="s">
        <v>173</v>
      </c>
      <c r="E77" s="13" t="s">
        <v>173</v>
      </c>
      <c r="F77" s="13">
        <v>4</v>
      </c>
      <c r="G77" s="14">
        <v>5.8</v>
      </c>
      <c r="H77" s="16">
        <v>20000</v>
      </c>
      <c r="I77" s="14">
        <v>5.3583839416503904</v>
      </c>
      <c r="J77" s="31">
        <f t="shared" si="18"/>
        <v>15780.800045944574</v>
      </c>
    </row>
    <row r="78" spans="1:10" ht="13.8" x14ac:dyDescent="0.3">
      <c r="A78" s="13" t="s">
        <v>151</v>
      </c>
      <c r="B78" s="13" t="s">
        <v>169</v>
      </c>
      <c r="C78" s="13" t="s">
        <v>180</v>
      </c>
      <c r="D78" s="13" t="s">
        <v>173</v>
      </c>
      <c r="E78" s="13" t="s">
        <v>173</v>
      </c>
      <c r="F78" s="13" t="s">
        <v>262</v>
      </c>
      <c r="G78" s="14">
        <f>AVERAGE(G74:G77)</f>
        <v>5.8</v>
      </c>
      <c r="H78" s="16">
        <f t="shared" ref="H78" si="27">AVERAGE(H74:H77)</f>
        <v>20000</v>
      </c>
      <c r="I78" s="14">
        <f t="shared" ref="I78" si="28">AVERAGE(I74:I77)</f>
        <v>4.2313859939575194</v>
      </c>
      <c r="J78" s="31">
        <f t="shared" si="18"/>
        <v>16668.200004757859</v>
      </c>
    </row>
    <row r="79" spans="1:10" ht="13.8" x14ac:dyDescent="0.3">
      <c r="A79" s="13" t="s">
        <v>151</v>
      </c>
      <c r="B79" s="13" t="s">
        <v>169</v>
      </c>
      <c r="C79" s="13" t="s">
        <v>180</v>
      </c>
      <c r="D79" s="13" t="s">
        <v>189</v>
      </c>
      <c r="E79" s="13" t="s">
        <v>191</v>
      </c>
      <c r="F79" s="13">
        <v>1</v>
      </c>
      <c r="G79" s="14">
        <v>6</v>
      </c>
      <c r="H79" s="16">
        <v>20070</v>
      </c>
      <c r="I79" s="14">
        <v>6.0553600311279299</v>
      </c>
      <c r="J79" s="31">
        <f t="shared" si="18"/>
        <v>15285.311975404033</v>
      </c>
    </row>
    <row r="80" spans="1:10" ht="13.8" x14ac:dyDescent="0.3">
      <c r="A80" s="13" t="s">
        <v>151</v>
      </c>
      <c r="B80" s="13" t="s">
        <v>169</v>
      </c>
      <c r="C80" s="13" t="s">
        <v>180</v>
      </c>
      <c r="D80" s="13" t="s">
        <v>189</v>
      </c>
      <c r="E80" s="13" t="s">
        <v>191</v>
      </c>
      <c r="F80" s="13">
        <v>2</v>
      </c>
      <c r="G80" s="14">
        <v>6</v>
      </c>
      <c r="H80" s="16">
        <v>20070</v>
      </c>
      <c r="I80" s="14">
        <v>5.0667919635772707</v>
      </c>
      <c r="J80" s="31">
        <f t="shared" si="18"/>
        <v>16066.436428779693</v>
      </c>
    </row>
    <row r="81" spans="1:14" ht="13.8" x14ac:dyDescent="0.3">
      <c r="A81" s="13" t="s">
        <v>151</v>
      </c>
      <c r="B81" s="13" t="s">
        <v>169</v>
      </c>
      <c r="C81" s="13" t="s">
        <v>180</v>
      </c>
      <c r="D81" s="13" t="s">
        <v>189</v>
      </c>
      <c r="E81" s="13" t="s">
        <v>191</v>
      </c>
      <c r="F81" s="13">
        <v>3</v>
      </c>
      <c r="G81" s="14">
        <v>6</v>
      </c>
      <c r="H81" s="16">
        <v>20070</v>
      </c>
      <c r="I81" s="14">
        <v>2.2839680194854735</v>
      </c>
      <c r="J81" s="31">
        <f t="shared" si="18"/>
        <v>18265.305584603408</v>
      </c>
    </row>
    <row r="82" spans="1:14" ht="13.8" x14ac:dyDescent="0.3">
      <c r="A82" s="13" t="s">
        <v>151</v>
      </c>
      <c r="B82" s="13" t="s">
        <v>169</v>
      </c>
      <c r="C82" s="13" t="s">
        <v>180</v>
      </c>
      <c r="D82" s="13" t="s">
        <v>189</v>
      </c>
      <c r="E82" s="13" t="s">
        <v>191</v>
      </c>
      <c r="F82" s="13">
        <v>4</v>
      </c>
      <c r="G82" s="14">
        <v>6</v>
      </c>
      <c r="H82" s="16">
        <v>20070</v>
      </c>
      <c r="I82" s="14">
        <v>2.5847040176391602</v>
      </c>
      <c r="J82" s="31">
        <f t="shared" si="18"/>
        <v>18027.676786062286</v>
      </c>
    </row>
    <row r="83" spans="1:14" ht="13.8" x14ac:dyDescent="0.3">
      <c r="A83" s="13" t="s">
        <v>151</v>
      </c>
      <c r="B83" s="13" t="s">
        <v>169</v>
      </c>
      <c r="C83" s="13" t="s">
        <v>180</v>
      </c>
      <c r="D83" s="13" t="s">
        <v>189</v>
      </c>
      <c r="E83" s="13" t="s">
        <v>191</v>
      </c>
      <c r="F83" s="13" t="s">
        <v>262</v>
      </c>
      <c r="G83" s="14">
        <f>AVERAGE(G79:G82)</f>
        <v>6</v>
      </c>
      <c r="H83" s="16">
        <f t="shared" ref="H83" si="29">AVERAGE(H79:H82)</f>
        <v>20070</v>
      </c>
      <c r="I83" s="14">
        <f t="shared" ref="I83" si="30">AVERAGE(I79:I82)</f>
        <v>3.9977060079574582</v>
      </c>
      <c r="J83" s="31">
        <f t="shared" si="18"/>
        <v>16911.182693712355</v>
      </c>
      <c r="N83" s="1"/>
    </row>
    <row r="84" spans="1:14" ht="13.8" x14ac:dyDescent="0.3">
      <c r="A84" s="13" t="s">
        <v>192</v>
      </c>
      <c r="B84" s="13" t="s">
        <v>169</v>
      </c>
      <c r="C84" s="13" t="s">
        <v>180</v>
      </c>
      <c r="D84" s="13" t="s">
        <v>173</v>
      </c>
      <c r="E84" s="13" t="s">
        <v>173</v>
      </c>
      <c r="F84" s="13">
        <v>1</v>
      </c>
      <c r="G84" s="14">
        <v>8</v>
      </c>
      <c r="H84" s="16">
        <v>10072</v>
      </c>
      <c r="I84" s="14">
        <v>11.389359903335571</v>
      </c>
      <c r="J84" s="31">
        <f t="shared" si="18"/>
        <v>5555.7152383308712</v>
      </c>
      <c r="N84" s="1"/>
    </row>
    <row r="85" spans="1:14" ht="13.8" x14ac:dyDescent="0.3">
      <c r="A85" s="13" t="s">
        <v>192</v>
      </c>
      <c r="B85" s="13" t="s">
        <v>169</v>
      </c>
      <c r="C85" s="13" t="s">
        <v>180</v>
      </c>
      <c r="D85" s="13" t="s">
        <v>173</v>
      </c>
      <c r="E85" s="13" t="s">
        <v>173</v>
      </c>
      <c r="F85" s="13">
        <v>2</v>
      </c>
      <c r="G85" s="14">
        <v>7</v>
      </c>
      <c r="H85" s="16">
        <v>10072</v>
      </c>
      <c r="I85" s="14">
        <v>20.804631614685057</v>
      </c>
      <c r="J85" s="31">
        <f t="shared" si="18"/>
        <v>1822.2263927910267</v>
      </c>
    </row>
    <row r="86" spans="1:14" ht="13.8" x14ac:dyDescent="0.3">
      <c r="A86" s="13" t="s">
        <v>192</v>
      </c>
      <c r="B86" s="13" t="s">
        <v>169</v>
      </c>
      <c r="C86" s="13" t="s">
        <v>180</v>
      </c>
      <c r="D86" s="13" t="s">
        <v>173</v>
      </c>
      <c r="E86" s="13" t="s">
        <v>173</v>
      </c>
      <c r="F86" s="13">
        <v>3</v>
      </c>
      <c r="G86" s="14">
        <v>10</v>
      </c>
      <c r="H86" s="16">
        <v>5400</v>
      </c>
      <c r="I86" s="14">
        <v>15.728999999999999</v>
      </c>
      <c r="J86" s="31">
        <f t="shared" si="18"/>
        <v>2056.0393700787399</v>
      </c>
    </row>
    <row r="87" spans="1:14" ht="13.8" x14ac:dyDescent="0.3">
      <c r="A87" s="13" t="s">
        <v>192</v>
      </c>
      <c r="B87" s="13" t="s">
        <v>169</v>
      </c>
      <c r="C87" s="13" t="s">
        <v>180</v>
      </c>
      <c r="D87" s="13" t="s">
        <v>173</v>
      </c>
      <c r="E87" s="13" t="s">
        <v>173</v>
      </c>
      <c r="F87" s="13">
        <v>4</v>
      </c>
      <c r="G87" s="14">
        <v>7</v>
      </c>
      <c r="H87" s="16">
        <v>19950</v>
      </c>
      <c r="I87" s="14">
        <v>6.66</v>
      </c>
      <c r="J87" s="31">
        <f t="shared" si="18"/>
        <v>14719.015748031496</v>
      </c>
    </row>
    <row r="88" spans="1:14" ht="13.8" x14ac:dyDescent="0.3">
      <c r="A88" s="13" t="s">
        <v>192</v>
      </c>
      <c r="B88" s="13" t="s">
        <v>169</v>
      </c>
      <c r="C88" s="13" t="s">
        <v>180</v>
      </c>
      <c r="D88" s="13" t="s">
        <v>173</v>
      </c>
      <c r="E88" s="13" t="s">
        <v>173</v>
      </c>
      <c r="F88" s="13" t="s">
        <v>262</v>
      </c>
      <c r="G88" s="14">
        <f>AVERAGE(G84:G87)</f>
        <v>8</v>
      </c>
      <c r="H88" s="16">
        <f t="shared" ref="H88" si="31">AVERAGE(H84:H87)</f>
        <v>11373.5</v>
      </c>
      <c r="I88" s="14">
        <f t="shared" ref="I88" si="32">AVERAGE(I84:I87)</f>
        <v>13.645747879505155</v>
      </c>
      <c r="J88" s="31">
        <f t="shared" si="18"/>
        <v>5263.2671847420515</v>
      </c>
    </row>
    <row r="89" spans="1:14" ht="13.8" x14ac:dyDescent="0.3">
      <c r="A89" s="13" t="s">
        <v>192</v>
      </c>
      <c r="B89" s="13" t="s">
        <v>169</v>
      </c>
      <c r="C89" s="13" t="s">
        <v>180</v>
      </c>
      <c r="D89" s="13" t="s">
        <v>189</v>
      </c>
      <c r="E89" s="13" t="s">
        <v>209</v>
      </c>
      <c r="F89" s="13">
        <v>1</v>
      </c>
      <c r="G89" s="14">
        <v>6</v>
      </c>
      <c r="H89" s="16">
        <v>13880</v>
      </c>
      <c r="I89" s="14">
        <v>12.685</v>
      </c>
      <c r="J89" s="31">
        <f t="shared" ref="J89:J148" si="33">H89*(1-I89/25.4)</f>
        <v>6948.1968503936996</v>
      </c>
    </row>
    <row r="90" spans="1:14" ht="13.8" x14ac:dyDescent="0.3">
      <c r="A90" s="13" t="s">
        <v>192</v>
      </c>
      <c r="B90" s="13" t="s">
        <v>169</v>
      </c>
      <c r="C90" s="13" t="s">
        <v>180</v>
      </c>
      <c r="D90" s="13" t="s">
        <v>189</v>
      </c>
      <c r="E90" s="13" t="s">
        <v>209</v>
      </c>
      <c r="F90" s="13">
        <v>2</v>
      </c>
      <c r="G90" s="14">
        <v>9</v>
      </c>
      <c r="H90" s="16">
        <v>13880</v>
      </c>
      <c r="I90" s="14">
        <v>22.888999999999999</v>
      </c>
      <c r="J90" s="31">
        <f t="shared" si="33"/>
        <v>1372.1527559055112</v>
      </c>
    </row>
    <row r="91" spans="1:14" ht="13.8" x14ac:dyDescent="0.3">
      <c r="A91" s="13" t="s">
        <v>192</v>
      </c>
      <c r="B91" s="13" t="s">
        <v>169</v>
      </c>
      <c r="C91" s="13" t="s">
        <v>180</v>
      </c>
      <c r="D91" s="13" t="s">
        <v>189</v>
      </c>
      <c r="E91" s="13" t="s">
        <v>209</v>
      </c>
      <c r="F91" s="13">
        <v>3</v>
      </c>
      <c r="G91" s="14">
        <v>9</v>
      </c>
      <c r="H91" s="16">
        <v>11064</v>
      </c>
      <c r="I91" s="14">
        <v>13.11</v>
      </c>
      <c r="J91" s="31">
        <f t="shared" si="33"/>
        <v>5353.4078740157474</v>
      </c>
    </row>
    <row r="92" spans="1:14" ht="13.8" x14ac:dyDescent="0.3">
      <c r="A92" s="13" t="s">
        <v>192</v>
      </c>
      <c r="B92" s="13" t="s">
        <v>169</v>
      </c>
      <c r="C92" s="13" t="s">
        <v>180</v>
      </c>
      <c r="D92" s="13" t="s">
        <v>189</v>
      </c>
      <c r="E92" s="13" t="s">
        <v>209</v>
      </c>
      <c r="F92" s="13">
        <v>4</v>
      </c>
      <c r="G92" s="14">
        <v>7</v>
      </c>
      <c r="H92" s="16">
        <v>7376</v>
      </c>
      <c r="I92" s="14">
        <v>25.3</v>
      </c>
      <c r="J92" s="31">
        <f t="shared" si="33"/>
        <v>29.039370078739289</v>
      </c>
    </row>
    <row r="93" spans="1:14" ht="13.8" x14ac:dyDescent="0.3">
      <c r="A93" s="13" t="s">
        <v>192</v>
      </c>
      <c r="B93" s="13" t="s">
        <v>169</v>
      </c>
      <c r="C93" s="13" t="s">
        <v>180</v>
      </c>
      <c r="D93" s="13" t="s">
        <v>189</v>
      </c>
      <c r="E93" s="13" t="s">
        <v>209</v>
      </c>
      <c r="F93" s="13" t="s">
        <v>262</v>
      </c>
      <c r="G93" s="14">
        <f>AVERAGE(G89:G92)</f>
        <v>7.75</v>
      </c>
      <c r="H93" s="16">
        <f t="shared" ref="H93" si="34">AVERAGE(H89:H92)</f>
        <v>11550</v>
      </c>
      <c r="I93" s="14">
        <f t="shared" ref="I93" si="35">AVERAGE(I89:I92)</f>
        <v>18.495999999999999</v>
      </c>
      <c r="J93" s="31">
        <f t="shared" si="33"/>
        <v>3139.4173228346453</v>
      </c>
    </row>
    <row r="94" spans="1:14" ht="13.8" x14ac:dyDescent="0.3">
      <c r="A94" s="13" t="s">
        <v>192</v>
      </c>
      <c r="B94" s="13" t="s">
        <v>169</v>
      </c>
      <c r="C94" s="13" t="s">
        <v>180</v>
      </c>
      <c r="D94" s="13" t="s">
        <v>189</v>
      </c>
      <c r="E94" s="13" t="s">
        <v>193</v>
      </c>
      <c r="F94" s="13">
        <v>1</v>
      </c>
      <c r="G94" s="14">
        <v>7</v>
      </c>
      <c r="H94" s="16">
        <v>14500</v>
      </c>
      <c r="I94" s="14">
        <v>10.910824060440063</v>
      </c>
      <c r="J94" s="31">
        <f t="shared" si="33"/>
        <v>8271.3799654968134</v>
      </c>
    </row>
    <row r="95" spans="1:14" ht="13.8" x14ac:dyDescent="0.3">
      <c r="A95" s="13" t="s">
        <v>192</v>
      </c>
      <c r="B95" s="13" t="s">
        <v>169</v>
      </c>
      <c r="C95" s="13" t="s">
        <v>180</v>
      </c>
      <c r="D95" s="13" t="s">
        <v>189</v>
      </c>
      <c r="E95" s="13" t="s">
        <v>193</v>
      </c>
      <c r="F95" s="13">
        <v>2</v>
      </c>
      <c r="G95" s="14">
        <v>7</v>
      </c>
      <c r="H95" s="16">
        <v>14500</v>
      </c>
      <c r="I95" s="14">
        <v>21.050503921508788</v>
      </c>
      <c r="J95" s="31">
        <f t="shared" si="33"/>
        <v>2482.9800448079745</v>
      </c>
    </row>
    <row r="96" spans="1:14" ht="13.8" x14ac:dyDescent="0.3">
      <c r="A96" s="13" t="s">
        <v>192</v>
      </c>
      <c r="B96" s="13" t="s">
        <v>169</v>
      </c>
      <c r="C96" s="13" t="s">
        <v>180</v>
      </c>
      <c r="D96" s="13" t="s">
        <v>189</v>
      </c>
      <c r="E96" s="13" t="s">
        <v>193</v>
      </c>
      <c r="F96" s="13">
        <v>3</v>
      </c>
      <c r="G96" s="14">
        <v>4</v>
      </c>
      <c r="H96" s="16">
        <v>11064</v>
      </c>
      <c r="I96" s="14">
        <v>19.68</v>
      </c>
      <c r="J96" s="31">
        <f t="shared" si="33"/>
        <v>2491.5779527559052</v>
      </c>
    </row>
    <row r="97" spans="1:10" ht="13.8" x14ac:dyDescent="0.3">
      <c r="A97" s="13" t="s">
        <v>192</v>
      </c>
      <c r="B97" s="13" t="s">
        <v>169</v>
      </c>
      <c r="C97" s="13" t="s">
        <v>180</v>
      </c>
      <c r="D97" s="13" t="s">
        <v>189</v>
      </c>
      <c r="E97" s="13" t="s">
        <v>193</v>
      </c>
      <c r="F97" s="13">
        <v>4</v>
      </c>
      <c r="G97" s="14">
        <v>5</v>
      </c>
      <c r="H97" s="16">
        <v>19950</v>
      </c>
      <c r="I97" s="14">
        <v>8.9</v>
      </c>
      <c r="J97" s="31">
        <f t="shared" si="33"/>
        <v>12959.645669291338</v>
      </c>
    </row>
    <row r="98" spans="1:10" ht="13.8" x14ac:dyDescent="0.3">
      <c r="A98" s="13" t="s">
        <v>192</v>
      </c>
      <c r="B98" s="13" t="s">
        <v>169</v>
      </c>
      <c r="C98" s="13" t="s">
        <v>180</v>
      </c>
      <c r="D98" s="13" t="s">
        <v>189</v>
      </c>
      <c r="E98" s="13" t="s">
        <v>193</v>
      </c>
      <c r="F98" s="13" t="s">
        <v>262</v>
      </c>
      <c r="G98" s="14">
        <f>AVERAGE(G94:G97)</f>
        <v>5.75</v>
      </c>
      <c r="H98" s="16">
        <f t="shared" ref="H98" si="36">AVERAGE(H94:H97)</f>
        <v>15003.5</v>
      </c>
      <c r="I98" s="14">
        <f t="shared" ref="I98" si="37">AVERAGE(I94:I97)</f>
        <v>15.135331995487212</v>
      </c>
      <c r="J98" s="31">
        <f t="shared" si="33"/>
        <v>6063.2262364451817</v>
      </c>
    </row>
    <row r="99" spans="1:10" ht="13.8" x14ac:dyDescent="0.3">
      <c r="A99" s="13" t="s">
        <v>194</v>
      </c>
      <c r="B99" s="13" t="s">
        <v>169</v>
      </c>
      <c r="C99" s="13" t="s">
        <v>180</v>
      </c>
      <c r="D99" s="13" t="s">
        <v>173</v>
      </c>
      <c r="E99" s="13" t="s">
        <v>173</v>
      </c>
      <c r="F99" s="13">
        <v>1</v>
      </c>
      <c r="G99" s="14">
        <v>3</v>
      </c>
      <c r="H99" s="16">
        <v>11846</v>
      </c>
      <c r="I99" s="14">
        <v>17.037303924560547</v>
      </c>
      <c r="J99" s="31">
        <f t="shared" si="33"/>
        <v>3900.1770751832973</v>
      </c>
    </row>
    <row r="100" spans="1:10" ht="13.8" x14ac:dyDescent="0.3">
      <c r="A100" s="13" t="s">
        <v>194</v>
      </c>
      <c r="B100" s="13" t="s">
        <v>169</v>
      </c>
      <c r="C100" s="13" t="s">
        <v>180</v>
      </c>
      <c r="D100" s="13" t="s">
        <v>173</v>
      </c>
      <c r="E100" s="13" t="s">
        <v>173</v>
      </c>
      <c r="F100" s="13">
        <v>2</v>
      </c>
      <c r="G100" s="14">
        <v>4</v>
      </c>
      <c r="H100" s="16">
        <v>11846</v>
      </c>
      <c r="I100" s="14">
        <v>23.23287124633789</v>
      </c>
      <c r="J100" s="31">
        <f t="shared" si="33"/>
        <v>1010.7010714913914</v>
      </c>
    </row>
    <row r="101" spans="1:10" ht="13.8" x14ac:dyDescent="0.3">
      <c r="A101" s="13" t="s">
        <v>194</v>
      </c>
      <c r="B101" s="13" t="s">
        <v>169</v>
      </c>
      <c r="C101" s="13" t="s">
        <v>180</v>
      </c>
      <c r="D101" s="13" t="s">
        <v>173</v>
      </c>
      <c r="E101" s="13" t="s">
        <v>173</v>
      </c>
      <c r="F101" s="13">
        <v>3</v>
      </c>
      <c r="G101" s="14">
        <v>7</v>
      </c>
      <c r="H101" s="16">
        <v>17842</v>
      </c>
      <c r="I101" s="14">
        <v>13.551408004760741</v>
      </c>
      <c r="J101" s="31">
        <f t="shared" si="33"/>
        <v>8322.9361566558582</v>
      </c>
    </row>
    <row r="102" spans="1:10" ht="13.8" x14ac:dyDescent="0.3">
      <c r="A102" s="13" t="s">
        <v>194</v>
      </c>
      <c r="B102" s="13" t="s">
        <v>169</v>
      </c>
      <c r="C102" s="13" t="s">
        <v>180</v>
      </c>
      <c r="D102" s="13" t="s">
        <v>173</v>
      </c>
      <c r="E102" s="13" t="s">
        <v>173</v>
      </c>
      <c r="F102" s="13">
        <v>4</v>
      </c>
      <c r="G102" s="14">
        <v>5</v>
      </c>
      <c r="H102" s="16">
        <v>17842</v>
      </c>
      <c r="I102" s="14">
        <v>22.294087982177736</v>
      </c>
      <c r="J102" s="31">
        <f t="shared" si="33"/>
        <v>2181.7197725190872</v>
      </c>
    </row>
    <row r="103" spans="1:10" ht="13.8" x14ac:dyDescent="0.3">
      <c r="A103" s="13" t="s">
        <v>194</v>
      </c>
      <c r="B103" s="13" t="s">
        <v>169</v>
      </c>
      <c r="C103" s="13" t="s">
        <v>180</v>
      </c>
      <c r="D103" s="13" t="s">
        <v>173</v>
      </c>
      <c r="E103" s="13" t="s">
        <v>173</v>
      </c>
      <c r="F103" s="13" t="s">
        <v>262</v>
      </c>
      <c r="G103" s="14">
        <f>AVERAGE(G99:G102)</f>
        <v>4.75</v>
      </c>
      <c r="H103" s="16">
        <f t="shared" ref="H103" si="38">AVERAGE(H99:H102)</f>
        <v>14844</v>
      </c>
      <c r="I103" s="14">
        <f t="shared" ref="I103" si="39">AVERAGE(I99:I102)</f>
        <v>19.028917789459229</v>
      </c>
      <c r="J103" s="31">
        <f t="shared" si="33"/>
        <v>3723.3206430420155</v>
      </c>
    </row>
    <row r="104" spans="1:10" ht="13.8" x14ac:dyDescent="0.3">
      <c r="A104" s="13" t="s">
        <v>194</v>
      </c>
      <c r="B104" s="13" t="s">
        <v>169</v>
      </c>
      <c r="C104" s="13" t="s">
        <v>180</v>
      </c>
      <c r="D104" s="13" t="s">
        <v>183</v>
      </c>
      <c r="E104" s="13" t="s">
        <v>184</v>
      </c>
      <c r="F104" s="13">
        <v>1</v>
      </c>
      <c r="G104" s="14">
        <v>8</v>
      </c>
      <c r="H104" s="16">
        <v>9778</v>
      </c>
      <c r="I104" s="14">
        <v>15.293848228454589</v>
      </c>
      <c r="J104" s="31">
        <f t="shared" si="33"/>
        <v>3890.4705520539769</v>
      </c>
    </row>
    <row r="105" spans="1:10" ht="13.8" x14ac:dyDescent="0.3">
      <c r="A105" s="13" t="s">
        <v>194</v>
      </c>
      <c r="B105" s="13" t="s">
        <v>169</v>
      </c>
      <c r="C105" s="13" t="s">
        <v>180</v>
      </c>
      <c r="D105" s="13" t="s">
        <v>183</v>
      </c>
      <c r="E105" s="13" t="s">
        <v>184</v>
      </c>
      <c r="F105" s="13">
        <v>2</v>
      </c>
      <c r="G105" s="14">
        <v>5</v>
      </c>
      <c r="H105" s="16">
        <v>9778</v>
      </c>
      <c r="I105" s="14">
        <v>19.436079788208009</v>
      </c>
      <c r="J105" s="31">
        <f t="shared" si="33"/>
        <v>2295.8744815315777</v>
      </c>
    </row>
    <row r="106" spans="1:10" ht="13.8" x14ac:dyDescent="0.3">
      <c r="A106" s="13" t="s">
        <v>194</v>
      </c>
      <c r="B106" s="13" t="s">
        <v>169</v>
      </c>
      <c r="C106" s="13" t="s">
        <v>180</v>
      </c>
      <c r="D106" s="13" t="s">
        <v>183</v>
      </c>
      <c r="E106" s="13" t="s">
        <v>184</v>
      </c>
      <c r="F106" s="13">
        <v>3</v>
      </c>
      <c r="G106" s="14">
        <v>9</v>
      </c>
      <c r="H106" s="16">
        <v>11894</v>
      </c>
      <c r="I106" s="14">
        <v>14.648687744140625</v>
      </c>
      <c r="J106" s="31">
        <f t="shared" si="33"/>
        <v>5034.492439810685</v>
      </c>
    </row>
    <row r="107" spans="1:10" ht="13.8" x14ac:dyDescent="0.3">
      <c r="A107" s="13" t="s">
        <v>194</v>
      </c>
      <c r="B107" s="13" t="s">
        <v>169</v>
      </c>
      <c r="C107" s="13" t="s">
        <v>180</v>
      </c>
      <c r="D107" s="13" t="s">
        <v>183</v>
      </c>
      <c r="E107" s="13" t="s">
        <v>184</v>
      </c>
      <c r="F107" s="13">
        <v>4</v>
      </c>
      <c r="G107" s="14">
        <v>7</v>
      </c>
      <c r="H107" s="16">
        <v>11894</v>
      </c>
      <c r="I107" s="14">
        <v>22.270719528198242</v>
      </c>
      <c r="J107" s="31">
        <f t="shared" si="33"/>
        <v>1465.3410209295309</v>
      </c>
    </row>
    <row r="108" spans="1:10" ht="13.8" x14ac:dyDescent="0.3">
      <c r="A108" s="13" t="s">
        <v>194</v>
      </c>
      <c r="B108" s="13" t="s">
        <v>169</v>
      </c>
      <c r="C108" s="13" t="s">
        <v>180</v>
      </c>
      <c r="D108" s="13" t="s">
        <v>183</v>
      </c>
      <c r="E108" s="13" t="s">
        <v>184</v>
      </c>
      <c r="F108" s="13" t="s">
        <v>262</v>
      </c>
      <c r="G108" s="14">
        <f>AVERAGE(G104:G107)</f>
        <v>7.25</v>
      </c>
      <c r="H108" s="16">
        <f t="shared" ref="H108" si="40">AVERAGE(H104:H107)</f>
        <v>10836</v>
      </c>
      <c r="I108" s="14">
        <f t="shared" ref="I108" si="41">AVERAGE(I104:I107)</f>
        <v>17.912333822250368</v>
      </c>
      <c r="J108" s="31">
        <f t="shared" si="33"/>
        <v>3194.3445158305117</v>
      </c>
    </row>
    <row r="109" spans="1:10" ht="13.8" x14ac:dyDescent="0.3">
      <c r="A109" s="13" t="s">
        <v>195</v>
      </c>
      <c r="B109" s="13" t="s">
        <v>170</v>
      </c>
      <c r="C109" s="13" t="s">
        <v>180</v>
      </c>
      <c r="D109" s="13" t="s">
        <v>173</v>
      </c>
      <c r="E109" s="13" t="s">
        <v>173</v>
      </c>
      <c r="F109" s="13">
        <v>1</v>
      </c>
      <c r="G109" s="14">
        <v>5</v>
      </c>
      <c r="H109" s="16">
        <v>20020</v>
      </c>
      <c r="I109" s="14">
        <v>5.2323999404907227</v>
      </c>
      <c r="J109" s="31">
        <f t="shared" si="33"/>
        <v>15895.880046904556</v>
      </c>
    </row>
    <row r="110" spans="1:10" ht="13.8" x14ac:dyDescent="0.3">
      <c r="A110" s="13" t="s">
        <v>195</v>
      </c>
      <c r="B110" s="13" t="s">
        <v>170</v>
      </c>
      <c r="C110" s="13" t="s">
        <v>180</v>
      </c>
      <c r="D110" s="13" t="s">
        <v>173</v>
      </c>
      <c r="E110" s="13" t="s">
        <v>173</v>
      </c>
      <c r="F110" s="13">
        <v>2</v>
      </c>
      <c r="G110" s="14">
        <v>5</v>
      </c>
      <c r="H110" s="16">
        <v>20020</v>
      </c>
      <c r="I110" s="14">
        <v>3.7490399837493897</v>
      </c>
      <c r="J110" s="31">
        <f t="shared" si="33"/>
        <v>17065.048012808551</v>
      </c>
    </row>
    <row r="111" spans="1:10" ht="13.8" x14ac:dyDescent="0.3">
      <c r="A111" s="13" t="s">
        <v>195</v>
      </c>
      <c r="B111" s="13" t="s">
        <v>170</v>
      </c>
      <c r="C111" s="13" t="s">
        <v>180</v>
      </c>
      <c r="D111" s="13" t="s">
        <v>173</v>
      </c>
      <c r="E111" s="13" t="s">
        <v>173</v>
      </c>
      <c r="F111" s="13">
        <v>3</v>
      </c>
      <c r="G111" s="14">
        <v>4</v>
      </c>
      <c r="H111" s="16">
        <v>16525</v>
      </c>
      <c r="I111" s="14">
        <v>14.456664466857911</v>
      </c>
      <c r="J111" s="31">
        <f t="shared" si="33"/>
        <v>7119.6306962666531</v>
      </c>
    </row>
    <row r="112" spans="1:10" ht="13.8" x14ac:dyDescent="0.3">
      <c r="A112" s="13" t="s">
        <v>195</v>
      </c>
      <c r="B112" s="13" t="s">
        <v>170</v>
      </c>
      <c r="C112" s="13" t="s">
        <v>180</v>
      </c>
      <c r="D112" s="13" t="s">
        <v>173</v>
      </c>
      <c r="E112" s="13" t="s">
        <v>173</v>
      </c>
      <c r="F112" s="13">
        <v>4</v>
      </c>
      <c r="G112" s="14">
        <v>4</v>
      </c>
      <c r="H112" s="16">
        <v>16525</v>
      </c>
      <c r="I112" s="14">
        <v>16.930624008178711</v>
      </c>
      <c r="J112" s="31">
        <f t="shared" si="33"/>
        <v>5510.0959946790063</v>
      </c>
    </row>
    <row r="113" spans="1:10" ht="13.8" x14ac:dyDescent="0.3">
      <c r="A113" s="13" t="s">
        <v>195</v>
      </c>
      <c r="B113" s="13" t="s">
        <v>170</v>
      </c>
      <c r="C113" s="13" t="s">
        <v>180</v>
      </c>
      <c r="D113" s="13" t="s">
        <v>173</v>
      </c>
      <c r="E113" s="13" t="s">
        <v>173</v>
      </c>
      <c r="F113" s="13" t="s">
        <v>262</v>
      </c>
      <c r="G113" s="14">
        <f>AVERAGE(G109:G112)</f>
        <v>4.5</v>
      </c>
      <c r="H113" s="16">
        <f t="shared" ref="H113" si="42">AVERAGE(H109:H112)</f>
        <v>18272.5</v>
      </c>
      <c r="I113" s="14">
        <f t="shared" ref="I113" si="43">AVERAGE(I109:I112)</f>
        <v>10.092182099819183</v>
      </c>
      <c r="J113" s="31">
        <f t="shared" si="33"/>
        <v>11012.287503191101</v>
      </c>
    </row>
    <row r="114" spans="1:10" ht="13.8" x14ac:dyDescent="0.3">
      <c r="A114" s="13" t="s">
        <v>196</v>
      </c>
      <c r="B114" s="13" t="s">
        <v>170</v>
      </c>
      <c r="C114" s="13" t="s">
        <v>180</v>
      </c>
      <c r="D114" s="13" t="s">
        <v>173</v>
      </c>
      <c r="E114" s="13" t="s">
        <v>173</v>
      </c>
      <c r="F114" s="13">
        <v>1</v>
      </c>
      <c r="G114" s="14">
        <v>6</v>
      </c>
      <c r="H114" s="16">
        <v>6075</v>
      </c>
      <c r="I114" s="14">
        <v>4.6979840278625487</v>
      </c>
      <c r="J114" s="31">
        <f t="shared" si="33"/>
        <v>4951.3679933360245</v>
      </c>
    </row>
    <row r="115" spans="1:10" ht="13.8" x14ac:dyDescent="0.3">
      <c r="A115" s="13" t="s">
        <v>196</v>
      </c>
      <c r="B115" s="13" t="s">
        <v>170</v>
      </c>
      <c r="C115" s="13" t="s">
        <v>180</v>
      </c>
      <c r="D115" s="13" t="s">
        <v>173</v>
      </c>
      <c r="E115" s="13" t="s">
        <v>173</v>
      </c>
      <c r="F115" s="13">
        <v>2</v>
      </c>
      <c r="G115" s="14">
        <v>5</v>
      </c>
      <c r="H115" s="16">
        <v>6075</v>
      </c>
      <c r="I115" s="14">
        <v>8.2560160636901863</v>
      </c>
      <c r="J115" s="31">
        <f t="shared" si="33"/>
        <v>4100.3819847670129</v>
      </c>
    </row>
    <row r="116" spans="1:10" ht="13.8" x14ac:dyDescent="0.3">
      <c r="A116" s="13" t="s">
        <v>196</v>
      </c>
      <c r="B116" s="13" t="s">
        <v>170</v>
      </c>
      <c r="C116" s="13" t="s">
        <v>180</v>
      </c>
      <c r="D116" s="13" t="s">
        <v>173</v>
      </c>
      <c r="E116" s="13" t="s">
        <v>173</v>
      </c>
      <c r="F116" s="13">
        <v>3</v>
      </c>
      <c r="G116" s="14">
        <v>7</v>
      </c>
      <c r="H116" s="16">
        <v>17411</v>
      </c>
      <c r="I116" s="14">
        <v>5.0464718818664549</v>
      </c>
      <c r="J116" s="31">
        <f t="shared" si="33"/>
        <v>13951.782600977291</v>
      </c>
    </row>
    <row r="117" spans="1:10" ht="13.8" x14ac:dyDescent="0.3">
      <c r="A117" s="13" t="s">
        <v>196</v>
      </c>
      <c r="B117" s="13" t="s">
        <v>170</v>
      </c>
      <c r="C117" s="13" t="s">
        <v>180</v>
      </c>
      <c r="D117" s="13" t="s">
        <v>173</v>
      </c>
      <c r="E117" s="13" t="s">
        <v>173</v>
      </c>
      <c r="F117" s="13">
        <v>4</v>
      </c>
      <c r="G117" s="14">
        <v>7</v>
      </c>
      <c r="H117" s="16">
        <v>17411</v>
      </c>
      <c r="I117" s="14">
        <v>9.4061281204223626</v>
      </c>
      <c r="J117" s="31">
        <f t="shared" si="33"/>
        <v>10963.358397453787</v>
      </c>
    </row>
    <row r="118" spans="1:10" ht="13.8" x14ac:dyDescent="0.3">
      <c r="A118" s="13" t="s">
        <v>196</v>
      </c>
      <c r="B118" s="13" t="s">
        <v>170</v>
      </c>
      <c r="C118" s="13" t="s">
        <v>180</v>
      </c>
      <c r="D118" s="13" t="s">
        <v>173</v>
      </c>
      <c r="E118" s="13" t="s">
        <v>173</v>
      </c>
      <c r="F118" s="13" t="s">
        <v>262</v>
      </c>
      <c r="G118" s="14">
        <f>AVERAGE(G114:G117)</f>
        <v>6.25</v>
      </c>
      <c r="H118" s="16">
        <f t="shared" ref="H118" si="44">AVERAGE(H114:H117)</f>
        <v>11743</v>
      </c>
      <c r="I118" s="14">
        <f t="shared" ref="I118" si="45">AVERAGE(I114:I117)</f>
        <v>6.8516500234603885</v>
      </c>
      <c r="J118" s="31">
        <f t="shared" si="33"/>
        <v>8575.3257391537263</v>
      </c>
    </row>
    <row r="119" spans="1:10" ht="13.8" x14ac:dyDescent="0.3">
      <c r="A119" s="13" t="s">
        <v>196</v>
      </c>
      <c r="B119" s="13" t="s">
        <v>170</v>
      </c>
      <c r="C119" s="13" t="s">
        <v>180</v>
      </c>
      <c r="D119" s="13" t="s">
        <v>181</v>
      </c>
      <c r="E119" s="13" t="s">
        <v>182</v>
      </c>
      <c r="F119" s="13">
        <v>1</v>
      </c>
      <c r="G119" s="14">
        <v>3</v>
      </c>
      <c r="H119" s="16">
        <v>7200</v>
      </c>
      <c r="I119" s="14">
        <v>11.262360000610352</v>
      </c>
      <c r="J119" s="31">
        <f t="shared" si="33"/>
        <v>4007.5199998269863</v>
      </c>
    </row>
    <row r="120" spans="1:10" ht="13.8" x14ac:dyDescent="0.3">
      <c r="A120" s="13" t="s">
        <v>196</v>
      </c>
      <c r="B120" s="13" t="s">
        <v>170</v>
      </c>
      <c r="C120" s="13" t="s">
        <v>180</v>
      </c>
      <c r="D120" s="13" t="s">
        <v>181</v>
      </c>
      <c r="E120" s="13" t="s">
        <v>182</v>
      </c>
      <c r="F120" s="13">
        <v>2</v>
      </c>
      <c r="G120" s="14">
        <v>8</v>
      </c>
      <c r="H120" s="16">
        <v>7200</v>
      </c>
      <c r="I120" s="14">
        <v>12.224512100219727</v>
      </c>
      <c r="J120" s="31">
        <f t="shared" si="33"/>
        <v>3734.7839715912578</v>
      </c>
    </row>
    <row r="121" spans="1:10" ht="13.8" x14ac:dyDescent="0.3">
      <c r="A121" s="13" t="s">
        <v>196</v>
      </c>
      <c r="B121" s="13" t="s">
        <v>170</v>
      </c>
      <c r="C121" s="13" t="s">
        <v>180</v>
      </c>
      <c r="D121" s="13" t="s">
        <v>181</v>
      </c>
      <c r="E121" s="13" t="s">
        <v>182</v>
      </c>
      <c r="F121" s="13">
        <v>3</v>
      </c>
      <c r="G121" s="14">
        <v>6</v>
      </c>
      <c r="H121" s="16">
        <v>8006</v>
      </c>
      <c r="I121" s="14">
        <v>9.2750642776489265</v>
      </c>
      <c r="J121" s="31">
        <f t="shared" si="33"/>
        <v>5082.5289524859327</v>
      </c>
    </row>
    <row r="122" spans="1:10" ht="13.8" x14ac:dyDescent="0.3">
      <c r="A122" s="13" t="s">
        <v>196</v>
      </c>
      <c r="B122" s="13" t="s">
        <v>170</v>
      </c>
      <c r="C122" s="13" t="s">
        <v>180</v>
      </c>
      <c r="D122" s="13" t="s">
        <v>181</v>
      </c>
      <c r="E122" s="13" t="s">
        <v>182</v>
      </c>
      <c r="F122" s="13">
        <v>4</v>
      </c>
      <c r="G122" s="14">
        <v>7</v>
      </c>
      <c r="H122" s="16">
        <v>8006</v>
      </c>
      <c r="I122" s="14">
        <v>12.411455917358399</v>
      </c>
      <c r="J122" s="31">
        <f t="shared" si="33"/>
        <v>4093.948186048372</v>
      </c>
    </row>
    <row r="123" spans="1:10" ht="13.8" x14ac:dyDescent="0.3">
      <c r="A123" s="13" t="s">
        <v>196</v>
      </c>
      <c r="B123" s="13" t="s">
        <v>170</v>
      </c>
      <c r="C123" s="13" t="s">
        <v>180</v>
      </c>
      <c r="D123" s="13" t="s">
        <v>181</v>
      </c>
      <c r="E123" s="13" t="s">
        <v>182</v>
      </c>
      <c r="F123" s="13" t="s">
        <v>262</v>
      </c>
      <c r="G123" s="14">
        <f>AVERAGE(G119:G122)</f>
        <v>6</v>
      </c>
      <c r="H123" s="16">
        <f t="shared" ref="H123" si="46">AVERAGE(H119:H122)</f>
        <v>7603</v>
      </c>
      <c r="I123" s="14">
        <f t="shared" ref="I123" si="47">AVERAGE(I119:I122)</f>
        <v>11.293348073959351</v>
      </c>
      <c r="J123" s="31">
        <f t="shared" si="33"/>
        <v>4222.554117861695</v>
      </c>
    </row>
    <row r="124" spans="1:10" ht="13.8" x14ac:dyDescent="0.3">
      <c r="A124" s="13" t="s">
        <v>196</v>
      </c>
      <c r="B124" s="13" t="s">
        <v>170</v>
      </c>
      <c r="C124" s="13" t="s">
        <v>180</v>
      </c>
      <c r="D124" s="13" t="s">
        <v>183</v>
      </c>
      <c r="E124" s="13" t="s">
        <v>184</v>
      </c>
      <c r="F124" s="13">
        <v>1</v>
      </c>
      <c r="G124" s="14">
        <v>12</v>
      </c>
      <c r="H124" s="16">
        <v>19950</v>
      </c>
      <c r="I124" s="14">
        <v>3.414776086807251</v>
      </c>
      <c r="J124" s="31">
        <f t="shared" si="33"/>
        <v>17267.921931818713</v>
      </c>
    </row>
    <row r="125" spans="1:10" ht="13.8" x14ac:dyDescent="0.3">
      <c r="A125" s="13" t="s">
        <v>196</v>
      </c>
      <c r="B125" s="13" t="s">
        <v>170</v>
      </c>
      <c r="C125" s="13" t="s">
        <v>180</v>
      </c>
      <c r="D125" s="13" t="s">
        <v>183</v>
      </c>
      <c r="E125" s="13" t="s">
        <v>184</v>
      </c>
      <c r="F125" s="13">
        <v>2</v>
      </c>
      <c r="G125" s="14">
        <v>12</v>
      </c>
      <c r="H125" s="16">
        <v>19950</v>
      </c>
      <c r="I125" s="14">
        <v>3.6555679798126222</v>
      </c>
      <c r="J125" s="31">
        <f t="shared" si="33"/>
        <v>17078.796015855834</v>
      </c>
    </row>
    <row r="126" spans="1:10" ht="13.8" x14ac:dyDescent="0.3">
      <c r="A126" s="13" t="s">
        <v>196</v>
      </c>
      <c r="B126" s="13" t="s">
        <v>170</v>
      </c>
      <c r="C126" s="13" t="s">
        <v>180</v>
      </c>
      <c r="D126" s="13" t="s">
        <v>183</v>
      </c>
      <c r="E126" s="13" t="s">
        <v>184</v>
      </c>
      <c r="F126" s="13">
        <v>3</v>
      </c>
      <c r="G126" s="14">
        <v>10</v>
      </c>
      <c r="H126" s="16">
        <v>15178</v>
      </c>
      <c r="I126" s="14">
        <v>23.097743988037109</v>
      </c>
      <c r="J126" s="31">
        <f t="shared" si="33"/>
        <v>1375.7339271485323</v>
      </c>
    </row>
    <row r="127" spans="1:10" ht="13.8" x14ac:dyDescent="0.3">
      <c r="A127" s="13" t="s">
        <v>196</v>
      </c>
      <c r="B127" s="13" t="s">
        <v>170</v>
      </c>
      <c r="C127" s="13" t="s">
        <v>180</v>
      </c>
      <c r="D127" s="13" t="s">
        <v>183</v>
      </c>
      <c r="E127" s="13" t="s">
        <v>184</v>
      </c>
      <c r="F127" s="13">
        <v>4</v>
      </c>
      <c r="G127" s="14">
        <v>10</v>
      </c>
      <c r="H127" s="16">
        <v>15178</v>
      </c>
      <c r="I127" s="14">
        <v>14.207743644714355</v>
      </c>
      <c r="J127" s="31">
        <f t="shared" si="33"/>
        <v>6688.034132304153</v>
      </c>
    </row>
    <row r="128" spans="1:10" ht="13.8" x14ac:dyDescent="0.3">
      <c r="A128" s="13" t="s">
        <v>196</v>
      </c>
      <c r="B128" s="13" t="s">
        <v>170</v>
      </c>
      <c r="C128" s="13" t="s">
        <v>180</v>
      </c>
      <c r="D128" s="13" t="s">
        <v>183</v>
      </c>
      <c r="E128" s="13" t="s">
        <v>184</v>
      </c>
      <c r="F128" s="13" t="s">
        <v>262</v>
      </c>
      <c r="G128" s="14">
        <f>AVERAGE(G124:G127)</f>
        <v>11</v>
      </c>
      <c r="H128" s="16">
        <f t="shared" ref="H128" si="48">AVERAGE(H124:H127)</f>
        <v>17564</v>
      </c>
      <c r="I128" s="14">
        <f t="shared" ref="I128" si="49">AVERAGE(I124:I127)</f>
        <v>11.093957924842835</v>
      </c>
      <c r="J128" s="31">
        <f t="shared" si="33"/>
        <v>9892.5717719708828</v>
      </c>
    </row>
    <row r="129" spans="1:10" ht="13.8" x14ac:dyDescent="0.3">
      <c r="A129" s="13" t="s">
        <v>196</v>
      </c>
      <c r="B129" s="13" t="s">
        <v>170</v>
      </c>
      <c r="C129" s="13" t="s">
        <v>180</v>
      </c>
      <c r="D129" s="13" t="s">
        <v>186</v>
      </c>
      <c r="E129" s="13" t="s">
        <v>197</v>
      </c>
      <c r="F129" s="13">
        <v>1</v>
      </c>
      <c r="G129" s="14">
        <v>8</v>
      </c>
      <c r="H129" s="16">
        <v>1850</v>
      </c>
      <c r="I129" s="14">
        <v>21.842984008789063</v>
      </c>
      <c r="J129" s="31">
        <f t="shared" si="33"/>
        <v>259.0739993598516</v>
      </c>
    </row>
    <row r="130" spans="1:10" ht="13.8" x14ac:dyDescent="0.3">
      <c r="A130" s="13" t="s">
        <v>196</v>
      </c>
      <c r="B130" s="13" t="s">
        <v>170</v>
      </c>
      <c r="C130" s="13" t="s">
        <v>180</v>
      </c>
      <c r="D130" s="13" t="s">
        <v>186</v>
      </c>
      <c r="E130" s="13" t="s">
        <v>197</v>
      </c>
      <c r="F130" s="13">
        <v>2</v>
      </c>
      <c r="G130" s="14">
        <v>7</v>
      </c>
      <c r="H130" s="16">
        <v>1850</v>
      </c>
      <c r="I130" s="14">
        <v>25.096215438842773</v>
      </c>
      <c r="J130" s="31">
        <f t="shared" si="33"/>
        <v>22.126040871687813</v>
      </c>
    </row>
    <row r="131" spans="1:10" ht="13.8" x14ac:dyDescent="0.3">
      <c r="A131" s="13" t="s">
        <v>196</v>
      </c>
      <c r="B131" s="13" t="s">
        <v>170</v>
      </c>
      <c r="C131" s="13" t="s">
        <v>180</v>
      </c>
      <c r="D131" s="13" t="s">
        <v>186</v>
      </c>
      <c r="E131" s="13" t="s">
        <v>197</v>
      </c>
      <c r="F131" s="13">
        <v>3</v>
      </c>
      <c r="G131" s="14">
        <v>9</v>
      </c>
      <c r="H131" s="16">
        <v>20020</v>
      </c>
      <c r="I131" s="14">
        <v>23.148543930053712</v>
      </c>
      <c r="J131" s="31">
        <f t="shared" si="33"/>
        <v>1774.5728551308919</v>
      </c>
    </row>
    <row r="132" spans="1:10" ht="13.8" x14ac:dyDescent="0.3">
      <c r="A132" s="13" t="s">
        <v>196</v>
      </c>
      <c r="B132" s="13" t="s">
        <v>170</v>
      </c>
      <c r="C132" s="13" t="s">
        <v>180</v>
      </c>
      <c r="D132" s="13" t="s">
        <v>186</v>
      </c>
      <c r="E132" s="13" t="s">
        <v>197</v>
      </c>
      <c r="F132" s="13">
        <v>4</v>
      </c>
      <c r="G132" s="14">
        <v>10</v>
      </c>
      <c r="H132" s="16">
        <v>20020</v>
      </c>
      <c r="I132" s="14">
        <v>14.220952415466309</v>
      </c>
      <c r="J132" s="31">
        <f t="shared" si="33"/>
        <v>8811.2020725340353</v>
      </c>
    </row>
    <row r="133" spans="1:10" ht="13.8" x14ac:dyDescent="0.3">
      <c r="A133" s="13" t="s">
        <v>196</v>
      </c>
      <c r="B133" s="13" t="s">
        <v>170</v>
      </c>
      <c r="C133" s="13" t="s">
        <v>180</v>
      </c>
      <c r="D133" s="13" t="s">
        <v>186</v>
      </c>
      <c r="E133" s="13" t="s">
        <v>197</v>
      </c>
      <c r="F133" s="13" t="s">
        <v>262</v>
      </c>
      <c r="G133" s="14">
        <f>AVERAGE(G129:G132)</f>
        <v>8.5</v>
      </c>
      <c r="H133" s="16">
        <f t="shared" ref="H133" si="50">AVERAGE(H129:H132)</f>
        <v>10935</v>
      </c>
      <c r="I133" s="14">
        <f t="shared" ref="I133" si="51">AVERAGE(I129:I132)</f>
        <v>21.077173948287964</v>
      </c>
      <c r="J133" s="31">
        <f t="shared" si="33"/>
        <v>1861.0276722626413</v>
      </c>
    </row>
    <row r="134" spans="1:10" ht="13.8" x14ac:dyDescent="0.3">
      <c r="A134" s="13" t="s">
        <v>195</v>
      </c>
      <c r="B134" s="13" t="s">
        <v>170</v>
      </c>
      <c r="C134" s="13" t="s">
        <v>180</v>
      </c>
      <c r="D134" s="13" t="s">
        <v>189</v>
      </c>
      <c r="E134" s="13" t="s">
        <v>191</v>
      </c>
      <c r="F134" s="13">
        <v>1</v>
      </c>
      <c r="G134" s="14">
        <v>8</v>
      </c>
      <c r="H134" s="16">
        <v>20070</v>
      </c>
      <c r="I134" s="14">
        <v>3.3121599674224855</v>
      </c>
      <c r="J134" s="31">
        <f t="shared" si="33"/>
        <v>17452.872025741366</v>
      </c>
    </row>
    <row r="135" spans="1:10" ht="13.8" x14ac:dyDescent="0.3">
      <c r="A135" s="13" t="s">
        <v>195</v>
      </c>
      <c r="B135" s="13" t="s">
        <v>170</v>
      </c>
      <c r="C135" s="13" t="s">
        <v>180</v>
      </c>
      <c r="D135" s="13" t="s">
        <v>189</v>
      </c>
      <c r="E135" s="13" t="s">
        <v>191</v>
      </c>
      <c r="F135" s="13">
        <v>2</v>
      </c>
      <c r="G135" s="14">
        <v>8</v>
      </c>
      <c r="H135" s="16">
        <v>20070</v>
      </c>
      <c r="I135" s="14">
        <v>3.3365439891815187</v>
      </c>
      <c r="J135" s="31">
        <f t="shared" si="33"/>
        <v>17433.604808548305</v>
      </c>
    </row>
    <row r="136" spans="1:10" ht="13.8" x14ac:dyDescent="0.3">
      <c r="A136" s="13" t="s">
        <v>195</v>
      </c>
      <c r="B136" s="13" t="s">
        <v>170</v>
      </c>
      <c r="C136" s="13" t="s">
        <v>180</v>
      </c>
      <c r="D136" s="13" t="s">
        <v>189</v>
      </c>
      <c r="E136" s="13" t="s">
        <v>191</v>
      </c>
      <c r="F136" s="13">
        <v>3</v>
      </c>
      <c r="G136" s="14">
        <v>9</v>
      </c>
      <c r="H136" s="16">
        <v>20070</v>
      </c>
      <c r="I136" s="14">
        <v>14.98091983795166</v>
      </c>
      <c r="J136" s="31">
        <f t="shared" si="33"/>
        <v>8232.7141280437081</v>
      </c>
    </row>
    <row r="137" spans="1:10" ht="13.8" x14ac:dyDescent="0.3">
      <c r="A137" s="13" t="s">
        <v>195</v>
      </c>
      <c r="B137" s="13" t="s">
        <v>170</v>
      </c>
      <c r="C137" s="13" t="s">
        <v>180</v>
      </c>
      <c r="D137" s="13" t="s">
        <v>189</v>
      </c>
      <c r="E137" s="13" t="s">
        <v>191</v>
      </c>
      <c r="F137" s="13">
        <v>4</v>
      </c>
      <c r="G137" s="14">
        <v>10</v>
      </c>
      <c r="H137" s="16">
        <v>20070</v>
      </c>
      <c r="I137" s="14">
        <v>10.203687953948975</v>
      </c>
      <c r="J137" s="31">
        <f t="shared" si="33"/>
        <v>12007.479636387561</v>
      </c>
    </row>
    <row r="138" spans="1:10" ht="13.8" x14ac:dyDescent="0.3">
      <c r="A138" s="13" t="s">
        <v>195</v>
      </c>
      <c r="B138" s="13" t="s">
        <v>170</v>
      </c>
      <c r="C138" s="13" t="s">
        <v>180</v>
      </c>
      <c r="D138" s="13" t="s">
        <v>189</v>
      </c>
      <c r="E138" s="13" t="s">
        <v>191</v>
      </c>
      <c r="F138" s="13" t="s">
        <v>262</v>
      </c>
      <c r="G138" s="14">
        <f>AVERAGE(G134:G137)</f>
        <v>8.75</v>
      </c>
      <c r="H138" s="16">
        <f t="shared" ref="H138" si="52">AVERAGE(H134:H137)</f>
        <v>20070</v>
      </c>
      <c r="I138" s="14">
        <f t="shared" ref="I138" si="53">AVERAGE(I134:I137)</f>
        <v>7.9583279371261595</v>
      </c>
      <c r="J138" s="31">
        <f t="shared" si="33"/>
        <v>13781.667649680236</v>
      </c>
    </row>
    <row r="139" spans="1:10" ht="13.8" x14ac:dyDescent="0.3">
      <c r="A139" s="13" t="s">
        <v>198</v>
      </c>
      <c r="B139" s="13" t="s">
        <v>171</v>
      </c>
      <c r="C139" s="13" t="s">
        <v>180</v>
      </c>
      <c r="D139" s="13" t="s">
        <v>173</v>
      </c>
      <c r="E139" s="13" t="s">
        <v>173</v>
      </c>
      <c r="F139" s="13">
        <v>1</v>
      </c>
      <c r="G139" s="14">
        <v>2.7048139830094575</v>
      </c>
      <c r="H139" s="16">
        <v>2620</v>
      </c>
      <c r="I139" s="14">
        <v>4.1605200290679898</v>
      </c>
      <c r="J139" s="31">
        <f t="shared" si="33"/>
        <v>2190.8439970016484</v>
      </c>
    </row>
    <row r="140" spans="1:10" ht="13.8" x14ac:dyDescent="0.3">
      <c r="A140" s="13" t="s">
        <v>198</v>
      </c>
      <c r="B140" s="13" t="s">
        <v>171</v>
      </c>
      <c r="C140" s="13" t="s">
        <v>180</v>
      </c>
      <c r="D140" s="13" t="s">
        <v>173</v>
      </c>
      <c r="E140" s="13" t="s">
        <v>173</v>
      </c>
      <c r="F140" s="13">
        <v>2</v>
      </c>
      <c r="G140" s="14">
        <v>3.3571225437753149</v>
      </c>
      <c r="H140" s="16">
        <v>2620</v>
      </c>
      <c r="I140" s="14">
        <v>6.7889120101928704</v>
      </c>
      <c r="J140" s="31">
        <f t="shared" si="33"/>
        <v>1919.7263989486096</v>
      </c>
    </row>
    <row r="141" spans="1:10" ht="13.8" x14ac:dyDescent="0.3">
      <c r="A141" s="13" t="s">
        <v>198</v>
      </c>
      <c r="B141" s="13" t="s">
        <v>171</v>
      </c>
      <c r="C141" s="13" t="s">
        <v>180</v>
      </c>
      <c r="D141" s="13" t="s">
        <v>173</v>
      </c>
      <c r="E141" s="13" t="s">
        <v>173</v>
      </c>
      <c r="F141" s="13" t="s">
        <v>262</v>
      </c>
      <c r="G141" s="14">
        <f>AVERAGE(G139:G140)</f>
        <v>3.0309682633923862</v>
      </c>
      <c r="H141" s="16">
        <f>AVERAGE(H139:H140)</f>
        <v>2620</v>
      </c>
      <c r="I141" s="14">
        <f>AVERAGE(I139:I140)</f>
        <v>5.4747160196304296</v>
      </c>
      <c r="J141" s="31">
        <f t="shared" si="33"/>
        <v>2055.2851979751285</v>
      </c>
    </row>
    <row r="142" spans="1:10" ht="13.8" x14ac:dyDescent="0.3">
      <c r="A142" s="13" t="s">
        <v>198</v>
      </c>
      <c r="B142" s="13" t="s">
        <v>171</v>
      </c>
      <c r="C142" s="13" t="s">
        <v>180</v>
      </c>
      <c r="D142" s="13" t="s">
        <v>181</v>
      </c>
      <c r="E142" s="13" t="s">
        <v>182</v>
      </c>
      <c r="F142" s="13">
        <v>1</v>
      </c>
      <c r="G142" s="14">
        <v>4.8444692137800001</v>
      </c>
      <c r="H142" s="16">
        <v>2180</v>
      </c>
      <c r="I142" s="14">
        <v>8.4429599761962901</v>
      </c>
      <c r="J142" s="31">
        <f t="shared" si="33"/>
        <v>1455.3680020429954</v>
      </c>
    </row>
    <row r="143" spans="1:10" ht="13.8" x14ac:dyDescent="0.3">
      <c r="A143" s="13" t="s">
        <v>198</v>
      </c>
      <c r="B143" s="13" t="s">
        <v>171</v>
      </c>
      <c r="C143" s="13" t="s">
        <v>180</v>
      </c>
      <c r="D143" s="13" t="s">
        <v>181</v>
      </c>
      <c r="E143" s="13" t="s">
        <v>182</v>
      </c>
      <c r="F143" s="13">
        <v>2</v>
      </c>
      <c r="G143" s="14">
        <v>3.3961742257258787</v>
      </c>
      <c r="H143" s="16">
        <v>2180</v>
      </c>
      <c r="I143" s="14">
        <v>11.0114080429077</v>
      </c>
      <c r="J143" s="31">
        <f t="shared" si="33"/>
        <v>1234.9263963173707</v>
      </c>
    </row>
    <row r="144" spans="1:10" ht="13.8" x14ac:dyDescent="0.3">
      <c r="A144" s="13" t="s">
        <v>198</v>
      </c>
      <c r="B144" s="13" t="s">
        <v>171</v>
      </c>
      <c r="C144" s="13" t="s">
        <v>180</v>
      </c>
      <c r="D144" s="13" t="s">
        <v>181</v>
      </c>
      <c r="E144" s="13" t="s">
        <v>182</v>
      </c>
      <c r="F144" s="13">
        <v>3</v>
      </c>
      <c r="G144" s="14">
        <v>5.1692533300745636</v>
      </c>
      <c r="H144" s="16">
        <v>4666</v>
      </c>
      <c r="I144" s="14">
        <v>3.70941586494446</v>
      </c>
      <c r="J144" s="31">
        <f t="shared" si="33"/>
        <v>3984.5773848098088</v>
      </c>
    </row>
    <row r="145" spans="1:10" ht="13.8" x14ac:dyDescent="0.3">
      <c r="A145" s="13" t="s">
        <v>198</v>
      </c>
      <c r="B145" s="13" t="s">
        <v>171</v>
      </c>
      <c r="C145" s="13" t="s">
        <v>180</v>
      </c>
      <c r="D145" s="13" t="s">
        <v>181</v>
      </c>
      <c r="E145" s="13" t="s">
        <v>182</v>
      </c>
      <c r="F145" s="13">
        <v>4</v>
      </c>
      <c r="G145" s="14">
        <v>3.035499914251405</v>
      </c>
      <c r="H145" s="16">
        <v>4666</v>
      </c>
      <c r="I145" s="14">
        <v>5.8755279541015604</v>
      </c>
      <c r="J145" s="31">
        <f t="shared" si="33"/>
        <v>3586.6608884315797</v>
      </c>
    </row>
    <row r="146" spans="1:10" ht="13.8" x14ac:dyDescent="0.3">
      <c r="A146" s="13" t="s">
        <v>198</v>
      </c>
      <c r="B146" s="13" t="s">
        <v>171</v>
      </c>
      <c r="C146" s="13" t="s">
        <v>180</v>
      </c>
      <c r="D146" s="13" t="s">
        <v>181</v>
      </c>
      <c r="E146" s="13" t="s">
        <v>182</v>
      </c>
      <c r="F146" s="13" t="s">
        <v>262</v>
      </c>
      <c r="G146" s="14">
        <f>AVERAGE(G142:G145)</f>
        <v>4.1113491709579613</v>
      </c>
      <c r="H146" s="16">
        <f t="shared" ref="H146" si="54">AVERAGE(H142:H145)</f>
        <v>3423</v>
      </c>
      <c r="I146" s="14">
        <f t="shared" ref="I146" si="55">AVERAGE(I142:I145)</f>
        <v>7.2598279595375024</v>
      </c>
      <c r="J146" s="31">
        <f t="shared" si="33"/>
        <v>2444.6381454528791</v>
      </c>
    </row>
    <row r="147" spans="1:10" ht="13.8" x14ac:dyDescent="0.3">
      <c r="A147" s="13" t="s">
        <v>198</v>
      </c>
      <c r="B147" s="13" t="s">
        <v>171</v>
      </c>
      <c r="C147" s="13" t="s">
        <v>180</v>
      </c>
      <c r="D147" s="13" t="s">
        <v>183</v>
      </c>
      <c r="E147" s="13" t="s">
        <v>184</v>
      </c>
      <c r="F147" s="13">
        <v>1</v>
      </c>
      <c r="G147" s="14">
        <v>3.1403258978009885</v>
      </c>
      <c r="H147" s="16">
        <v>4666</v>
      </c>
      <c r="I147" s="14">
        <v>19.648423957824701</v>
      </c>
      <c r="J147" s="31">
        <f t="shared" si="33"/>
        <v>1056.5690477476358</v>
      </c>
    </row>
    <row r="148" spans="1:10" ht="13.8" x14ac:dyDescent="0.3">
      <c r="A148" s="13" t="s">
        <v>198</v>
      </c>
      <c r="B148" s="13" t="s">
        <v>171</v>
      </c>
      <c r="C148" s="13" t="s">
        <v>180</v>
      </c>
      <c r="D148" s="13" t="s">
        <v>183</v>
      </c>
      <c r="E148" s="13" t="s">
        <v>184</v>
      </c>
      <c r="F148" s="13">
        <v>2</v>
      </c>
      <c r="G148" s="14">
        <v>3.9202015062719475</v>
      </c>
      <c r="H148" s="16">
        <v>4666</v>
      </c>
      <c r="I148" s="14">
        <v>22.770592117309601</v>
      </c>
      <c r="J148" s="31">
        <f t="shared" si="33"/>
        <v>483.02429845013353</v>
      </c>
    </row>
    <row r="149" spans="1:10" ht="13.8" x14ac:dyDescent="0.3">
      <c r="A149" s="13" t="s">
        <v>198</v>
      </c>
      <c r="B149" s="13" t="s">
        <v>171</v>
      </c>
      <c r="C149" s="13" t="s">
        <v>180</v>
      </c>
      <c r="D149" s="13" t="s">
        <v>183</v>
      </c>
      <c r="E149" s="13" t="s">
        <v>184</v>
      </c>
      <c r="F149" s="13" t="s">
        <v>262</v>
      </c>
      <c r="G149" s="14">
        <f>AVERAGE(G147:G148)</f>
        <v>3.5302637020364678</v>
      </c>
      <c r="H149" s="16">
        <f>AVERAGE(H147:H148)</f>
        <v>4666</v>
      </c>
      <c r="I149" s="14">
        <f>AVERAGE(I147:I148)</f>
        <v>21.209508037567151</v>
      </c>
      <c r="J149" s="31">
        <f t="shared" ref="J149:J209" si="56">H149*(1-I149/25.4)</f>
        <v>769.79667309888441</v>
      </c>
    </row>
    <row r="150" spans="1:10" ht="13.8" x14ac:dyDescent="0.3">
      <c r="A150" s="13" t="s">
        <v>198</v>
      </c>
      <c r="B150" s="13" t="s">
        <v>171</v>
      </c>
      <c r="C150" s="13" t="s">
        <v>180</v>
      </c>
      <c r="D150" s="13" t="s">
        <v>186</v>
      </c>
      <c r="E150" s="13" t="s">
        <v>197</v>
      </c>
      <c r="F150" s="13">
        <v>1</v>
      </c>
      <c r="G150" s="14">
        <v>3.5250463821892453</v>
      </c>
      <c r="H150" s="16">
        <v>2620</v>
      </c>
      <c r="I150" s="14">
        <v>8.8402162551879879</v>
      </c>
      <c r="J150" s="31">
        <f t="shared" si="56"/>
        <v>1708.1351736774595</v>
      </c>
    </row>
    <row r="151" spans="1:10" ht="13.8" x14ac:dyDescent="0.3">
      <c r="A151" s="13" t="s">
        <v>198</v>
      </c>
      <c r="B151" s="13" t="s">
        <v>171</v>
      </c>
      <c r="C151" s="13" t="s">
        <v>180</v>
      </c>
      <c r="D151" s="13" t="s">
        <v>186</v>
      </c>
      <c r="E151" s="13" t="s">
        <v>197</v>
      </c>
      <c r="F151" s="13">
        <v>2</v>
      </c>
      <c r="G151" s="14">
        <v>2.6983849629315215</v>
      </c>
      <c r="H151" s="16">
        <v>2620</v>
      </c>
      <c r="I151" s="14">
        <v>9.0098882675170895</v>
      </c>
      <c r="J151" s="31">
        <f t="shared" si="56"/>
        <v>1690.6335724057176</v>
      </c>
    </row>
    <row r="152" spans="1:10" ht="13.8" x14ac:dyDescent="0.3">
      <c r="A152" s="13" t="s">
        <v>198</v>
      </c>
      <c r="B152" s="13" t="s">
        <v>171</v>
      </c>
      <c r="C152" s="13" t="s">
        <v>180</v>
      </c>
      <c r="D152" s="13" t="s">
        <v>186</v>
      </c>
      <c r="E152" s="13" t="s">
        <v>197</v>
      </c>
      <c r="F152" s="13">
        <v>3</v>
      </c>
      <c r="G152" s="14">
        <v>3.6311835108314261</v>
      </c>
      <c r="H152" s="16">
        <v>5800</v>
      </c>
      <c r="I152" s="14">
        <v>16.699992179870598</v>
      </c>
      <c r="J152" s="31">
        <f t="shared" si="56"/>
        <v>1986.6159589271861</v>
      </c>
    </row>
    <row r="153" spans="1:10" ht="13.8" x14ac:dyDescent="0.3">
      <c r="A153" s="13" t="s">
        <v>198</v>
      </c>
      <c r="B153" s="13" t="s">
        <v>171</v>
      </c>
      <c r="C153" s="13" t="s">
        <v>180</v>
      </c>
      <c r="D153" s="13" t="s">
        <v>186</v>
      </c>
      <c r="E153" s="13" t="s">
        <v>197</v>
      </c>
      <c r="F153" s="13">
        <v>4</v>
      </c>
      <c r="G153" s="14">
        <v>2.7515864353525932</v>
      </c>
      <c r="H153" s="16">
        <v>5800</v>
      </c>
      <c r="I153" s="14">
        <v>17.819624328613301</v>
      </c>
      <c r="J153" s="31">
        <f t="shared" si="56"/>
        <v>1730.951924962317</v>
      </c>
    </row>
    <row r="154" spans="1:10" ht="13.8" x14ac:dyDescent="0.3">
      <c r="A154" s="13" t="s">
        <v>198</v>
      </c>
      <c r="B154" s="13" t="s">
        <v>171</v>
      </c>
      <c r="C154" s="13" t="s">
        <v>180</v>
      </c>
      <c r="D154" s="13" t="s">
        <v>186</v>
      </c>
      <c r="E154" s="13" t="s">
        <v>197</v>
      </c>
      <c r="F154" s="13" t="s">
        <v>262</v>
      </c>
      <c r="G154" s="14">
        <f>AVERAGE(G150:G153)</f>
        <v>3.1515503228261963</v>
      </c>
      <c r="H154" s="16">
        <f t="shared" ref="H154" si="57">AVERAGE(H150:H153)</f>
        <v>4210</v>
      </c>
      <c r="I154" s="14">
        <f t="shared" ref="I154" si="58">AVERAGE(I150:I153)</f>
        <v>13.092430257797243</v>
      </c>
      <c r="J154" s="31">
        <f t="shared" si="56"/>
        <v>2039.9554572706145</v>
      </c>
    </row>
    <row r="155" spans="1:10" ht="13.8" x14ac:dyDescent="0.3">
      <c r="A155" s="13" t="s">
        <v>199</v>
      </c>
      <c r="B155" s="13" t="s">
        <v>170</v>
      </c>
      <c r="C155" s="13" t="s">
        <v>180</v>
      </c>
      <c r="D155" s="13" t="s">
        <v>173</v>
      </c>
      <c r="E155" s="13" t="s">
        <v>173</v>
      </c>
      <c r="F155" s="13">
        <v>1</v>
      </c>
      <c r="G155" s="14">
        <v>5.4</v>
      </c>
      <c r="H155" s="16">
        <v>20000</v>
      </c>
      <c r="I155" s="14">
        <v>1.5819120168685914</v>
      </c>
      <c r="J155" s="31">
        <f t="shared" si="56"/>
        <v>18754.399986717646</v>
      </c>
    </row>
    <row r="156" spans="1:10" ht="13.8" x14ac:dyDescent="0.3">
      <c r="A156" s="13" t="s">
        <v>199</v>
      </c>
      <c r="B156" s="13" t="s">
        <v>170</v>
      </c>
      <c r="C156" s="13" t="s">
        <v>180</v>
      </c>
      <c r="D156" s="13" t="s">
        <v>173</v>
      </c>
      <c r="E156" s="13" t="s">
        <v>173</v>
      </c>
      <c r="F156" s="13">
        <v>2</v>
      </c>
      <c r="G156" s="14">
        <v>6.3</v>
      </c>
      <c r="H156" s="16">
        <v>20000</v>
      </c>
      <c r="I156" s="14">
        <v>1.7973040342330933</v>
      </c>
      <c r="J156" s="31">
        <f t="shared" si="56"/>
        <v>18584.799973044806</v>
      </c>
    </row>
    <row r="157" spans="1:10" ht="13.8" x14ac:dyDescent="0.3">
      <c r="A157" s="13" t="s">
        <v>199</v>
      </c>
      <c r="B157" s="13" t="s">
        <v>170</v>
      </c>
      <c r="C157" s="13" t="s">
        <v>180</v>
      </c>
      <c r="D157" s="13" t="s">
        <v>173</v>
      </c>
      <c r="E157" s="13" t="s">
        <v>173</v>
      </c>
      <c r="F157" s="13">
        <v>3</v>
      </c>
      <c r="G157" s="14">
        <v>7</v>
      </c>
      <c r="H157" s="16">
        <v>20000</v>
      </c>
      <c r="I157" s="14">
        <v>2.7330400466918947</v>
      </c>
      <c r="J157" s="31">
        <f t="shared" si="56"/>
        <v>17847.999963234728</v>
      </c>
    </row>
    <row r="158" spans="1:10" ht="13.8" x14ac:dyDescent="0.3">
      <c r="A158" s="13" t="s">
        <v>199</v>
      </c>
      <c r="B158" s="13" t="s">
        <v>170</v>
      </c>
      <c r="C158" s="13" t="s">
        <v>180</v>
      </c>
      <c r="D158" s="13" t="s">
        <v>173</v>
      </c>
      <c r="E158" s="13" t="s">
        <v>173</v>
      </c>
      <c r="F158" s="13">
        <v>4</v>
      </c>
      <c r="G158" s="14">
        <v>7.4</v>
      </c>
      <c r="H158" s="16">
        <v>20000</v>
      </c>
      <c r="I158" s="14">
        <v>2.6832560062408448</v>
      </c>
      <c r="J158" s="31">
        <f t="shared" si="56"/>
        <v>17887.19999508595</v>
      </c>
    </row>
    <row r="159" spans="1:10" ht="13.8" x14ac:dyDescent="0.3">
      <c r="A159" s="13" t="s">
        <v>199</v>
      </c>
      <c r="B159" s="13" t="s">
        <v>170</v>
      </c>
      <c r="C159" s="13" t="s">
        <v>180</v>
      </c>
      <c r="D159" s="13" t="s">
        <v>173</v>
      </c>
      <c r="E159" s="13" t="s">
        <v>173</v>
      </c>
      <c r="F159" s="13" t="s">
        <v>262</v>
      </c>
      <c r="G159" s="14">
        <f>AVERAGE(G155:G158)</f>
        <v>6.5250000000000004</v>
      </c>
      <c r="H159" s="16">
        <f t="shared" ref="H159" si="59">AVERAGE(H155:H158)</f>
        <v>20000</v>
      </c>
      <c r="I159" s="14">
        <f t="shared" ref="I159" si="60">AVERAGE(I155:I158)</f>
        <v>2.198878026008606</v>
      </c>
      <c r="J159" s="31">
        <f t="shared" si="56"/>
        <v>18268.599979520783</v>
      </c>
    </row>
    <row r="160" spans="1:10" ht="13.8" x14ac:dyDescent="0.3">
      <c r="A160" s="13" t="s">
        <v>199</v>
      </c>
      <c r="B160" s="13" t="s">
        <v>170</v>
      </c>
      <c r="C160" s="13" t="s">
        <v>180</v>
      </c>
      <c r="D160" s="13" t="s">
        <v>183</v>
      </c>
      <c r="E160" s="13" t="s">
        <v>184</v>
      </c>
      <c r="F160" s="13">
        <v>1</v>
      </c>
      <c r="G160" s="14">
        <v>7.5</v>
      </c>
      <c r="H160" s="16">
        <v>20000</v>
      </c>
      <c r="I160" s="14">
        <v>1.5839440107345581</v>
      </c>
      <c r="J160" s="31">
        <f t="shared" si="56"/>
        <v>18752.799991547592</v>
      </c>
    </row>
    <row r="161" spans="1:10" ht="13.8" x14ac:dyDescent="0.3">
      <c r="A161" s="13" t="s">
        <v>199</v>
      </c>
      <c r="B161" s="13" t="s">
        <v>170</v>
      </c>
      <c r="C161" s="13" t="s">
        <v>180</v>
      </c>
      <c r="D161" s="13" t="s">
        <v>183</v>
      </c>
      <c r="E161" s="13" t="s">
        <v>184</v>
      </c>
      <c r="F161" s="13">
        <v>2</v>
      </c>
      <c r="G161" s="14">
        <v>8</v>
      </c>
      <c r="H161" s="16">
        <v>20000</v>
      </c>
      <c r="I161" s="14">
        <v>1.9649439811706544</v>
      </c>
      <c r="J161" s="31">
        <f t="shared" si="56"/>
        <v>18452.800014826254</v>
      </c>
    </row>
    <row r="162" spans="1:10" ht="13.8" x14ac:dyDescent="0.3">
      <c r="A162" s="13" t="s">
        <v>199</v>
      </c>
      <c r="B162" s="13" t="s">
        <v>170</v>
      </c>
      <c r="C162" s="13" t="s">
        <v>180</v>
      </c>
      <c r="D162" s="13" t="s">
        <v>183</v>
      </c>
      <c r="E162" s="13" t="s">
        <v>184</v>
      </c>
      <c r="F162" s="13">
        <v>3</v>
      </c>
      <c r="G162" s="14">
        <v>7</v>
      </c>
      <c r="H162" s="16">
        <v>20000</v>
      </c>
      <c r="I162" s="14">
        <v>1.4884400129318238</v>
      </c>
      <c r="J162" s="31">
        <f t="shared" si="56"/>
        <v>18827.999989817461</v>
      </c>
    </row>
    <row r="163" spans="1:10" ht="13.8" x14ac:dyDescent="0.3">
      <c r="A163" s="13" t="s">
        <v>199</v>
      </c>
      <c r="B163" s="13" t="s">
        <v>170</v>
      </c>
      <c r="C163" s="13" t="s">
        <v>180</v>
      </c>
      <c r="D163" s="13" t="s">
        <v>183</v>
      </c>
      <c r="E163" s="13" t="s">
        <v>184</v>
      </c>
      <c r="F163" s="13">
        <v>4</v>
      </c>
      <c r="G163" s="14">
        <v>8.1</v>
      </c>
      <c r="H163" s="16">
        <v>20000</v>
      </c>
      <c r="I163" s="14">
        <v>1.4772640228271485</v>
      </c>
      <c r="J163" s="31">
        <f t="shared" si="56"/>
        <v>18836.799982025866</v>
      </c>
    </row>
    <row r="164" spans="1:10" ht="13.8" x14ac:dyDescent="0.3">
      <c r="A164" s="13" t="s">
        <v>199</v>
      </c>
      <c r="B164" s="13" t="s">
        <v>170</v>
      </c>
      <c r="C164" s="13" t="s">
        <v>180</v>
      </c>
      <c r="D164" s="13" t="s">
        <v>183</v>
      </c>
      <c r="E164" s="13" t="s">
        <v>184</v>
      </c>
      <c r="F164" s="13" t="s">
        <v>262</v>
      </c>
      <c r="G164" s="14">
        <f>AVERAGE(G160:G163)</f>
        <v>7.65</v>
      </c>
      <c r="H164" s="16">
        <f t="shared" ref="H164" si="61">AVERAGE(H160:H163)</f>
        <v>20000</v>
      </c>
      <c r="I164" s="14">
        <f t="shared" ref="I164" si="62">AVERAGE(I160:I163)</f>
        <v>1.6286480069160461</v>
      </c>
      <c r="J164" s="31">
        <f t="shared" si="56"/>
        <v>18717.599994554294</v>
      </c>
    </row>
    <row r="165" spans="1:10" ht="13.8" x14ac:dyDescent="0.3">
      <c r="A165" s="13" t="s">
        <v>200</v>
      </c>
      <c r="B165" s="13" t="s">
        <v>172</v>
      </c>
      <c r="C165" s="13" t="s">
        <v>180</v>
      </c>
      <c r="D165" s="13" t="s">
        <v>173</v>
      </c>
      <c r="E165" s="13" t="s">
        <v>173</v>
      </c>
      <c r="F165" s="13">
        <v>1</v>
      </c>
      <c r="G165" s="14">
        <v>4.9000000000000004</v>
      </c>
      <c r="H165" s="16">
        <v>20000</v>
      </c>
      <c r="I165" s="14">
        <v>4.2946320056915281</v>
      </c>
      <c r="J165" s="31">
        <f t="shared" si="56"/>
        <v>16618.399995518481</v>
      </c>
    </row>
    <row r="166" spans="1:10" ht="13.8" x14ac:dyDescent="0.3">
      <c r="A166" s="13" t="s">
        <v>200</v>
      </c>
      <c r="B166" s="13" t="s">
        <v>172</v>
      </c>
      <c r="C166" s="13" t="s">
        <v>180</v>
      </c>
      <c r="D166" s="13" t="s">
        <v>173</v>
      </c>
      <c r="E166" s="13" t="s">
        <v>173</v>
      </c>
      <c r="F166" s="13">
        <v>2</v>
      </c>
      <c r="G166" s="14">
        <v>3.4</v>
      </c>
      <c r="H166" s="16">
        <v>20000</v>
      </c>
      <c r="I166" s="14">
        <v>4.7782479524612427</v>
      </c>
      <c r="J166" s="31">
        <f t="shared" si="56"/>
        <v>16237.600037432092</v>
      </c>
    </row>
    <row r="167" spans="1:10" ht="13.8" x14ac:dyDescent="0.3">
      <c r="A167" s="13" t="s">
        <v>200</v>
      </c>
      <c r="B167" s="13" t="s">
        <v>172</v>
      </c>
      <c r="C167" s="13" t="s">
        <v>180</v>
      </c>
      <c r="D167" s="13" t="s">
        <v>173</v>
      </c>
      <c r="E167" s="13" t="s">
        <v>173</v>
      </c>
      <c r="F167" s="13">
        <v>3</v>
      </c>
      <c r="G167" s="14">
        <v>3.6</v>
      </c>
      <c r="H167" s="16">
        <v>20000</v>
      </c>
      <c r="I167" s="14">
        <v>2.3439119577407839</v>
      </c>
      <c r="J167" s="31">
        <f t="shared" si="56"/>
        <v>18154.400033274975</v>
      </c>
    </row>
    <row r="168" spans="1:10" ht="13.8" x14ac:dyDescent="0.3">
      <c r="A168" s="13" t="s">
        <v>200</v>
      </c>
      <c r="B168" s="13" t="s">
        <v>172</v>
      </c>
      <c r="C168" s="13" t="s">
        <v>180</v>
      </c>
      <c r="D168" s="13" t="s">
        <v>173</v>
      </c>
      <c r="E168" s="13" t="s">
        <v>173</v>
      </c>
      <c r="F168" s="13">
        <v>4</v>
      </c>
      <c r="G168" s="14">
        <v>2.1</v>
      </c>
      <c r="H168" s="16">
        <v>20000</v>
      </c>
      <c r="I168" s="14">
        <v>1.5930879950523376</v>
      </c>
      <c r="J168" s="31">
        <f t="shared" si="56"/>
        <v>18745.600003895797</v>
      </c>
    </row>
    <row r="169" spans="1:10" ht="13.8" x14ac:dyDescent="0.3">
      <c r="A169" s="13" t="s">
        <v>200</v>
      </c>
      <c r="B169" s="13" t="s">
        <v>172</v>
      </c>
      <c r="C169" s="13" t="s">
        <v>180</v>
      </c>
      <c r="D169" s="13" t="s">
        <v>173</v>
      </c>
      <c r="E169" s="13" t="s">
        <v>173</v>
      </c>
      <c r="F169" s="13" t="s">
        <v>262</v>
      </c>
      <c r="G169" s="14">
        <f>AVERAGE(G165:G168)</f>
        <v>3.5</v>
      </c>
      <c r="H169" s="16">
        <f t="shared" ref="H169" si="63">AVERAGE(H165:H168)</f>
        <v>20000</v>
      </c>
      <c r="I169" s="14">
        <f t="shared" ref="I169" si="64">AVERAGE(I165:I168)</f>
        <v>3.2524699777364732</v>
      </c>
      <c r="J169" s="31">
        <f t="shared" si="56"/>
        <v>17439.000017530336</v>
      </c>
    </row>
    <row r="170" spans="1:10" ht="13.8" x14ac:dyDescent="0.3">
      <c r="A170" s="13" t="s">
        <v>200</v>
      </c>
      <c r="B170" s="13" t="s">
        <v>172</v>
      </c>
      <c r="C170" s="13" t="s">
        <v>180</v>
      </c>
      <c r="D170" s="13" t="s">
        <v>183</v>
      </c>
      <c r="E170" s="13" t="s">
        <v>184</v>
      </c>
      <c r="F170" s="13">
        <v>1</v>
      </c>
      <c r="G170" s="14">
        <v>4.2</v>
      </c>
      <c r="H170" s="16">
        <v>20000</v>
      </c>
      <c r="I170" s="14">
        <v>13.683488082885741</v>
      </c>
      <c r="J170" s="31">
        <f t="shared" si="56"/>
        <v>9225.5999347356355</v>
      </c>
    </row>
    <row r="171" spans="1:10" ht="13.8" x14ac:dyDescent="0.3">
      <c r="A171" s="13" t="s">
        <v>200</v>
      </c>
      <c r="B171" s="13" t="s">
        <v>172</v>
      </c>
      <c r="C171" s="13" t="s">
        <v>180</v>
      </c>
      <c r="D171" s="13" t="s">
        <v>183</v>
      </c>
      <c r="E171" s="13" t="s">
        <v>184</v>
      </c>
      <c r="F171" s="13">
        <v>2</v>
      </c>
      <c r="G171" s="14">
        <v>4.7</v>
      </c>
      <c r="H171" s="16">
        <v>20000</v>
      </c>
      <c r="I171" s="14">
        <v>10.609071922302245</v>
      </c>
      <c r="J171" s="31">
        <f t="shared" si="56"/>
        <v>11646.400061179334</v>
      </c>
    </row>
    <row r="172" spans="1:10" ht="13.8" x14ac:dyDescent="0.3">
      <c r="A172" s="13" t="s">
        <v>200</v>
      </c>
      <c r="B172" s="13" t="s">
        <v>172</v>
      </c>
      <c r="C172" s="13" t="s">
        <v>180</v>
      </c>
      <c r="D172" s="13" t="s">
        <v>183</v>
      </c>
      <c r="E172" s="13" t="s">
        <v>184</v>
      </c>
      <c r="F172" s="13">
        <v>3</v>
      </c>
      <c r="G172" s="14">
        <v>5.7</v>
      </c>
      <c r="H172" s="16">
        <v>20000</v>
      </c>
      <c r="I172" s="14">
        <v>2.2311360359191896</v>
      </c>
      <c r="J172" s="31">
        <f t="shared" si="56"/>
        <v>18243.199971717171</v>
      </c>
    </row>
    <row r="173" spans="1:10" ht="13.8" x14ac:dyDescent="0.3">
      <c r="A173" s="13" t="s">
        <v>200</v>
      </c>
      <c r="B173" s="13" t="s">
        <v>172</v>
      </c>
      <c r="C173" s="13" t="s">
        <v>180</v>
      </c>
      <c r="D173" s="13" t="s">
        <v>183</v>
      </c>
      <c r="E173" s="13" t="s">
        <v>184</v>
      </c>
      <c r="F173" s="13">
        <v>4</v>
      </c>
      <c r="G173" s="14">
        <v>4.0999999999999996</v>
      </c>
      <c r="H173" s="16">
        <v>20000</v>
      </c>
      <c r="I173" s="14">
        <v>2.8600399732589721</v>
      </c>
      <c r="J173" s="31">
        <f t="shared" si="56"/>
        <v>17748.000021055926</v>
      </c>
    </row>
    <row r="174" spans="1:10" ht="13.8" x14ac:dyDescent="0.3">
      <c r="A174" s="13" t="s">
        <v>200</v>
      </c>
      <c r="B174" s="13" t="s">
        <v>172</v>
      </c>
      <c r="C174" s="13" t="s">
        <v>180</v>
      </c>
      <c r="D174" s="13" t="s">
        <v>173</v>
      </c>
      <c r="E174" s="13" t="s">
        <v>184</v>
      </c>
      <c r="F174" s="13" t="s">
        <v>262</v>
      </c>
      <c r="G174" s="14">
        <f>AVERAGE(G170:G173)</f>
        <v>4.6750000000000007</v>
      </c>
      <c r="H174" s="16">
        <f t="shared" ref="H174" si="65">AVERAGE(H170:H173)</f>
        <v>20000</v>
      </c>
      <c r="I174" s="14">
        <f t="shared" ref="I174" si="66">AVERAGE(I170:I173)</f>
        <v>7.3459340035915366</v>
      </c>
      <c r="J174" s="31">
        <f t="shared" si="56"/>
        <v>14215.799997172018</v>
      </c>
    </row>
    <row r="175" spans="1:10" ht="13.8" x14ac:dyDescent="0.3">
      <c r="A175" s="13" t="s">
        <v>201</v>
      </c>
      <c r="B175" s="13" t="s">
        <v>171</v>
      </c>
      <c r="C175" s="13" t="s">
        <v>180</v>
      </c>
      <c r="D175" s="13" t="s">
        <v>173</v>
      </c>
      <c r="E175" s="13" t="s">
        <v>173</v>
      </c>
      <c r="F175" s="13">
        <v>1</v>
      </c>
      <c r="G175" s="14">
        <v>7.8</v>
      </c>
      <c r="H175" s="16">
        <v>20000</v>
      </c>
      <c r="I175" s="14">
        <v>2.1965919971466064</v>
      </c>
      <c r="J175" s="31">
        <f t="shared" si="56"/>
        <v>18270.400002246766</v>
      </c>
    </row>
    <row r="176" spans="1:10" ht="13.8" x14ac:dyDescent="0.3">
      <c r="A176" s="13" t="s">
        <v>201</v>
      </c>
      <c r="B176" s="13" t="s">
        <v>171</v>
      </c>
      <c r="C176" s="13" t="s">
        <v>180</v>
      </c>
      <c r="D176" s="13" t="s">
        <v>173</v>
      </c>
      <c r="E176" s="13" t="s">
        <v>173</v>
      </c>
      <c r="F176" s="13">
        <v>2</v>
      </c>
      <c r="G176" s="14">
        <v>6.8</v>
      </c>
      <c r="H176" s="16">
        <v>20000</v>
      </c>
      <c r="I176" s="14">
        <v>2.5430480003356934</v>
      </c>
      <c r="J176" s="31">
        <f t="shared" si="56"/>
        <v>17997.599999735674</v>
      </c>
    </row>
    <row r="177" spans="1:10" ht="13.8" x14ac:dyDescent="0.3">
      <c r="A177" s="13" t="s">
        <v>201</v>
      </c>
      <c r="B177" s="13" t="s">
        <v>171</v>
      </c>
      <c r="C177" s="13" t="s">
        <v>180</v>
      </c>
      <c r="D177" s="13" t="s">
        <v>173</v>
      </c>
      <c r="E177" s="13" t="s">
        <v>173</v>
      </c>
      <c r="F177" s="13">
        <v>3</v>
      </c>
      <c r="G177" s="14">
        <v>7.2</v>
      </c>
      <c r="H177" s="16">
        <v>20000</v>
      </c>
      <c r="I177" s="14">
        <v>3.056127977371216</v>
      </c>
      <c r="J177" s="31">
        <f t="shared" si="56"/>
        <v>17593.600017817942</v>
      </c>
    </row>
    <row r="178" spans="1:10" ht="13.8" x14ac:dyDescent="0.3">
      <c r="A178" s="13" t="s">
        <v>201</v>
      </c>
      <c r="B178" s="13" t="s">
        <v>171</v>
      </c>
      <c r="C178" s="13" t="s">
        <v>180</v>
      </c>
      <c r="D178" s="13" t="s">
        <v>173</v>
      </c>
      <c r="E178" s="13" t="s">
        <v>173</v>
      </c>
      <c r="F178" s="13">
        <v>4</v>
      </c>
      <c r="G178" s="14">
        <v>6.9</v>
      </c>
      <c r="H178" s="16">
        <v>20000</v>
      </c>
      <c r="I178" s="14">
        <v>2.6161999702453613</v>
      </c>
      <c r="J178" s="31">
        <f t="shared" si="56"/>
        <v>17940.000023428849</v>
      </c>
    </row>
    <row r="179" spans="1:10" ht="13.8" x14ac:dyDescent="0.3">
      <c r="A179" s="13" t="s">
        <v>201</v>
      </c>
      <c r="B179" s="13" t="s">
        <v>171</v>
      </c>
      <c r="C179" s="13" t="s">
        <v>180</v>
      </c>
      <c r="D179" s="13" t="s">
        <v>173</v>
      </c>
      <c r="E179" s="13" t="s">
        <v>173</v>
      </c>
      <c r="F179" s="13" t="s">
        <v>262</v>
      </c>
      <c r="G179" s="14">
        <f>AVERAGE(G175:G178)</f>
        <v>7.1750000000000007</v>
      </c>
      <c r="H179" s="16">
        <f t="shared" ref="H179" si="67">AVERAGE(H175:H178)</f>
        <v>20000</v>
      </c>
      <c r="I179" s="14">
        <f t="shared" ref="I179" si="68">AVERAGE(I175:I178)</f>
        <v>2.6029919862747191</v>
      </c>
      <c r="J179" s="31">
        <f t="shared" si="56"/>
        <v>17950.400010807309</v>
      </c>
    </row>
    <row r="180" spans="1:10" ht="13.8" x14ac:dyDescent="0.3">
      <c r="A180" s="13" t="s">
        <v>201</v>
      </c>
      <c r="B180" s="13" t="s">
        <v>171</v>
      </c>
      <c r="C180" s="13" t="s">
        <v>180</v>
      </c>
      <c r="D180" s="13" t="s">
        <v>186</v>
      </c>
      <c r="E180" s="13" t="s">
        <v>197</v>
      </c>
      <c r="F180" s="13">
        <v>1</v>
      </c>
      <c r="G180" s="14">
        <v>8.5</v>
      </c>
      <c r="H180" s="16">
        <v>19950</v>
      </c>
      <c r="I180" s="14">
        <v>4.2682160377502445</v>
      </c>
      <c r="J180" s="31">
        <f t="shared" si="56"/>
        <v>16597.601970349708</v>
      </c>
    </row>
    <row r="181" spans="1:10" ht="13.8" x14ac:dyDescent="0.3">
      <c r="A181" s="13" t="s">
        <v>201</v>
      </c>
      <c r="B181" s="13" t="s">
        <v>171</v>
      </c>
      <c r="C181" s="13" t="s">
        <v>180</v>
      </c>
      <c r="D181" s="13" t="s">
        <v>186</v>
      </c>
      <c r="E181" s="13" t="s">
        <v>197</v>
      </c>
      <c r="F181" s="13">
        <v>2</v>
      </c>
      <c r="G181" s="14">
        <v>9.1999999999999993</v>
      </c>
      <c r="H181" s="16">
        <v>19950</v>
      </c>
      <c r="I181" s="14">
        <v>6.4678558349609379</v>
      </c>
      <c r="J181" s="31">
        <f t="shared" si="56"/>
        <v>14869.932129627139</v>
      </c>
    </row>
    <row r="182" spans="1:10" ht="13.8" x14ac:dyDescent="0.3">
      <c r="A182" s="13" t="s">
        <v>201</v>
      </c>
      <c r="B182" s="13" t="s">
        <v>171</v>
      </c>
      <c r="C182" s="13" t="s">
        <v>180</v>
      </c>
      <c r="D182" s="13" t="s">
        <v>186</v>
      </c>
      <c r="E182" s="13" t="s">
        <v>197</v>
      </c>
      <c r="F182" s="13">
        <v>3</v>
      </c>
      <c r="G182" s="14">
        <v>10.199999999999999</v>
      </c>
      <c r="H182" s="16">
        <v>17050</v>
      </c>
      <c r="I182" s="14">
        <v>11.431016159057616</v>
      </c>
      <c r="J182" s="31">
        <f t="shared" si="56"/>
        <v>9376.8178932310093</v>
      </c>
    </row>
    <row r="183" spans="1:10" ht="13.8" x14ac:dyDescent="0.3">
      <c r="A183" s="13" t="s">
        <v>201</v>
      </c>
      <c r="B183" s="13" t="s">
        <v>171</v>
      </c>
      <c r="C183" s="13" t="s">
        <v>180</v>
      </c>
      <c r="D183" s="13" t="s">
        <v>186</v>
      </c>
      <c r="E183" s="13" t="s">
        <v>197</v>
      </c>
      <c r="F183" s="13">
        <v>4</v>
      </c>
      <c r="G183" s="14">
        <v>7.7</v>
      </c>
      <c r="H183" s="16">
        <v>17050</v>
      </c>
      <c r="I183" s="14">
        <v>10.60907211303711</v>
      </c>
      <c r="J183" s="31">
        <f t="shared" si="56"/>
        <v>9928.5559241227256</v>
      </c>
    </row>
    <row r="184" spans="1:10" ht="13.8" x14ac:dyDescent="0.3">
      <c r="A184" s="13" t="s">
        <v>201</v>
      </c>
      <c r="B184" s="13" t="s">
        <v>171</v>
      </c>
      <c r="C184" s="13" t="s">
        <v>180</v>
      </c>
      <c r="D184" s="13" t="s">
        <v>186</v>
      </c>
      <c r="E184" s="13" t="s">
        <v>197</v>
      </c>
      <c r="F184" s="13" t="s">
        <v>262</v>
      </c>
      <c r="G184" s="14">
        <f>AVERAGE(G180:G183)</f>
        <v>8.9</v>
      </c>
      <c r="H184" s="16">
        <f t="shared" ref="H184" si="69">AVERAGE(H180:H183)</f>
        <v>18500</v>
      </c>
      <c r="I184" s="14">
        <f t="shared" ref="I184" si="70">AVERAGE(I180:I183)</f>
        <v>8.1940400362014767</v>
      </c>
      <c r="J184" s="31">
        <f t="shared" si="56"/>
        <v>12531.899973632782</v>
      </c>
    </row>
    <row r="185" spans="1:10" ht="13.8" x14ac:dyDescent="0.3">
      <c r="A185" s="13" t="s">
        <v>202</v>
      </c>
      <c r="B185" s="13" t="s">
        <v>171</v>
      </c>
      <c r="C185" s="13" t="s">
        <v>180</v>
      </c>
      <c r="D185" s="13" t="s">
        <v>173</v>
      </c>
      <c r="E185" s="13" t="s">
        <v>173</v>
      </c>
      <c r="F185" s="13">
        <v>1</v>
      </c>
      <c r="G185" s="14">
        <v>8.4</v>
      </c>
      <c r="H185" s="16">
        <v>20000</v>
      </c>
      <c r="I185" s="14">
        <v>3.7409120082855223</v>
      </c>
      <c r="J185" s="31">
        <f t="shared" si="56"/>
        <v>17054.399993475967</v>
      </c>
    </row>
    <row r="186" spans="1:10" ht="13.8" x14ac:dyDescent="0.3">
      <c r="A186" s="13" t="s">
        <v>202</v>
      </c>
      <c r="B186" s="13" t="s">
        <v>171</v>
      </c>
      <c r="C186" s="13" t="s">
        <v>180</v>
      </c>
      <c r="D186" s="13" t="s">
        <v>173</v>
      </c>
      <c r="E186" s="13" t="s">
        <v>173</v>
      </c>
      <c r="F186" s="13">
        <v>2</v>
      </c>
      <c r="G186" s="14">
        <v>8.3000000000000007</v>
      </c>
      <c r="H186" s="16">
        <v>20000</v>
      </c>
      <c r="I186" s="14">
        <v>2.4516078710556028</v>
      </c>
      <c r="J186" s="31">
        <f t="shared" si="56"/>
        <v>18069.600101531021</v>
      </c>
    </row>
    <row r="187" spans="1:10" ht="13.8" x14ac:dyDescent="0.3">
      <c r="A187" s="13" t="s">
        <v>202</v>
      </c>
      <c r="B187" s="13" t="s">
        <v>171</v>
      </c>
      <c r="C187" s="13" t="s">
        <v>180</v>
      </c>
      <c r="D187" s="13" t="s">
        <v>173</v>
      </c>
      <c r="E187" s="13" t="s">
        <v>173</v>
      </c>
      <c r="F187" s="13">
        <v>3</v>
      </c>
      <c r="G187" s="14">
        <v>7.3</v>
      </c>
      <c r="H187" s="16">
        <v>20000</v>
      </c>
      <c r="I187" s="14">
        <v>3.1699200630187989</v>
      </c>
      <c r="J187" s="31">
        <f t="shared" si="56"/>
        <v>17503.9999503789</v>
      </c>
    </row>
    <row r="188" spans="1:10" ht="13.8" x14ac:dyDescent="0.3">
      <c r="A188" s="13" t="s">
        <v>202</v>
      </c>
      <c r="B188" s="13" t="s">
        <v>171</v>
      </c>
      <c r="C188" s="13" t="s">
        <v>180</v>
      </c>
      <c r="D188" s="13" t="s">
        <v>173</v>
      </c>
      <c r="E188" s="13" t="s">
        <v>173</v>
      </c>
      <c r="F188" s="13">
        <v>4</v>
      </c>
      <c r="G188" s="14">
        <v>8.1</v>
      </c>
      <c r="H188" s="16">
        <v>20000</v>
      </c>
      <c r="I188" s="14">
        <v>2.6060400009155273</v>
      </c>
      <c r="J188" s="31">
        <f t="shared" si="56"/>
        <v>17947.999999279113</v>
      </c>
    </row>
    <row r="189" spans="1:10" ht="13.8" x14ac:dyDescent="0.3">
      <c r="A189" s="13" t="s">
        <v>202</v>
      </c>
      <c r="B189" s="13" t="s">
        <v>171</v>
      </c>
      <c r="C189" s="13" t="s">
        <v>180</v>
      </c>
      <c r="D189" s="13" t="s">
        <v>173</v>
      </c>
      <c r="E189" s="13" t="s">
        <v>173</v>
      </c>
      <c r="F189" s="13" t="s">
        <v>262</v>
      </c>
      <c r="G189" s="14">
        <f>AVERAGE(G185:G188)</f>
        <v>8.0250000000000004</v>
      </c>
      <c r="H189" s="16">
        <f t="shared" ref="H189" si="71">AVERAGE(H185:H188)</f>
        <v>20000</v>
      </c>
      <c r="I189" s="14">
        <f t="shared" ref="I189" si="72">AVERAGE(I185:I188)</f>
        <v>2.9921199858188627</v>
      </c>
      <c r="J189" s="31">
        <f t="shared" si="56"/>
        <v>17644.000011166248</v>
      </c>
    </row>
    <row r="190" spans="1:10" ht="13.8" x14ac:dyDescent="0.3">
      <c r="A190" s="13" t="s">
        <v>202</v>
      </c>
      <c r="B190" s="13" t="s">
        <v>171</v>
      </c>
      <c r="C190" s="13" t="s">
        <v>180</v>
      </c>
      <c r="D190" s="13" t="s">
        <v>183</v>
      </c>
      <c r="E190" s="13" t="s">
        <v>184</v>
      </c>
      <c r="F190" s="13">
        <v>1</v>
      </c>
      <c r="G190" s="14">
        <v>7.2</v>
      </c>
      <c r="H190" s="16">
        <v>19950</v>
      </c>
      <c r="I190" s="14">
        <v>3.9695120334625242</v>
      </c>
      <c r="J190" s="31">
        <f t="shared" si="56"/>
        <v>16832.213973717426</v>
      </c>
    </row>
    <row r="191" spans="1:10" ht="13.8" x14ac:dyDescent="0.3">
      <c r="A191" s="13" t="s">
        <v>202</v>
      </c>
      <c r="B191" s="13" t="s">
        <v>171</v>
      </c>
      <c r="C191" s="13" t="s">
        <v>180</v>
      </c>
      <c r="D191" s="13" t="s">
        <v>183</v>
      </c>
      <c r="E191" s="13" t="s">
        <v>184</v>
      </c>
      <c r="F191" s="13">
        <v>2</v>
      </c>
      <c r="G191" s="14">
        <v>9.1999999999999993</v>
      </c>
      <c r="H191" s="16">
        <v>19950</v>
      </c>
      <c r="I191" s="14">
        <v>5.9242959976196286</v>
      </c>
      <c r="J191" s="31">
        <f t="shared" si="56"/>
        <v>15296.862001869622</v>
      </c>
    </row>
    <row r="192" spans="1:10" ht="13.8" x14ac:dyDescent="0.3">
      <c r="A192" s="13" t="s">
        <v>202</v>
      </c>
      <c r="B192" s="13" t="s">
        <v>171</v>
      </c>
      <c r="C192" s="13" t="s">
        <v>180</v>
      </c>
      <c r="D192" s="13" t="s">
        <v>183</v>
      </c>
      <c r="E192" s="13" t="s">
        <v>184</v>
      </c>
      <c r="F192" s="13">
        <v>3</v>
      </c>
      <c r="G192" s="14">
        <v>8.5</v>
      </c>
      <c r="H192" s="16">
        <v>19950</v>
      </c>
      <c r="I192" s="14">
        <v>2.2636479854583742</v>
      </c>
      <c r="J192" s="31">
        <f t="shared" si="56"/>
        <v>18172.056011421475</v>
      </c>
    </row>
    <row r="193" spans="1:10" ht="13.8" x14ac:dyDescent="0.3">
      <c r="A193" s="13" t="s">
        <v>202</v>
      </c>
      <c r="B193" s="13" t="s">
        <v>171</v>
      </c>
      <c r="C193" s="13" t="s">
        <v>180</v>
      </c>
      <c r="D193" s="13" t="s">
        <v>183</v>
      </c>
      <c r="E193" s="13" t="s">
        <v>184</v>
      </c>
      <c r="F193" s="13">
        <v>4</v>
      </c>
      <c r="G193" s="14">
        <v>8.6999999999999993</v>
      </c>
      <c r="H193" s="16">
        <v>19950</v>
      </c>
      <c r="I193" s="14">
        <v>3.2054799079895018</v>
      </c>
      <c r="J193" s="31">
        <f t="shared" si="56"/>
        <v>17432.31007226809</v>
      </c>
    </row>
    <row r="194" spans="1:10" ht="13.8" x14ac:dyDescent="0.3">
      <c r="A194" s="13" t="s">
        <v>202</v>
      </c>
      <c r="B194" s="13" t="s">
        <v>171</v>
      </c>
      <c r="C194" s="13" t="s">
        <v>180</v>
      </c>
      <c r="D194" s="13" t="s">
        <v>183</v>
      </c>
      <c r="E194" s="13" t="s">
        <v>184</v>
      </c>
      <c r="F194" s="13" t="s">
        <v>262</v>
      </c>
      <c r="G194" s="14">
        <f>AVERAGE(G190:G193)</f>
        <v>8.3999999999999986</v>
      </c>
      <c r="H194" s="16">
        <f t="shared" ref="H194" si="73">AVERAGE(H190:H193)</f>
        <v>19950</v>
      </c>
      <c r="I194" s="14">
        <f t="shared" ref="I194" si="74">AVERAGE(I190:I193)</f>
        <v>3.840733981132507</v>
      </c>
      <c r="J194" s="31">
        <f t="shared" si="56"/>
        <v>16933.360514819153</v>
      </c>
    </row>
    <row r="195" spans="1:10" ht="13.8" x14ac:dyDescent="0.2">
      <c r="A195" s="13" t="s">
        <v>203</v>
      </c>
      <c r="B195" s="13" t="s">
        <v>170</v>
      </c>
      <c r="C195" s="13" t="s">
        <v>180</v>
      </c>
      <c r="D195" s="13" t="s">
        <v>173</v>
      </c>
      <c r="E195" s="13" t="s">
        <v>173</v>
      </c>
      <c r="F195" s="13">
        <v>1</v>
      </c>
      <c r="G195" s="14" t="s">
        <v>376</v>
      </c>
      <c r="H195" s="14" t="s">
        <v>376</v>
      </c>
      <c r="I195" s="14" t="s">
        <v>376</v>
      </c>
      <c r="J195" s="14" t="s">
        <v>376</v>
      </c>
    </row>
    <row r="196" spans="1:10" ht="13.8" x14ac:dyDescent="0.2">
      <c r="A196" s="13" t="s">
        <v>203</v>
      </c>
      <c r="B196" s="13" t="s">
        <v>170</v>
      </c>
      <c r="C196" s="13" t="s">
        <v>180</v>
      </c>
      <c r="D196" s="13" t="s">
        <v>173</v>
      </c>
      <c r="E196" s="13" t="s">
        <v>173</v>
      </c>
      <c r="F196" s="13">
        <v>2</v>
      </c>
      <c r="G196" s="14" t="s">
        <v>376</v>
      </c>
      <c r="H196" s="14" t="s">
        <v>376</v>
      </c>
      <c r="I196" s="14" t="s">
        <v>376</v>
      </c>
      <c r="J196" s="14" t="s">
        <v>376</v>
      </c>
    </row>
    <row r="197" spans="1:10" ht="13.8" x14ac:dyDescent="0.2">
      <c r="A197" s="13" t="s">
        <v>203</v>
      </c>
      <c r="B197" s="13" t="s">
        <v>170</v>
      </c>
      <c r="C197" s="13" t="s">
        <v>180</v>
      </c>
      <c r="D197" s="13" t="s">
        <v>173</v>
      </c>
      <c r="E197" s="13" t="s">
        <v>173</v>
      </c>
      <c r="F197" s="13">
        <v>3</v>
      </c>
      <c r="G197" s="14" t="s">
        <v>376</v>
      </c>
      <c r="H197" s="14" t="s">
        <v>376</v>
      </c>
      <c r="I197" s="14" t="s">
        <v>376</v>
      </c>
      <c r="J197" s="14" t="s">
        <v>376</v>
      </c>
    </row>
    <row r="198" spans="1:10" ht="13.8" x14ac:dyDescent="0.2">
      <c r="A198" s="13" t="s">
        <v>203</v>
      </c>
      <c r="B198" s="13" t="s">
        <v>170</v>
      </c>
      <c r="C198" s="13" t="s">
        <v>180</v>
      </c>
      <c r="D198" s="13" t="s">
        <v>173</v>
      </c>
      <c r="E198" s="13" t="s">
        <v>173</v>
      </c>
      <c r="F198" s="13">
        <v>4</v>
      </c>
      <c r="G198" s="14" t="s">
        <v>376</v>
      </c>
      <c r="H198" s="14" t="s">
        <v>376</v>
      </c>
      <c r="I198" s="14" t="s">
        <v>376</v>
      </c>
      <c r="J198" s="14" t="s">
        <v>376</v>
      </c>
    </row>
    <row r="199" spans="1:10" ht="13.8" x14ac:dyDescent="0.3">
      <c r="A199" s="13" t="s">
        <v>203</v>
      </c>
      <c r="B199" s="13" t="s">
        <v>170</v>
      </c>
      <c r="C199" s="13" t="s">
        <v>180</v>
      </c>
      <c r="D199" s="13" t="s">
        <v>173</v>
      </c>
      <c r="E199" s="13" t="s">
        <v>173</v>
      </c>
      <c r="F199" s="13" t="s">
        <v>262</v>
      </c>
      <c r="G199" s="14" t="e">
        <f>AVERAGE(G195:G198)</f>
        <v>#DIV/0!</v>
      </c>
      <c r="H199" s="16" t="e">
        <f t="shared" ref="H199" si="75">AVERAGE(H195:H198)</f>
        <v>#DIV/0!</v>
      </c>
      <c r="I199" s="14" t="e">
        <f t="shared" ref="I199" si="76">AVERAGE(I195:I198)</f>
        <v>#DIV/0!</v>
      </c>
      <c r="J199" s="31" t="e">
        <f t="shared" si="56"/>
        <v>#DIV/0!</v>
      </c>
    </row>
    <row r="200" spans="1:10" ht="13.8" x14ac:dyDescent="0.2">
      <c r="A200" s="13" t="s">
        <v>203</v>
      </c>
      <c r="B200" s="13" t="s">
        <v>170</v>
      </c>
      <c r="C200" s="13" t="s">
        <v>180</v>
      </c>
      <c r="D200" s="13" t="s">
        <v>181</v>
      </c>
      <c r="E200" s="13" t="s">
        <v>182</v>
      </c>
      <c r="F200" s="13">
        <v>1</v>
      </c>
      <c r="G200" s="14" t="s">
        <v>376</v>
      </c>
      <c r="H200" s="14" t="s">
        <v>376</v>
      </c>
      <c r="I200" s="14" t="s">
        <v>376</v>
      </c>
      <c r="J200" s="14" t="s">
        <v>376</v>
      </c>
    </row>
    <row r="201" spans="1:10" ht="13.8" x14ac:dyDescent="0.2">
      <c r="A201" s="13" t="s">
        <v>203</v>
      </c>
      <c r="B201" s="13" t="s">
        <v>170</v>
      </c>
      <c r="C201" s="13" t="s">
        <v>180</v>
      </c>
      <c r="D201" s="13" t="s">
        <v>181</v>
      </c>
      <c r="E201" s="13" t="s">
        <v>182</v>
      </c>
      <c r="F201" s="13">
        <v>2</v>
      </c>
      <c r="G201" s="14" t="s">
        <v>376</v>
      </c>
      <c r="H201" s="14" t="s">
        <v>376</v>
      </c>
      <c r="I201" s="14" t="s">
        <v>376</v>
      </c>
      <c r="J201" s="14" t="s">
        <v>376</v>
      </c>
    </row>
    <row r="202" spans="1:10" ht="13.8" x14ac:dyDescent="0.2">
      <c r="A202" s="13" t="s">
        <v>203</v>
      </c>
      <c r="B202" s="13" t="s">
        <v>170</v>
      </c>
      <c r="C202" s="13" t="s">
        <v>180</v>
      </c>
      <c r="D202" s="13" t="s">
        <v>181</v>
      </c>
      <c r="E202" s="13" t="s">
        <v>182</v>
      </c>
      <c r="F202" s="13">
        <v>3</v>
      </c>
      <c r="G202" s="14" t="s">
        <v>376</v>
      </c>
      <c r="H202" s="14" t="s">
        <v>376</v>
      </c>
      <c r="I202" s="14" t="s">
        <v>376</v>
      </c>
      <c r="J202" s="14" t="s">
        <v>376</v>
      </c>
    </row>
    <row r="203" spans="1:10" ht="13.8" x14ac:dyDescent="0.2">
      <c r="A203" s="13" t="s">
        <v>203</v>
      </c>
      <c r="B203" s="13" t="s">
        <v>170</v>
      </c>
      <c r="C203" s="13" t="s">
        <v>180</v>
      </c>
      <c r="D203" s="13" t="s">
        <v>181</v>
      </c>
      <c r="E203" s="13" t="s">
        <v>182</v>
      </c>
      <c r="F203" s="13">
        <v>4</v>
      </c>
      <c r="G203" s="14" t="s">
        <v>376</v>
      </c>
      <c r="H203" s="14" t="s">
        <v>376</v>
      </c>
      <c r="I203" s="14" t="s">
        <v>376</v>
      </c>
      <c r="J203" s="14" t="s">
        <v>376</v>
      </c>
    </row>
    <row r="204" spans="1:10" ht="13.8" x14ac:dyDescent="0.3">
      <c r="A204" s="13" t="s">
        <v>203</v>
      </c>
      <c r="B204" s="13" t="s">
        <v>170</v>
      </c>
      <c r="C204" s="13" t="s">
        <v>180</v>
      </c>
      <c r="D204" s="13" t="s">
        <v>181</v>
      </c>
      <c r="E204" s="13" t="s">
        <v>182</v>
      </c>
      <c r="F204" s="13" t="s">
        <v>262</v>
      </c>
      <c r="G204" s="14" t="e">
        <f>AVERAGE(G200:G203)</f>
        <v>#DIV/0!</v>
      </c>
      <c r="H204" s="16" t="e">
        <f t="shared" ref="H204" si="77">AVERAGE(H200:H203)</f>
        <v>#DIV/0!</v>
      </c>
      <c r="I204" s="14" t="e">
        <f t="shared" ref="I204" si="78">AVERAGE(I200:I203)</f>
        <v>#DIV/0!</v>
      </c>
      <c r="J204" s="31" t="e">
        <f t="shared" si="56"/>
        <v>#DIV/0!</v>
      </c>
    </row>
    <row r="205" spans="1:10" ht="13.8" x14ac:dyDescent="0.2">
      <c r="A205" s="13" t="s">
        <v>203</v>
      </c>
      <c r="B205" s="13" t="s">
        <v>170</v>
      </c>
      <c r="C205" s="13" t="s">
        <v>180</v>
      </c>
      <c r="D205" s="13" t="s">
        <v>183</v>
      </c>
      <c r="E205" s="13" t="s">
        <v>184</v>
      </c>
      <c r="F205" s="13">
        <v>1</v>
      </c>
      <c r="G205" s="14" t="s">
        <v>376</v>
      </c>
      <c r="H205" s="14" t="s">
        <v>376</v>
      </c>
      <c r="I205" s="14" t="s">
        <v>376</v>
      </c>
      <c r="J205" s="14" t="s">
        <v>376</v>
      </c>
    </row>
    <row r="206" spans="1:10" ht="13.8" x14ac:dyDescent="0.2">
      <c r="A206" s="13" t="s">
        <v>203</v>
      </c>
      <c r="B206" s="13" t="s">
        <v>170</v>
      </c>
      <c r="C206" s="13" t="s">
        <v>180</v>
      </c>
      <c r="D206" s="13" t="s">
        <v>183</v>
      </c>
      <c r="E206" s="13" t="s">
        <v>184</v>
      </c>
      <c r="F206" s="13">
        <v>2</v>
      </c>
      <c r="G206" s="14" t="s">
        <v>376</v>
      </c>
      <c r="H206" s="14" t="s">
        <v>376</v>
      </c>
      <c r="I206" s="14" t="s">
        <v>376</v>
      </c>
      <c r="J206" s="14" t="s">
        <v>376</v>
      </c>
    </row>
    <row r="207" spans="1:10" ht="13.8" x14ac:dyDescent="0.2">
      <c r="A207" s="13" t="s">
        <v>203</v>
      </c>
      <c r="B207" s="13" t="s">
        <v>170</v>
      </c>
      <c r="C207" s="13" t="s">
        <v>180</v>
      </c>
      <c r="D207" s="13" t="s">
        <v>183</v>
      </c>
      <c r="E207" s="13" t="s">
        <v>184</v>
      </c>
      <c r="F207" s="13">
        <v>3</v>
      </c>
      <c r="G207" s="14" t="s">
        <v>376</v>
      </c>
      <c r="H207" s="14" t="s">
        <v>376</v>
      </c>
      <c r="I207" s="14" t="s">
        <v>376</v>
      </c>
      <c r="J207" s="14" t="s">
        <v>376</v>
      </c>
    </row>
    <row r="208" spans="1:10" ht="13.8" x14ac:dyDescent="0.2">
      <c r="A208" s="13" t="s">
        <v>203</v>
      </c>
      <c r="B208" s="13" t="s">
        <v>170</v>
      </c>
      <c r="C208" s="13" t="s">
        <v>180</v>
      </c>
      <c r="D208" s="13" t="s">
        <v>183</v>
      </c>
      <c r="E208" s="13" t="s">
        <v>184</v>
      </c>
      <c r="F208" s="13">
        <v>4</v>
      </c>
      <c r="G208" s="14" t="s">
        <v>376</v>
      </c>
      <c r="H208" s="14" t="s">
        <v>376</v>
      </c>
      <c r="I208" s="14" t="s">
        <v>376</v>
      </c>
      <c r="J208" s="14" t="s">
        <v>376</v>
      </c>
    </row>
    <row r="209" spans="1:10" ht="13.8" x14ac:dyDescent="0.3">
      <c r="A209" s="13" t="s">
        <v>203</v>
      </c>
      <c r="B209" s="13" t="s">
        <v>170</v>
      </c>
      <c r="C209" s="13" t="s">
        <v>180</v>
      </c>
      <c r="D209" s="13" t="s">
        <v>183</v>
      </c>
      <c r="E209" s="13" t="s">
        <v>184</v>
      </c>
      <c r="F209" s="13" t="s">
        <v>262</v>
      </c>
      <c r="G209" s="14" t="e">
        <f>AVERAGE(G205:G208)</f>
        <v>#DIV/0!</v>
      </c>
      <c r="H209" s="16" t="e">
        <f t="shared" ref="H209" si="79">AVERAGE(H205:H208)</f>
        <v>#DIV/0!</v>
      </c>
      <c r="I209" s="14" t="e">
        <f t="shared" ref="I209" si="80">AVERAGE(I205:I208)</f>
        <v>#DIV/0!</v>
      </c>
      <c r="J209" s="31" t="e">
        <f t="shared" si="56"/>
        <v>#DIV/0!</v>
      </c>
    </row>
    <row r="210" spans="1:10" ht="13.8" x14ac:dyDescent="0.2">
      <c r="A210" s="13" t="s">
        <v>203</v>
      </c>
      <c r="B210" s="13" t="s">
        <v>170</v>
      </c>
      <c r="C210" s="13" t="s">
        <v>180</v>
      </c>
      <c r="D210" s="13" t="s">
        <v>186</v>
      </c>
      <c r="E210" s="13" t="s">
        <v>197</v>
      </c>
      <c r="F210" s="13">
        <v>1</v>
      </c>
      <c r="G210" s="14" t="s">
        <v>376</v>
      </c>
      <c r="H210" s="14" t="s">
        <v>376</v>
      </c>
      <c r="I210" s="14" t="s">
        <v>376</v>
      </c>
      <c r="J210" s="14" t="s">
        <v>376</v>
      </c>
    </row>
    <row r="211" spans="1:10" ht="13.8" x14ac:dyDescent="0.2">
      <c r="A211" s="13" t="s">
        <v>203</v>
      </c>
      <c r="B211" s="13" t="s">
        <v>170</v>
      </c>
      <c r="C211" s="13" t="s">
        <v>180</v>
      </c>
      <c r="D211" s="13" t="s">
        <v>186</v>
      </c>
      <c r="E211" s="13" t="s">
        <v>197</v>
      </c>
      <c r="F211" s="13">
        <v>2</v>
      </c>
      <c r="G211" s="14" t="s">
        <v>376</v>
      </c>
      <c r="H211" s="14" t="s">
        <v>376</v>
      </c>
      <c r="I211" s="14" t="s">
        <v>376</v>
      </c>
      <c r="J211" s="14" t="s">
        <v>376</v>
      </c>
    </row>
    <row r="212" spans="1:10" ht="13.8" x14ac:dyDescent="0.2">
      <c r="A212" s="13" t="s">
        <v>203</v>
      </c>
      <c r="B212" s="13" t="s">
        <v>170</v>
      </c>
      <c r="C212" s="13" t="s">
        <v>180</v>
      </c>
      <c r="D212" s="13" t="s">
        <v>186</v>
      </c>
      <c r="E212" s="13" t="s">
        <v>197</v>
      </c>
      <c r="F212" s="13">
        <v>3</v>
      </c>
      <c r="G212" s="14" t="s">
        <v>376</v>
      </c>
      <c r="H212" s="14" t="s">
        <v>376</v>
      </c>
      <c r="I212" s="14" t="s">
        <v>376</v>
      </c>
      <c r="J212" s="14" t="s">
        <v>376</v>
      </c>
    </row>
    <row r="213" spans="1:10" ht="13.8" x14ac:dyDescent="0.2">
      <c r="A213" s="13" t="s">
        <v>203</v>
      </c>
      <c r="B213" s="13" t="s">
        <v>170</v>
      </c>
      <c r="C213" s="13" t="s">
        <v>180</v>
      </c>
      <c r="D213" s="13" t="s">
        <v>186</v>
      </c>
      <c r="E213" s="13" t="s">
        <v>197</v>
      </c>
      <c r="F213" s="13">
        <v>4</v>
      </c>
      <c r="G213" s="14" t="s">
        <v>376</v>
      </c>
      <c r="H213" s="14" t="s">
        <v>376</v>
      </c>
      <c r="I213" s="14" t="s">
        <v>376</v>
      </c>
      <c r="J213" s="14" t="s">
        <v>376</v>
      </c>
    </row>
    <row r="214" spans="1:10" ht="13.8" x14ac:dyDescent="0.3">
      <c r="A214" s="13" t="s">
        <v>203</v>
      </c>
      <c r="B214" s="13" t="s">
        <v>170</v>
      </c>
      <c r="C214" s="13" t="s">
        <v>180</v>
      </c>
      <c r="D214" s="13" t="s">
        <v>186</v>
      </c>
      <c r="E214" s="13" t="s">
        <v>197</v>
      </c>
      <c r="F214" s="13" t="s">
        <v>262</v>
      </c>
      <c r="G214" s="14" t="e">
        <f>AVERAGE(G210:G213)</f>
        <v>#DIV/0!</v>
      </c>
      <c r="H214" s="16" t="e">
        <f t="shared" ref="H214" si="81">AVERAGE(H210:H213)</f>
        <v>#DIV/0!</v>
      </c>
      <c r="I214" s="14" t="e">
        <f t="shared" ref="I214" si="82">AVERAGE(I210:I213)</f>
        <v>#DIV/0!</v>
      </c>
      <c r="J214" s="31" t="e">
        <f t="shared" ref="J214:J276" si="83">H214*(1-I214/25.4)</f>
        <v>#DIV/0!</v>
      </c>
    </row>
    <row r="215" spans="1:10" ht="13.8" x14ac:dyDescent="0.2">
      <c r="A215" s="13" t="s">
        <v>203</v>
      </c>
      <c r="B215" s="13" t="s">
        <v>170</v>
      </c>
      <c r="C215" s="13" t="s">
        <v>180</v>
      </c>
      <c r="D215" s="13" t="s">
        <v>183</v>
      </c>
      <c r="E215" s="13" t="s">
        <v>204</v>
      </c>
      <c r="F215" s="13">
        <v>1</v>
      </c>
      <c r="G215" s="14" t="s">
        <v>376</v>
      </c>
      <c r="H215" s="14" t="s">
        <v>376</v>
      </c>
      <c r="I215" s="14" t="s">
        <v>376</v>
      </c>
      <c r="J215" s="14" t="s">
        <v>376</v>
      </c>
    </row>
    <row r="216" spans="1:10" ht="13.8" x14ac:dyDescent="0.2">
      <c r="A216" s="13" t="s">
        <v>203</v>
      </c>
      <c r="B216" s="13" t="s">
        <v>170</v>
      </c>
      <c r="C216" s="13" t="s">
        <v>180</v>
      </c>
      <c r="D216" s="13" t="s">
        <v>183</v>
      </c>
      <c r="E216" s="13" t="s">
        <v>204</v>
      </c>
      <c r="F216" s="13">
        <v>2</v>
      </c>
      <c r="G216" s="14" t="s">
        <v>376</v>
      </c>
      <c r="H216" s="14" t="s">
        <v>376</v>
      </c>
      <c r="I216" s="14" t="s">
        <v>376</v>
      </c>
      <c r="J216" s="14" t="s">
        <v>376</v>
      </c>
    </row>
    <row r="217" spans="1:10" ht="13.8" x14ac:dyDescent="0.2">
      <c r="A217" s="13" t="s">
        <v>203</v>
      </c>
      <c r="B217" s="13" t="s">
        <v>170</v>
      </c>
      <c r="C217" s="13" t="s">
        <v>180</v>
      </c>
      <c r="D217" s="13" t="s">
        <v>183</v>
      </c>
      <c r="E217" s="13" t="s">
        <v>204</v>
      </c>
      <c r="F217" s="13">
        <v>3</v>
      </c>
      <c r="G217" s="14" t="s">
        <v>376</v>
      </c>
      <c r="H217" s="14" t="s">
        <v>376</v>
      </c>
      <c r="I217" s="14" t="s">
        <v>376</v>
      </c>
      <c r="J217" s="14" t="s">
        <v>376</v>
      </c>
    </row>
    <row r="218" spans="1:10" ht="13.8" x14ac:dyDescent="0.2">
      <c r="A218" s="13" t="s">
        <v>203</v>
      </c>
      <c r="B218" s="13" t="s">
        <v>170</v>
      </c>
      <c r="C218" s="13" t="s">
        <v>180</v>
      </c>
      <c r="D218" s="13" t="s">
        <v>183</v>
      </c>
      <c r="E218" s="13" t="s">
        <v>204</v>
      </c>
      <c r="F218" s="13">
        <v>4</v>
      </c>
      <c r="G218" s="14" t="s">
        <v>376</v>
      </c>
      <c r="H218" s="14" t="s">
        <v>376</v>
      </c>
      <c r="I218" s="14" t="s">
        <v>376</v>
      </c>
      <c r="J218" s="14" t="s">
        <v>376</v>
      </c>
    </row>
    <row r="219" spans="1:10" ht="13.8" x14ac:dyDescent="0.3">
      <c r="A219" s="13" t="s">
        <v>203</v>
      </c>
      <c r="B219" s="13" t="s">
        <v>170</v>
      </c>
      <c r="C219" s="13" t="s">
        <v>180</v>
      </c>
      <c r="D219" s="13" t="s">
        <v>183</v>
      </c>
      <c r="E219" s="13" t="s">
        <v>204</v>
      </c>
      <c r="F219" s="13" t="s">
        <v>262</v>
      </c>
      <c r="G219" s="14" t="e">
        <f>AVERAGE(G215:G218)</f>
        <v>#DIV/0!</v>
      </c>
      <c r="H219" s="16" t="e">
        <f t="shared" ref="H219" si="84">AVERAGE(H215:H218)</f>
        <v>#DIV/0!</v>
      </c>
      <c r="I219" s="14" t="e">
        <f t="shared" ref="I219" si="85">AVERAGE(I215:I218)</f>
        <v>#DIV/0!</v>
      </c>
      <c r="J219" s="31" t="e">
        <f t="shared" si="83"/>
        <v>#DIV/0!</v>
      </c>
    </row>
    <row r="220" spans="1:10" ht="13.8" x14ac:dyDescent="0.3">
      <c r="A220" s="13" t="s">
        <v>205</v>
      </c>
      <c r="B220" s="13" t="s">
        <v>170</v>
      </c>
      <c r="C220" s="13" t="s">
        <v>180</v>
      </c>
      <c r="D220" s="13" t="s">
        <v>173</v>
      </c>
      <c r="E220" s="13" t="s">
        <v>173</v>
      </c>
      <c r="F220" s="13">
        <v>1</v>
      </c>
      <c r="G220" s="14">
        <v>6.5</v>
      </c>
      <c r="H220" s="16">
        <v>20000</v>
      </c>
      <c r="I220" s="14">
        <v>2.5499999999999998</v>
      </c>
      <c r="J220" s="31">
        <f t="shared" si="83"/>
        <v>17992.125984251968</v>
      </c>
    </row>
    <row r="221" spans="1:10" ht="13.8" x14ac:dyDescent="0.3">
      <c r="A221" s="13" t="s">
        <v>205</v>
      </c>
      <c r="B221" s="13" t="s">
        <v>170</v>
      </c>
      <c r="C221" s="13" t="s">
        <v>180</v>
      </c>
      <c r="D221" s="13" t="s">
        <v>173</v>
      </c>
      <c r="E221" s="13" t="s">
        <v>173</v>
      </c>
      <c r="F221" s="13">
        <v>2</v>
      </c>
      <c r="G221" s="14">
        <v>6.6</v>
      </c>
      <c r="H221" s="16">
        <v>20000</v>
      </c>
      <c r="I221" s="14">
        <v>3.75</v>
      </c>
      <c r="J221" s="31">
        <f t="shared" si="83"/>
        <v>17047.244094488189</v>
      </c>
    </row>
    <row r="222" spans="1:10" ht="13.8" x14ac:dyDescent="0.3">
      <c r="A222" s="13" t="s">
        <v>205</v>
      </c>
      <c r="B222" s="13" t="s">
        <v>170</v>
      </c>
      <c r="C222" s="13" t="s">
        <v>180</v>
      </c>
      <c r="D222" s="13" t="s">
        <v>173</v>
      </c>
      <c r="E222" s="13" t="s">
        <v>173</v>
      </c>
      <c r="F222" s="13">
        <v>3</v>
      </c>
      <c r="G222" s="14">
        <v>7.4</v>
      </c>
      <c r="H222" s="16">
        <v>20000</v>
      </c>
      <c r="I222" s="14">
        <v>2.95</v>
      </c>
      <c r="J222" s="31">
        <f t="shared" si="83"/>
        <v>17677.165354330707</v>
      </c>
    </row>
    <row r="223" spans="1:10" ht="13.8" x14ac:dyDescent="0.3">
      <c r="A223" s="13" t="s">
        <v>205</v>
      </c>
      <c r="B223" s="13" t="s">
        <v>170</v>
      </c>
      <c r="C223" s="13" t="s">
        <v>180</v>
      </c>
      <c r="D223" s="13" t="s">
        <v>173</v>
      </c>
      <c r="E223" s="13" t="s">
        <v>173</v>
      </c>
      <c r="F223" s="13">
        <v>4</v>
      </c>
      <c r="G223" s="14">
        <v>7.3</v>
      </c>
      <c r="H223" s="16">
        <v>20000</v>
      </c>
      <c r="I223" s="14">
        <v>3.1</v>
      </c>
      <c r="J223" s="31">
        <f t="shared" si="83"/>
        <v>17559.055118110235</v>
      </c>
    </row>
    <row r="224" spans="1:10" ht="13.8" x14ac:dyDescent="0.3">
      <c r="A224" s="13" t="s">
        <v>205</v>
      </c>
      <c r="B224" s="13" t="s">
        <v>170</v>
      </c>
      <c r="C224" s="13" t="s">
        <v>180</v>
      </c>
      <c r="D224" s="13" t="s">
        <v>173</v>
      </c>
      <c r="E224" s="13" t="s">
        <v>173</v>
      </c>
      <c r="F224" s="13" t="s">
        <v>262</v>
      </c>
      <c r="G224" s="14">
        <f>AVERAGE(G220:G223)</f>
        <v>6.95</v>
      </c>
      <c r="H224" s="16">
        <f t="shared" ref="H224" si="86">AVERAGE(H220:H223)</f>
        <v>20000</v>
      </c>
      <c r="I224" s="14">
        <f t="shared" ref="I224" si="87">AVERAGE(I220:I223)</f>
        <v>3.0874999999999999</v>
      </c>
      <c r="J224" s="31">
        <f t="shared" si="83"/>
        <v>17568.897637795275</v>
      </c>
    </row>
    <row r="225" spans="1:10" ht="13.8" x14ac:dyDescent="0.3">
      <c r="A225" s="13" t="s">
        <v>205</v>
      </c>
      <c r="B225" s="13" t="s">
        <v>170</v>
      </c>
      <c r="C225" s="13" t="s">
        <v>180</v>
      </c>
      <c r="D225" s="13" t="s">
        <v>183</v>
      </c>
      <c r="E225" s="13" t="s">
        <v>184</v>
      </c>
      <c r="F225" s="13">
        <v>1</v>
      </c>
      <c r="G225" s="14">
        <v>5.8</v>
      </c>
      <c r="H225" s="16">
        <v>20000</v>
      </c>
      <c r="I225" s="14">
        <v>3.8</v>
      </c>
      <c r="J225" s="31">
        <f t="shared" si="83"/>
        <v>17007.874015748032</v>
      </c>
    </row>
    <row r="226" spans="1:10" ht="13.8" x14ac:dyDescent="0.3">
      <c r="A226" s="13" t="s">
        <v>205</v>
      </c>
      <c r="B226" s="13" t="s">
        <v>170</v>
      </c>
      <c r="C226" s="13" t="s">
        <v>180</v>
      </c>
      <c r="D226" s="13" t="s">
        <v>183</v>
      </c>
      <c r="E226" s="13" t="s">
        <v>184</v>
      </c>
      <c r="F226" s="13">
        <v>2</v>
      </c>
      <c r="G226" s="14">
        <v>5.5</v>
      </c>
      <c r="H226" s="16">
        <v>20000</v>
      </c>
      <c r="I226" s="14">
        <v>4.3</v>
      </c>
      <c r="J226" s="31">
        <f t="shared" si="83"/>
        <v>16614.173228346455</v>
      </c>
    </row>
    <row r="227" spans="1:10" ht="13.8" x14ac:dyDescent="0.3">
      <c r="A227" s="13" t="s">
        <v>205</v>
      </c>
      <c r="B227" s="13" t="s">
        <v>170</v>
      </c>
      <c r="C227" s="13" t="s">
        <v>180</v>
      </c>
      <c r="D227" s="13" t="s">
        <v>183</v>
      </c>
      <c r="E227" s="13" t="s">
        <v>184</v>
      </c>
      <c r="F227" s="13">
        <v>3</v>
      </c>
      <c r="G227" s="14">
        <v>4.3</v>
      </c>
      <c r="H227" s="16">
        <v>20000</v>
      </c>
      <c r="I227" s="14">
        <v>4.7</v>
      </c>
      <c r="J227" s="31">
        <f t="shared" si="83"/>
        <v>16299.212598425196</v>
      </c>
    </row>
    <row r="228" spans="1:10" ht="13.8" x14ac:dyDescent="0.3">
      <c r="A228" s="13" t="s">
        <v>205</v>
      </c>
      <c r="B228" s="13" t="s">
        <v>170</v>
      </c>
      <c r="C228" s="13" t="s">
        <v>180</v>
      </c>
      <c r="D228" s="13" t="s">
        <v>183</v>
      </c>
      <c r="E228" s="13" t="s">
        <v>184</v>
      </c>
      <c r="F228" s="13">
        <v>4</v>
      </c>
      <c r="G228" s="14">
        <v>5.0999999999999996</v>
      </c>
      <c r="H228" s="16">
        <v>20000</v>
      </c>
      <c r="I228" s="14">
        <v>4.75</v>
      </c>
      <c r="J228" s="31">
        <f t="shared" si="83"/>
        <v>16259.842519685038</v>
      </c>
    </row>
    <row r="229" spans="1:10" ht="13.8" x14ac:dyDescent="0.3">
      <c r="A229" s="13" t="s">
        <v>205</v>
      </c>
      <c r="B229" s="13" t="s">
        <v>170</v>
      </c>
      <c r="C229" s="13" t="s">
        <v>180</v>
      </c>
      <c r="D229" s="13" t="s">
        <v>183</v>
      </c>
      <c r="E229" s="13" t="s">
        <v>184</v>
      </c>
      <c r="F229" s="13" t="s">
        <v>262</v>
      </c>
      <c r="G229" s="14">
        <f>AVERAGE(G225:G228)</f>
        <v>5.1750000000000007</v>
      </c>
      <c r="H229" s="16">
        <f t="shared" ref="H229" si="88">AVERAGE(H225:H228)</f>
        <v>20000</v>
      </c>
      <c r="I229" s="14">
        <f t="shared" ref="I229" si="89">AVERAGE(I225:I228)</f>
        <v>4.3875000000000002</v>
      </c>
      <c r="J229" s="31">
        <f t="shared" si="83"/>
        <v>16545.27559055118</v>
      </c>
    </row>
    <row r="230" spans="1:10" ht="13.8" x14ac:dyDescent="0.3">
      <c r="A230" s="13" t="s">
        <v>206</v>
      </c>
      <c r="B230" s="13" t="s">
        <v>170</v>
      </c>
      <c r="C230" s="13" t="s">
        <v>180</v>
      </c>
      <c r="D230" s="13" t="s">
        <v>183</v>
      </c>
      <c r="E230" s="13" t="s">
        <v>184</v>
      </c>
      <c r="F230" s="13">
        <v>1</v>
      </c>
      <c r="G230" s="14">
        <v>4.5999999999999996</v>
      </c>
      <c r="H230" s="16">
        <v>20000</v>
      </c>
      <c r="I230" s="14">
        <v>4.4000000000000004</v>
      </c>
      <c r="J230" s="31">
        <f t="shared" si="83"/>
        <v>16535.43307086614</v>
      </c>
    </row>
    <row r="231" spans="1:10" ht="13.8" x14ac:dyDescent="0.3">
      <c r="A231" s="13" t="s">
        <v>206</v>
      </c>
      <c r="B231" s="13" t="s">
        <v>170</v>
      </c>
      <c r="C231" s="13" t="s">
        <v>180</v>
      </c>
      <c r="D231" s="13" t="s">
        <v>183</v>
      </c>
      <c r="E231" s="13" t="s">
        <v>184</v>
      </c>
      <c r="F231" s="13">
        <v>2</v>
      </c>
      <c r="G231" s="14">
        <v>5.0999999999999996</v>
      </c>
      <c r="H231" s="16">
        <v>20000</v>
      </c>
      <c r="I231" s="14">
        <v>5.9</v>
      </c>
      <c r="J231" s="31">
        <f t="shared" si="83"/>
        <v>15354.330708661417</v>
      </c>
    </row>
    <row r="232" spans="1:10" ht="13.8" x14ac:dyDescent="0.3">
      <c r="A232" s="13" t="s">
        <v>206</v>
      </c>
      <c r="B232" s="13" t="s">
        <v>170</v>
      </c>
      <c r="C232" s="13" t="s">
        <v>180</v>
      </c>
      <c r="D232" s="13" t="s">
        <v>183</v>
      </c>
      <c r="E232" s="13" t="s">
        <v>184</v>
      </c>
      <c r="F232" s="13">
        <v>3</v>
      </c>
      <c r="G232" s="14">
        <v>4.4000000000000004</v>
      </c>
      <c r="H232" s="16">
        <v>20000</v>
      </c>
      <c r="I232" s="14">
        <v>4.0999999999999996</v>
      </c>
      <c r="J232" s="31">
        <f t="shared" si="83"/>
        <v>16771.653543307089</v>
      </c>
    </row>
    <row r="233" spans="1:10" ht="13.8" x14ac:dyDescent="0.3">
      <c r="A233" s="13" t="s">
        <v>206</v>
      </c>
      <c r="B233" s="13" t="s">
        <v>170</v>
      </c>
      <c r="C233" s="13" t="s">
        <v>180</v>
      </c>
      <c r="D233" s="13" t="s">
        <v>183</v>
      </c>
      <c r="E233" s="13" t="s">
        <v>184</v>
      </c>
      <c r="F233" s="13">
        <v>4</v>
      </c>
      <c r="G233" s="14">
        <v>4.7</v>
      </c>
      <c r="H233" s="16">
        <v>20000</v>
      </c>
      <c r="I233" s="14">
        <v>5.35</v>
      </c>
      <c r="J233" s="31">
        <f t="shared" si="83"/>
        <v>15787.401574803151</v>
      </c>
    </row>
    <row r="234" spans="1:10" ht="13.8" x14ac:dyDescent="0.3">
      <c r="A234" s="13" t="s">
        <v>206</v>
      </c>
      <c r="B234" s="13" t="s">
        <v>170</v>
      </c>
      <c r="C234" s="13" t="s">
        <v>180</v>
      </c>
      <c r="D234" s="13" t="s">
        <v>183</v>
      </c>
      <c r="E234" s="13" t="s">
        <v>184</v>
      </c>
      <c r="F234" s="13" t="s">
        <v>262</v>
      </c>
      <c r="G234" s="14">
        <f>AVERAGE(G230:G233)</f>
        <v>4.7</v>
      </c>
      <c r="H234" s="16">
        <f t="shared" ref="H234" si="90">AVERAGE(H230:H233)</f>
        <v>20000</v>
      </c>
      <c r="I234" s="14">
        <f t="shared" ref="I234" si="91">AVERAGE(I230:I233)</f>
        <v>4.9375</v>
      </c>
      <c r="J234" s="31">
        <f t="shared" si="83"/>
        <v>16112.204724409448</v>
      </c>
    </row>
    <row r="235" spans="1:10" ht="13.8" x14ac:dyDescent="0.3">
      <c r="A235" s="13" t="s">
        <v>157</v>
      </c>
      <c r="B235" s="13" t="s">
        <v>170</v>
      </c>
      <c r="C235" s="13" t="s">
        <v>180</v>
      </c>
      <c r="D235" s="13" t="s">
        <v>173</v>
      </c>
      <c r="E235" s="13" t="s">
        <v>173</v>
      </c>
      <c r="F235" s="13">
        <v>1</v>
      </c>
      <c r="G235" s="14">
        <v>5.4</v>
      </c>
      <c r="H235" s="16">
        <v>20000</v>
      </c>
      <c r="I235" s="14">
        <v>1.3959840059280395</v>
      </c>
      <c r="J235" s="31">
        <f t="shared" si="83"/>
        <v>18900.799995332251</v>
      </c>
    </row>
    <row r="236" spans="1:10" ht="13.8" x14ac:dyDescent="0.3">
      <c r="A236" s="13" t="s">
        <v>157</v>
      </c>
      <c r="B236" s="13" t="s">
        <v>170</v>
      </c>
      <c r="C236" s="13" t="s">
        <v>180</v>
      </c>
      <c r="D236" s="13" t="s">
        <v>173</v>
      </c>
      <c r="E236" s="13" t="s">
        <v>173</v>
      </c>
      <c r="F236" s="13">
        <v>2</v>
      </c>
      <c r="G236" s="14">
        <v>5.4</v>
      </c>
      <c r="H236" s="16">
        <v>20000</v>
      </c>
      <c r="I236" s="14">
        <v>1.5361920118331909</v>
      </c>
      <c r="J236" s="31">
        <f t="shared" si="83"/>
        <v>18790.399990682527</v>
      </c>
    </row>
    <row r="237" spans="1:10" ht="13.8" x14ac:dyDescent="0.3">
      <c r="A237" s="13" t="s">
        <v>157</v>
      </c>
      <c r="B237" s="13" t="s">
        <v>170</v>
      </c>
      <c r="C237" s="13" t="s">
        <v>180</v>
      </c>
      <c r="D237" s="13" t="s">
        <v>173</v>
      </c>
      <c r="E237" s="13" t="s">
        <v>173</v>
      </c>
      <c r="F237" s="13">
        <v>3</v>
      </c>
      <c r="G237" s="14">
        <v>5.4</v>
      </c>
      <c r="H237" s="16">
        <v>20000</v>
      </c>
      <c r="I237" s="14">
        <v>2.1783040285110475</v>
      </c>
      <c r="J237" s="31">
        <f t="shared" si="83"/>
        <v>18284.799977550356</v>
      </c>
    </row>
    <row r="238" spans="1:10" ht="13.8" x14ac:dyDescent="0.3">
      <c r="A238" s="13" t="s">
        <v>157</v>
      </c>
      <c r="B238" s="13" t="s">
        <v>170</v>
      </c>
      <c r="C238" s="13" t="s">
        <v>180</v>
      </c>
      <c r="D238" s="13" t="s">
        <v>173</v>
      </c>
      <c r="E238" s="13" t="s">
        <v>173</v>
      </c>
      <c r="F238" s="13">
        <v>4</v>
      </c>
      <c r="G238" s="14">
        <v>5.4</v>
      </c>
      <c r="H238" s="16">
        <v>20000</v>
      </c>
      <c r="I238" s="14">
        <v>2.2230079650878904</v>
      </c>
      <c r="J238" s="31">
        <f t="shared" si="83"/>
        <v>18249.600027489851</v>
      </c>
    </row>
    <row r="239" spans="1:10" ht="13.8" x14ac:dyDescent="0.3">
      <c r="A239" s="13" t="s">
        <v>157</v>
      </c>
      <c r="B239" s="13" t="s">
        <v>170</v>
      </c>
      <c r="C239" s="13" t="s">
        <v>180</v>
      </c>
      <c r="D239" s="13" t="s">
        <v>173</v>
      </c>
      <c r="E239" s="13" t="s">
        <v>173</v>
      </c>
      <c r="F239" s="13" t="s">
        <v>262</v>
      </c>
      <c r="G239" s="14">
        <f>AVERAGE(G235:G238)</f>
        <v>5.4</v>
      </c>
      <c r="H239" s="16">
        <f t="shared" ref="H239" si="92">AVERAGE(H235:H238)</f>
        <v>20000</v>
      </c>
      <c r="I239" s="14">
        <f t="shared" ref="I239" si="93">AVERAGE(I235:I238)</f>
        <v>1.833372002840042</v>
      </c>
      <c r="J239" s="31">
        <f t="shared" si="83"/>
        <v>18556.399997763747</v>
      </c>
    </row>
    <row r="240" spans="1:10" ht="13.8" x14ac:dyDescent="0.3">
      <c r="A240" s="13" t="s">
        <v>157</v>
      </c>
      <c r="B240" s="13" t="s">
        <v>170</v>
      </c>
      <c r="C240" s="13" t="s">
        <v>180</v>
      </c>
      <c r="D240" s="13" t="s">
        <v>189</v>
      </c>
      <c r="E240" s="13" t="s">
        <v>207</v>
      </c>
      <c r="F240" s="13">
        <v>1</v>
      </c>
      <c r="G240" s="14">
        <v>6.7</v>
      </c>
      <c r="H240" s="16">
        <v>20000</v>
      </c>
      <c r="I240" s="14">
        <v>3.3985199451446535</v>
      </c>
      <c r="J240" s="31">
        <f t="shared" si="83"/>
        <v>17324.000043193188</v>
      </c>
    </row>
    <row r="241" spans="1:10" ht="13.8" x14ac:dyDescent="0.3">
      <c r="A241" s="13" t="s">
        <v>157</v>
      </c>
      <c r="B241" s="13" t="s">
        <v>170</v>
      </c>
      <c r="C241" s="13" t="s">
        <v>180</v>
      </c>
      <c r="D241" s="13" t="s">
        <v>189</v>
      </c>
      <c r="E241" s="13" t="s">
        <v>207</v>
      </c>
      <c r="F241" s="13">
        <v>2</v>
      </c>
      <c r="G241" s="14">
        <v>6.7</v>
      </c>
      <c r="H241" s="16">
        <v>20000</v>
      </c>
      <c r="I241" s="14">
        <v>3.560063934326172</v>
      </c>
      <c r="J241" s="31">
        <f t="shared" si="83"/>
        <v>17196.800051711674</v>
      </c>
    </row>
    <row r="242" spans="1:10" ht="13.8" x14ac:dyDescent="0.3">
      <c r="A242" s="13" t="s">
        <v>157</v>
      </c>
      <c r="B242" s="13" t="s">
        <v>170</v>
      </c>
      <c r="C242" s="13" t="s">
        <v>180</v>
      </c>
      <c r="D242" s="13" t="s">
        <v>189</v>
      </c>
      <c r="E242" s="13" t="s">
        <v>207</v>
      </c>
      <c r="F242" s="13">
        <v>3</v>
      </c>
      <c r="G242" s="14">
        <v>6.7</v>
      </c>
      <c r="H242" s="16">
        <v>20000</v>
      </c>
      <c r="I242" s="14">
        <v>3.0134560108184814</v>
      </c>
      <c r="J242" s="31">
        <f t="shared" si="83"/>
        <v>17627.19999148151</v>
      </c>
    </row>
    <row r="243" spans="1:10" ht="13.8" x14ac:dyDescent="0.3">
      <c r="A243" s="13" t="s">
        <v>157</v>
      </c>
      <c r="B243" s="13" t="s">
        <v>170</v>
      </c>
      <c r="C243" s="13" t="s">
        <v>180</v>
      </c>
      <c r="D243" s="13" t="s">
        <v>189</v>
      </c>
      <c r="E243" s="13" t="s">
        <v>207</v>
      </c>
      <c r="F243" s="13">
        <v>4</v>
      </c>
      <c r="G243" s="14">
        <v>6.7</v>
      </c>
      <c r="H243" s="16">
        <v>20000</v>
      </c>
      <c r="I243" s="14">
        <v>2.5176480531692507</v>
      </c>
      <c r="J243" s="31">
        <f t="shared" si="83"/>
        <v>18017.599958134448</v>
      </c>
    </row>
    <row r="244" spans="1:10" ht="13.8" x14ac:dyDescent="0.3">
      <c r="A244" s="13" t="s">
        <v>157</v>
      </c>
      <c r="B244" s="13" t="s">
        <v>170</v>
      </c>
      <c r="C244" s="13" t="s">
        <v>180</v>
      </c>
      <c r="D244" s="13" t="s">
        <v>189</v>
      </c>
      <c r="E244" s="13" t="s">
        <v>207</v>
      </c>
      <c r="F244" s="13" t="s">
        <v>262</v>
      </c>
      <c r="G244" s="14">
        <f>AVERAGE(G240:G243)</f>
        <v>6.7</v>
      </c>
      <c r="H244" s="16">
        <f t="shared" ref="H244" si="94">AVERAGE(H240:H243)</f>
        <v>20000</v>
      </c>
      <c r="I244" s="14">
        <f t="shared" ref="I244" si="95">AVERAGE(I240:I243)</f>
        <v>3.1224219858646398</v>
      </c>
      <c r="J244" s="31">
        <f t="shared" si="83"/>
        <v>17541.400011130205</v>
      </c>
    </row>
    <row r="245" spans="1:10" ht="13.8" x14ac:dyDescent="0.3">
      <c r="A245" s="13" t="s">
        <v>158</v>
      </c>
      <c r="B245" s="13" t="s">
        <v>170</v>
      </c>
      <c r="C245" s="13" t="s">
        <v>180</v>
      </c>
      <c r="D245" s="13" t="s">
        <v>173</v>
      </c>
      <c r="E245" s="13" t="s">
        <v>173</v>
      </c>
      <c r="F245" s="13">
        <v>1</v>
      </c>
      <c r="G245" s="14">
        <v>4.8</v>
      </c>
      <c r="H245" s="16">
        <v>20000</v>
      </c>
      <c r="I245" s="14">
        <v>2.2199408531188967</v>
      </c>
      <c r="J245" s="31">
        <f t="shared" si="83"/>
        <v>18252.015076284333</v>
      </c>
    </row>
    <row r="246" spans="1:10" ht="13.8" x14ac:dyDescent="0.3">
      <c r="A246" s="13" t="s">
        <v>158</v>
      </c>
      <c r="B246" s="13" t="s">
        <v>170</v>
      </c>
      <c r="C246" s="13" t="s">
        <v>180</v>
      </c>
      <c r="D246" s="13" t="s">
        <v>173</v>
      </c>
      <c r="E246" s="13" t="s">
        <v>173</v>
      </c>
      <c r="F246" s="13">
        <v>2</v>
      </c>
      <c r="G246" s="14">
        <v>4.8</v>
      </c>
      <c r="H246" s="16">
        <v>20000</v>
      </c>
      <c r="I246" s="14">
        <v>3.0266373634338377</v>
      </c>
      <c r="J246" s="31">
        <f t="shared" si="83"/>
        <v>17616.820973674145</v>
      </c>
    </row>
    <row r="247" spans="1:10" ht="13.8" x14ac:dyDescent="0.3">
      <c r="A247" s="13" t="s">
        <v>158</v>
      </c>
      <c r="B247" s="13" t="s">
        <v>170</v>
      </c>
      <c r="C247" s="13" t="s">
        <v>180</v>
      </c>
      <c r="D247" s="13" t="s">
        <v>173</v>
      </c>
      <c r="E247" s="13" t="s">
        <v>173</v>
      </c>
      <c r="F247" s="13">
        <v>3</v>
      </c>
      <c r="G247" s="14">
        <v>4.8</v>
      </c>
      <c r="H247" s="16">
        <v>20000</v>
      </c>
      <c r="I247" s="14">
        <v>2.1167303562164306</v>
      </c>
      <c r="J247" s="31">
        <f t="shared" si="83"/>
        <v>18333.283184081549</v>
      </c>
    </row>
    <row r="248" spans="1:10" ht="13.8" x14ac:dyDescent="0.3">
      <c r="A248" s="13" t="s">
        <v>158</v>
      </c>
      <c r="B248" s="13" t="s">
        <v>170</v>
      </c>
      <c r="C248" s="13" t="s">
        <v>180</v>
      </c>
      <c r="D248" s="13" t="s">
        <v>173</v>
      </c>
      <c r="E248" s="13" t="s">
        <v>173</v>
      </c>
      <c r="F248" s="13">
        <v>4</v>
      </c>
      <c r="G248" s="14">
        <v>4.8</v>
      </c>
      <c r="H248" s="16">
        <v>20000</v>
      </c>
      <c r="I248" s="14">
        <v>2.7426657199859621</v>
      </c>
      <c r="J248" s="31">
        <f t="shared" si="83"/>
        <v>17840.420692924439</v>
      </c>
    </row>
    <row r="249" spans="1:10" ht="13.8" x14ac:dyDescent="0.3">
      <c r="A249" s="13" t="s">
        <v>158</v>
      </c>
      <c r="B249" s="13" t="s">
        <v>170</v>
      </c>
      <c r="C249" s="13" t="s">
        <v>180</v>
      </c>
      <c r="D249" s="13" t="s">
        <v>173</v>
      </c>
      <c r="E249" s="13" t="s">
        <v>173</v>
      </c>
      <c r="F249" s="13" t="s">
        <v>262</v>
      </c>
      <c r="G249" s="14">
        <f>AVERAGE(G245:G248)</f>
        <v>4.8</v>
      </c>
      <c r="H249" s="16">
        <f t="shared" ref="H249" si="96">AVERAGE(H245:H248)</f>
        <v>20000</v>
      </c>
      <c r="I249" s="14">
        <f t="shared" ref="I249" si="97">AVERAGE(I245:I248)</f>
        <v>2.5264935731887821</v>
      </c>
      <c r="J249" s="31">
        <f t="shared" si="83"/>
        <v>18010.634981741117</v>
      </c>
    </row>
    <row r="250" spans="1:10" ht="13.8" x14ac:dyDescent="0.3">
      <c r="A250" s="13" t="s">
        <v>158</v>
      </c>
      <c r="B250" s="13" t="s">
        <v>170</v>
      </c>
      <c r="C250" s="13" t="s">
        <v>180</v>
      </c>
      <c r="D250" s="13" t="s">
        <v>189</v>
      </c>
      <c r="E250" s="13" t="s">
        <v>207</v>
      </c>
      <c r="F250" s="13">
        <v>1</v>
      </c>
      <c r="G250" s="14">
        <v>3.2</v>
      </c>
      <c r="H250" s="16">
        <v>20000</v>
      </c>
      <c r="I250" s="14">
        <v>1.7719040393829346</v>
      </c>
      <c r="J250" s="31">
        <f t="shared" si="83"/>
        <v>18604.799968989817</v>
      </c>
    </row>
    <row r="251" spans="1:10" ht="13.8" x14ac:dyDescent="0.3">
      <c r="A251" s="13" t="s">
        <v>158</v>
      </c>
      <c r="B251" s="13" t="s">
        <v>170</v>
      </c>
      <c r="C251" s="13" t="s">
        <v>180</v>
      </c>
      <c r="D251" s="13" t="s">
        <v>189</v>
      </c>
      <c r="E251" s="13" t="s">
        <v>207</v>
      </c>
      <c r="F251" s="13">
        <v>2</v>
      </c>
      <c r="G251" s="14">
        <v>3.2</v>
      </c>
      <c r="H251" s="16">
        <v>20000</v>
      </c>
      <c r="I251" s="14">
        <v>2.3632160425186157</v>
      </c>
      <c r="J251" s="31">
        <f t="shared" si="83"/>
        <v>18139.199966520777</v>
      </c>
    </row>
    <row r="252" spans="1:10" ht="13.8" x14ac:dyDescent="0.3">
      <c r="A252" s="13" t="s">
        <v>158</v>
      </c>
      <c r="B252" s="13" t="s">
        <v>170</v>
      </c>
      <c r="C252" s="13" t="s">
        <v>180</v>
      </c>
      <c r="D252" s="13" t="s">
        <v>189</v>
      </c>
      <c r="E252" s="13" t="s">
        <v>207</v>
      </c>
      <c r="F252" s="13">
        <v>3</v>
      </c>
      <c r="G252" s="14">
        <v>3.2</v>
      </c>
      <c r="H252" s="16">
        <v>20000</v>
      </c>
      <c r="I252" s="14">
        <v>2.0165021657943725</v>
      </c>
      <c r="J252" s="31">
        <f t="shared" si="83"/>
        <v>18412.203019059551</v>
      </c>
    </row>
    <row r="253" spans="1:10" ht="13.8" x14ac:dyDescent="0.3">
      <c r="A253" s="13" t="s">
        <v>158</v>
      </c>
      <c r="B253" s="13" t="s">
        <v>170</v>
      </c>
      <c r="C253" s="13" t="s">
        <v>180</v>
      </c>
      <c r="D253" s="13" t="s">
        <v>189</v>
      </c>
      <c r="E253" s="13" t="s">
        <v>207</v>
      </c>
      <c r="F253" s="13">
        <v>4</v>
      </c>
      <c r="G253" s="14">
        <v>3.2</v>
      </c>
      <c r="H253" s="16">
        <v>20000</v>
      </c>
      <c r="I253" s="14">
        <v>2.0185346603393555</v>
      </c>
      <c r="J253" s="31">
        <f t="shared" si="83"/>
        <v>18410.602629654051</v>
      </c>
    </row>
    <row r="254" spans="1:10" ht="13.8" x14ac:dyDescent="0.3">
      <c r="A254" s="13" t="s">
        <v>158</v>
      </c>
      <c r="B254" s="13" t="s">
        <v>170</v>
      </c>
      <c r="C254" s="13" t="s">
        <v>180</v>
      </c>
      <c r="D254" s="13" t="s">
        <v>189</v>
      </c>
      <c r="E254" s="13" t="s">
        <v>207</v>
      </c>
      <c r="F254" s="13" t="s">
        <v>262</v>
      </c>
      <c r="G254" s="14">
        <f>AVERAGE(G250:G253)</f>
        <v>3.2</v>
      </c>
      <c r="H254" s="16">
        <f t="shared" ref="H254" si="98">AVERAGE(H250:H253)</f>
        <v>20000</v>
      </c>
      <c r="I254" s="14">
        <f t="shared" ref="I254" si="99">AVERAGE(I250:I253)</f>
        <v>2.0425392270088194</v>
      </c>
      <c r="J254" s="31">
        <f t="shared" si="83"/>
        <v>18391.701396056047</v>
      </c>
    </row>
    <row r="255" spans="1:10" ht="13.8" x14ac:dyDescent="0.3">
      <c r="A255" s="13" t="s">
        <v>164</v>
      </c>
      <c r="B255" s="13" t="s">
        <v>171</v>
      </c>
      <c r="C255" s="13" t="s">
        <v>180</v>
      </c>
      <c r="D255" s="13" t="s">
        <v>173</v>
      </c>
      <c r="E255" s="13" t="s">
        <v>173</v>
      </c>
      <c r="F255" s="13">
        <v>1</v>
      </c>
      <c r="G255" s="14">
        <v>2.6</v>
      </c>
      <c r="H255" s="16">
        <v>20000</v>
      </c>
      <c r="I255" s="14">
        <v>2.9372559547424317</v>
      </c>
      <c r="J255" s="31">
        <f t="shared" si="83"/>
        <v>17687.20003563588</v>
      </c>
    </row>
    <row r="256" spans="1:10" ht="13.8" x14ac:dyDescent="0.3">
      <c r="A256" s="13" t="s">
        <v>164</v>
      </c>
      <c r="B256" s="13" t="s">
        <v>171</v>
      </c>
      <c r="C256" s="13" t="s">
        <v>180</v>
      </c>
      <c r="D256" s="13" t="s">
        <v>173</v>
      </c>
      <c r="E256" s="13" t="s">
        <v>173</v>
      </c>
      <c r="F256" s="13">
        <v>2</v>
      </c>
      <c r="G256" s="14">
        <v>2</v>
      </c>
      <c r="H256" s="16">
        <v>20000</v>
      </c>
      <c r="I256" s="14">
        <v>2.705608034133911</v>
      </c>
      <c r="J256" s="31">
        <f t="shared" si="83"/>
        <v>17869.599973122906</v>
      </c>
    </row>
    <row r="257" spans="1:10" ht="13.8" x14ac:dyDescent="0.3">
      <c r="A257" s="13" t="s">
        <v>164</v>
      </c>
      <c r="B257" s="13" t="s">
        <v>171</v>
      </c>
      <c r="C257" s="13" t="s">
        <v>180</v>
      </c>
      <c r="D257" s="13" t="s">
        <v>173</v>
      </c>
      <c r="E257" s="13" t="s">
        <v>173</v>
      </c>
      <c r="F257" s="13">
        <v>3</v>
      </c>
      <c r="G257" s="14">
        <v>2.5</v>
      </c>
      <c r="H257" s="16">
        <v>20000</v>
      </c>
      <c r="I257" s="14">
        <v>4.1371520042419432</v>
      </c>
      <c r="J257" s="31">
        <f t="shared" si="83"/>
        <v>16742.399996659886</v>
      </c>
    </row>
    <row r="258" spans="1:10" ht="13.8" x14ac:dyDescent="0.3">
      <c r="A258" s="13" t="s">
        <v>164</v>
      </c>
      <c r="B258" s="13" t="s">
        <v>171</v>
      </c>
      <c r="C258" s="13" t="s">
        <v>180</v>
      </c>
      <c r="D258" s="13" t="s">
        <v>173</v>
      </c>
      <c r="E258" s="13" t="s">
        <v>173</v>
      </c>
      <c r="F258" s="13">
        <v>4</v>
      </c>
      <c r="G258" s="14">
        <v>2.6</v>
      </c>
      <c r="H258" s="16">
        <v>20000</v>
      </c>
      <c r="I258" s="14">
        <v>3.1810959339141847</v>
      </c>
      <c r="J258" s="31">
        <f t="shared" si="83"/>
        <v>17495.200052036074</v>
      </c>
    </row>
    <row r="259" spans="1:10" ht="13.8" x14ac:dyDescent="0.3">
      <c r="A259" s="13" t="s">
        <v>164</v>
      </c>
      <c r="B259" s="13" t="s">
        <v>171</v>
      </c>
      <c r="C259" s="13" t="s">
        <v>180</v>
      </c>
      <c r="D259" s="13" t="s">
        <v>173</v>
      </c>
      <c r="E259" s="13" t="s">
        <v>173</v>
      </c>
      <c r="F259" s="13" t="s">
        <v>262</v>
      </c>
      <c r="G259" s="14">
        <f>AVERAGE(G255:G258)</f>
        <v>2.4249999999999998</v>
      </c>
      <c r="H259" s="16">
        <f t="shared" ref="H259" si="100">AVERAGE(H255:H258)</f>
        <v>20000</v>
      </c>
      <c r="I259" s="14">
        <f t="shared" ref="I259" si="101">AVERAGE(I255:I258)</f>
        <v>3.2402779817581178</v>
      </c>
      <c r="J259" s="31">
        <f t="shared" si="83"/>
        <v>17448.600014363688</v>
      </c>
    </row>
    <row r="260" spans="1:10" ht="13.8" x14ac:dyDescent="0.3">
      <c r="A260" s="13" t="s">
        <v>164</v>
      </c>
      <c r="B260" s="13" t="s">
        <v>171</v>
      </c>
      <c r="C260" s="13" t="s">
        <v>180</v>
      </c>
      <c r="D260" s="13" t="s">
        <v>189</v>
      </c>
      <c r="E260" s="13" t="s">
        <v>207</v>
      </c>
      <c r="F260" s="13">
        <v>1</v>
      </c>
      <c r="G260" s="14">
        <v>4.8</v>
      </c>
      <c r="H260" s="16">
        <v>20000</v>
      </c>
      <c r="I260" s="14">
        <v>2.6405839681625367</v>
      </c>
      <c r="J260" s="31">
        <f t="shared" si="83"/>
        <v>17920.800025068867</v>
      </c>
    </row>
    <row r="261" spans="1:10" ht="13.8" x14ac:dyDescent="0.3">
      <c r="A261" s="13" t="s">
        <v>164</v>
      </c>
      <c r="B261" s="13" t="s">
        <v>171</v>
      </c>
      <c r="C261" s="13" t="s">
        <v>180</v>
      </c>
      <c r="D261" s="13" t="s">
        <v>189</v>
      </c>
      <c r="E261" s="13" t="s">
        <v>207</v>
      </c>
      <c r="F261" s="13">
        <v>2</v>
      </c>
      <c r="G261" s="14">
        <v>4.0999999999999996</v>
      </c>
      <c r="H261" s="16">
        <v>20000</v>
      </c>
      <c r="I261" s="14">
        <v>3.1648400783538819</v>
      </c>
      <c r="J261" s="31">
        <f t="shared" si="83"/>
        <v>17507.99993830403</v>
      </c>
    </row>
    <row r="262" spans="1:10" ht="13.8" x14ac:dyDescent="0.3">
      <c r="A262" s="13" t="s">
        <v>164</v>
      </c>
      <c r="B262" s="13" t="s">
        <v>171</v>
      </c>
      <c r="C262" s="13" t="s">
        <v>180</v>
      </c>
      <c r="D262" s="13" t="s">
        <v>189</v>
      </c>
      <c r="E262" s="13" t="s">
        <v>207</v>
      </c>
      <c r="F262" s="13">
        <v>3</v>
      </c>
      <c r="G262" s="14">
        <v>3.7</v>
      </c>
      <c r="H262" s="16">
        <v>20000</v>
      </c>
      <c r="I262" s="14">
        <v>2.1701760053634644</v>
      </c>
      <c r="J262" s="31">
        <f t="shared" si="83"/>
        <v>18291.199995776798</v>
      </c>
    </row>
    <row r="263" spans="1:10" ht="13.8" x14ac:dyDescent="0.3">
      <c r="A263" s="13" t="s">
        <v>164</v>
      </c>
      <c r="B263" s="13" t="s">
        <v>171</v>
      </c>
      <c r="C263" s="13" t="s">
        <v>180</v>
      </c>
      <c r="D263" s="13" t="s">
        <v>189</v>
      </c>
      <c r="E263" s="13" t="s">
        <v>207</v>
      </c>
      <c r="F263" s="13">
        <v>4</v>
      </c>
      <c r="G263" s="14">
        <v>3.3</v>
      </c>
      <c r="H263" s="16">
        <v>20000</v>
      </c>
      <c r="I263" s="14">
        <v>1.6479520320892334</v>
      </c>
      <c r="J263" s="31">
        <f t="shared" si="83"/>
        <v>18702.399974732885</v>
      </c>
    </row>
    <row r="264" spans="1:10" ht="13.8" x14ac:dyDescent="0.3">
      <c r="A264" s="13" t="s">
        <v>164</v>
      </c>
      <c r="B264" s="13" t="s">
        <v>171</v>
      </c>
      <c r="C264" s="13" t="s">
        <v>180</v>
      </c>
      <c r="D264" s="13" t="s">
        <v>189</v>
      </c>
      <c r="E264" s="13" t="s">
        <v>207</v>
      </c>
      <c r="F264" s="13" t="s">
        <v>262</v>
      </c>
      <c r="G264" s="14">
        <f>AVERAGE(G260:G263)</f>
        <v>3.9749999999999996</v>
      </c>
      <c r="H264" s="16">
        <f t="shared" ref="H264" si="102">AVERAGE(H260:H263)</f>
        <v>20000</v>
      </c>
      <c r="I264" s="14">
        <f t="shared" ref="I264" si="103">AVERAGE(I260:I263)</f>
        <v>2.4058880209922791</v>
      </c>
      <c r="J264" s="31">
        <f t="shared" si="83"/>
        <v>18105.599983470645</v>
      </c>
    </row>
    <row r="265" spans="1:10" ht="13.8" x14ac:dyDescent="0.3">
      <c r="A265" s="13" t="s">
        <v>152</v>
      </c>
      <c r="B265" s="13" t="s">
        <v>169</v>
      </c>
      <c r="C265" s="13" t="s">
        <v>180</v>
      </c>
      <c r="D265" s="13" t="s">
        <v>173</v>
      </c>
      <c r="E265" s="13" t="s">
        <v>173</v>
      </c>
      <c r="F265" s="13">
        <v>1</v>
      </c>
      <c r="G265" s="14">
        <v>6.4</v>
      </c>
      <c r="H265" s="16">
        <v>12951</v>
      </c>
      <c r="I265" s="14">
        <v>10.654792022705077</v>
      </c>
      <c r="J265" s="31">
        <f t="shared" si="83"/>
        <v>7518.3145084230919</v>
      </c>
    </row>
    <row r="266" spans="1:10" ht="13.8" x14ac:dyDescent="0.3">
      <c r="A266" s="13" t="s">
        <v>152</v>
      </c>
      <c r="B266" s="13" t="s">
        <v>169</v>
      </c>
      <c r="C266" s="13" t="s">
        <v>180</v>
      </c>
      <c r="D266" s="13" t="s">
        <v>173</v>
      </c>
      <c r="E266" s="13" t="s">
        <v>173</v>
      </c>
      <c r="F266" s="13">
        <v>2</v>
      </c>
      <c r="G266" s="14">
        <v>6.4</v>
      </c>
      <c r="H266" s="16">
        <v>12951</v>
      </c>
      <c r="I266" s="14">
        <v>17.52091999053955</v>
      </c>
      <c r="J266" s="31">
        <f t="shared" si="83"/>
        <v>4017.4002048237121</v>
      </c>
    </row>
    <row r="267" spans="1:10" ht="13.8" x14ac:dyDescent="0.3">
      <c r="A267" s="13" t="s">
        <v>152</v>
      </c>
      <c r="B267" s="13" t="s">
        <v>169</v>
      </c>
      <c r="C267" s="13" t="s">
        <v>180</v>
      </c>
      <c r="D267" s="13" t="s">
        <v>173</v>
      </c>
      <c r="E267" s="13" t="s">
        <v>173</v>
      </c>
      <c r="F267" s="13">
        <v>3</v>
      </c>
      <c r="G267" s="14">
        <v>6.4</v>
      </c>
      <c r="H267" s="16">
        <v>9573</v>
      </c>
      <c r="I267" s="14">
        <v>7.4767440795898441</v>
      </c>
      <c r="J267" s="31">
        <f t="shared" si="83"/>
        <v>6755.0916900034026</v>
      </c>
    </row>
    <row r="268" spans="1:10" ht="13.8" x14ac:dyDescent="0.3">
      <c r="A268" s="13" t="s">
        <v>152</v>
      </c>
      <c r="B268" s="13" t="s">
        <v>169</v>
      </c>
      <c r="C268" s="13" t="s">
        <v>180</v>
      </c>
      <c r="D268" s="13" t="s">
        <v>173</v>
      </c>
      <c r="E268" s="13" t="s">
        <v>173</v>
      </c>
      <c r="F268" s="13">
        <v>4</v>
      </c>
      <c r="G268" s="14">
        <v>6.4</v>
      </c>
      <c r="H268" s="16">
        <v>9573</v>
      </c>
      <c r="I268" s="14">
        <v>12.842240238189698</v>
      </c>
      <c r="J268" s="31">
        <f t="shared" si="83"/>
        <v>4732.8911102287402</v>
      </c>
    </row>
    <row r="269" spans="1:10" ht="13.8" x14ac:dyDescent="0.3">
      <c r="A269" s="13" t="s">
        <v>152</v>
      </c>
      <c r="B269" s="13" t="s">
        <v>169</v>
      </c>
      <c r="C269" s="13" t="s">
        <v>180</v>
      </c>
      <c r="D269" s="13" t="s">
        <v>173</v>
      </c>
      <c r="E269" s="13" t="s">
        <v>173</v>
      </c>
      <c r="F269" s="13" t="s">
        <v>262</v>
      </c>
      <c r="G269" s="14">
        <f>AVERAGE(G265:G268)</f>
        <v>6.4</v>
      </c>
      <c r="H269" s="16">
        <f t="shared" ref="H269" si="104">AVERAGE(H265:H268)</f>
        <v>11262</v>
      </c>
      <c r="I269" s="14">
        <f t="shared" ref="I269" si="105">AVERAGE(I265:I268)</f>
        <v>12.123674082756041</v>
      </c>
      <c r="J269" s="31">
        <f t="shared" si="83"/>
        <v>5886.5347433071438</v>
      </c>
    </row>
    <row r="270" spans="1:10" ht="13.8" x14ac:dyDescent="0.3">
      <c r="A270" s="13" t="s">
        <v>152</v>
      </c>
      <c r="B270" s="13" t="s">
        <v>169</v>
      </c>
      <c r="C270" s="13" t="s">
        <v>180</v>
      </c>
      <c r="D270" s="13" t="s">
        <v>189</v>
      </c>
      <c r="E270" s="13" t="s">
        <v>191</v>
      </c>
      <c r="F270" s="13">
        <v>1</v>
      </c>
      <c r="G270" s="14">
        <v>8.4</v>
      </c>
      <c r="H270" s="16">
        <v>11644</v>
      </c>
      <c r="I270" s="14">
        <v>10.383519554138184</v>
      </c>
      <c r="J270" s="31">
        <f t="shared" si="83"/>
        <v>6883.93300439429</v>
      </c>
    </row>
    <row r="271" spans="1:10" ht="13.8" x14ac:dyDescent="0.3">
      <c r="A271" s="13" t="s">
        <v>152</v>
      </c>
      <c r="B271" s="13" t="s">
        <v>169</v>
      </c>
      <c r="C271" s="13" t="s">
        <v>180</v>
      </c>
      <c r="D271" s="13" t="s">
        <v>189</v>
      </c>
      <c r="E271" s="13" t="s">
        <v>191</v>
      </c>
      <c r="F271" s="13">
        <v>2</v>
      </c>
      <c r="G271" s="14">
        <v>8.4</v>
      </c>
      <c r="H271" s="16">
        <v>11644</v>
      </c>
      <c r="I271" s="14">
        <v>19.579335403442382</v>
      </c>
      <c r="J271" s="31">
        <f t="shared" si="83"/>
        <v>2668.3393134770427</v>
      </c>
    </row>
    <row r="272" spans="1:10" ht="13.8" x14ac:dyDescent="0.3">
      <c r="A272" s="13" t="s">
        <v>152</v>
      </c>
      <c r="B272" s="13" t="s">
        <v>169</v>
      </c>
      <c r="C272" s="13" t="s">
        <v>180</v>
      </c>
      <c r="D272" s="13" t="s">
        <v>189</v>
      </c>
      <c r="E272" s="13" t="s">
        <v>191</v>
      </c>
      <c r="F272" s="13">
        <v>3</v>
      </c>
      <c r="G272" s="14">
        <v>8.4</v>
      </c>
      <c r="H272" s="16">
        <v>10922</v>
      </c>
      <c r="I272" s="14">
        <v>21.551392364501954</v>
      </c>
      <c r="J272" s="31">
        <f t="shared" si="83"/>
        <v>1654.9012832641588</v>
      </c>
    </row>
    <row r="273" spans="1:10" ht="13.8" x14ac:dyDescent="0.3">
      <c r="A273" s="13" t="s">
        <v>152</v>
      </c>
      <c r="B273" s="13" t="s">
        <v>169</v>
      </c>
      <c r="C273" s="13" t="s">
        <v>180</v>
      </c>
      <c r="D273" s="13" t="s">
        <v>189</v>
      </c>
      <c r="E273" s="13" t="s">
        <v>191</v>
      </c>
      <c r="F273" s="13">
        <v>4</v>
      </c>
      <c r="G273" s="14">
        <v>8.4</v>
      </c>
      <c r="H273" s="16">
        <v>10922</v>
      </c>
      <c r="I273" s="14">
        <v>21.68245620727539</v>
      </c>
      <c r="J273" s="31">
        <f t="shared" si="83"/>
        <v>1598.5438308715816</v>
      </c>
    </row>
    <row r="274" spans="1:10" ht="13.8" x14ac:dyDescent="0.3">
      <c r="A274" s="13" t="s">
        <v>152</v>
      </c>
      <c r="B274" s="13" t="s">
        <v>169</v>
      </c>
      <c r="C274" s="13" t="s">
        <v>180</v>
      </c>
      <c r="D274" s="13" t="s">
        <v>189</v>
      </c>
      <c r="E274" s="13" t="s">
        <v>191</v>
      </c>
      <c r="F274" s="13" t="s">
        <v>262</v>
      </c>
      <c r="G274" s="14">
        <f>AVERAGE(G270:G273)</f>
        <v>8.4</v>
      </c>
      <c r="H274" s="16">
        <f t="shared" ref="H274" si="106">AVERAGE(H270:H273)</f>
        <v>11283</v>
      </c>
      <c r="I274" s="14">
        <f t="shared" ref="I274" si="107">AVERAGE(I270:I273)</f>
        <v>18.29917588233948</v>
      </c>
      <c r="J274" s="31">
        <f t="shared" si="83"/>
        <v>3154.2755322662852</v>
      </c>
    </row>
    <row r="275" spans="1:10" ht="13.8" x14ac:dyDescent="0.3">
      <c r="A275" s="13" t="s">
        <v>153</v>
      </c>
      <c r="B275" s="13" t="s">
        <v>169</v>
      </c>
      <c r="C275" s="13" t="s">
        <v>180</v>
      </c>
      <c r="D275" s="13" t="s">
        <v>173</v>
      </c>
      <c r="E275" s="13" t="s">
        <v>173</v>
      </c>
      <c r="F275" s="13">
        <v>1</v>
      </c>
      <c r="G275" s="14">
        <v>8</v>
      </c>
      <c r="H275" s="16">
        <v>8232</v>
      </c>
      <c r="I275" s="14">
        <v>15.333472061157227</v>
      </c>
      <c r="J275" s="31">
        <f t="shared" si="83"/>
        <v>3262.5062201792798</v>
      </c>
    </row>
    <row r="276" spans="1:10" ht="13.8" x14ac:dyDescent="0.3">
      <c r="A276" s="13" t="s">
        <v>153</v>
      </c>
      <c r="B276" s="13" t="s">
        <v>169</v>
      </c>
      <c r="C276" s="13" t="s">
        <v>180</v>
      </c>
      <c r="D276" s="13" t="s">
        <v>173</v>
      </c>
      <c r="E276" s="13" t="s">
        <v>173</v>
      </c>
      <c r="F276" s="13">
        <v>2</v>
      </c>
      <c r="G276" s="14">
        <v>6</v>
      </c>
      <c r="H276" s="16">
        <v>8232</v>
      </c>
      <c r="I276" s="14">
        <v>20.341336059570313</v>
      </c>
      <c r="J276" s="31">
        <f t="shared" si="83"/>
        <v>1639.4851006935894</v>
      </c>
    </row>
    <row r="277" spans="1:10" ht="13.8" x14ac:dyDescent="0.3">
      <c r="A277" s="13" t="s">
        <v>153</v>
      </c>
      <c r="B277" s="13" t="s">
        <v>169</v>
      </c>
      <c r="C277" s="13" t="s">
        <v>180</v>
      </c>
      <c r="D277" s="13" t="s">
        <v>173</v>
      </c>
      <c r="E277" s="13" t="s">
        <v>173</v>
      </c>
      <c r="F277" s="13">
        <v>3</v>
      </c>
      <c r="G277" s="14">
        <v>8</v>
      </c>
      <c r="H277" s="16">
        <v>7796</v>
      </c>
      <c r="I277" s="14">
        <v>21.168360137939452</v>
      </c>
      <c r="J277" s="31">
        <f t="shared" ref="J277:J290" si="108">H277*(1-I277/25.4)</f>
        <v>1298.8135576623629</v>
      </c>
    </row>
    <row r="278" spans="1:10" ht="13.8" x14ac:dyDescent="0.3">
      <c r="A278" s="13" t="s">
        <v>153</v>
      </c>
      <c r="B278" s="13" t="s">
        <v>169</v>
      </c>
      <c r="C278" s="13" t="s">
        <v>180</v>
      </c>
      <c r="D278" s="13" t="s">
        <v>173</v>
      </c>
      <c r="E278" s="13" t="s">
        <v>173</v>
      </c>
      <c r="F278" s="13">
        <v>4</v>
      </c>
      <c r="G278" s="14">
        <v>6</v>
      </c>
      <c r="H278" s="16">
        <v>7796</v>
      </c>
      <c r="I278" s="14">
        <v>22.300183868408205</v>
      </c>
      <c r="J278" s="31">
        <f t="shared" si="108"/>
        <v>951.4238803893553</v>
      </c>
    </row>
    <row r="279" spans="1:10" ht="13.8" x14ac:dyDescent="0.3">
      <c r="A279" s="13" t="s">
        <v>153</v>
      </c>
      <c r="B279" s="13" t="s">
        <v>169</v>
      </c>
      <c r="C279" s="13" t="s">
        <v>180</v>
      </c>
      <c r="D279" s="13" t="s">
        <v>173</v>
      </c>
      <c r="E279" s="13" t="s">
        <v>173</v>
      </c>
      <c r="F279" s="13" t="s">
        <v>262</v>
      </c>
      <c r="G279" s="14">
        <f>AVERAGE(G275:G278)</f>
        <v>7</v>
      </c>
      <c r="H279" s="16">
        <f t="shared" ref="H279" si="109">AVERAGE(H275:H278)</f>
        <v>8014</v>
      </c>
      <c r="I279" s="14">
        <f t="shared" ref="I279" si="110">AVERAGE(I275:I278)</f>
        <v>19.785838031768797</v>
      </c>
      <c r="J279" s="31">
        <f t="shared" si="108"/>
        <v>1771.3344099765686</v>
      </c>
    </row>
    <row r="280" spans="1:10" ht="13.8" x14ac:dyDescent="0.3">
      <c r="A280" s="13" t="s">
        <v>153</v>
      </c>
      <c r="B280" s="13" t="s">
        <v>169</v>
      </c>
      <c r="C280" s="13" t="s">
        <v>180</v>
      </c>
      <c r="D280" s="13" t="s">
        <v>181</v>
      </c>
      <c r="E280" s="13" t="s">
        <v>182</v>
      </c>
      <c r="F280" s="13">
        <v>1</v>
      </c>
      <c r="G280" s="14">
        <v>6</v>
      </c>
      <c r="H280" s="16">
        <v>19948</v>
      </c>
      <c r="I280" s="14">
        <v>13.285215759277344</v>
      </c>
      <c r="J280" s="31">
        <f t="shared" si="108"/>
        <v>9514.3982690525809</v>
      </c>
    </row>
    <row r="281" spans="1:10" ht="13.8" x14ac:dyDescent="0.3">
      <c r="A281" s="13" t="s">
        <v>153</v>
      </c>
      <c r="B281" s="13" t="s">
        <v>169</v>
      </c>
      <c r="C281" s="13" t="s">
        <v>180</v>
      </c>
      <c r="D281" s="13" t="s">
        <v>181</v>
      </c>
      <c r="E281" s="13" t="s">
        <v>182</v>
      </c>
      <c r="F281" s="13">
        <v>2</v>
      </c>
      <c r="G281" s="14">
        <v>5</v>
      </c>
      <c r="H281" s="16">
        <v>19948</v>
      </c>
      <c r="I281" s="14">
        <v>21.067775344848634</v>
      </c>
      <c r="J281" s="31">
        <f t="shared" si="108"/>
        <v>3402.331394525962</v>
      </c>
    </row>
    <row r="282" spans="1:10" ht="13.8" x14ac:dyDescent="0.3">
      <c r="A282" s="13" t="s">
        <v>153</v>
      </c>
      <c r="B282" s="13" t="s">
        <v>169</v>
      </c>
      <c r="C282" s="13" t="s">
        <v>180</v>
      </c>
      <c r="D282" s="13" t="s">
        <v>181</v>
      </c>
      <c r="E282" s="13" t="s">
        <v>182</v>
      </c>
      <c r="F282" s="13">
        <v>3</v>
      </c>
      <c r="G282" s="14">
        <v>7</v>
      </c>
      <c r="H282" s="16">
        <v>17216</v>
      </c>
      <c r="I282" s="14">
        <v>11.181079864501953</v>
      </c>
      <c r="J282" s="31">
        <f t="shared" si="108"/>
        <v>9637.5168918399359</v>
      </c>
    </row>
    <row r="283" spans="1:10" ht="13.8" x14ac:dyDescent="0.3">
      <c r="A283" s="13" t="s">
        <v>153</v>
      </c>
      <c r="B283" s="13" t="s">
        <v>169</v>
      </c>
      <c r="C283" s="13" t="s">
        <v>180</v>
      </c>
      <c r="D283" s="13" t="s">
        <v>181</v>
      </c>
      <c r="E283" s="13" t="s">
        <v>182</v>
      </c>
      <c r="F283" s="13">
        <v>4</v>
      </c>
      <c r="G283" s="14">
        <v>9</v>
      </c>
      <c r="H283" s="16">
        <v>17216</v>
      </c>
      <c r="I283" s="14">
        <v>18.073624229431154</v>
      </c>
      <c r="J283" s="31">
        <f t="shared" si="108"/>
        <v>4965.7828844926471</v>
      </c>
    </row>
    <row r="284" spans="1:10" ht="13.8" x14ac:dyDescent="0.3">
      <c r="A284" s="13" t="s">
        <v>153</v>
      </c>
      <c r="B284" s="13" t="s">
        <v>169</v>
      </c>
      <c r="C284" s="13" t="s">
        <v>180</v>
      </c>
      <c r="D284" s="13" t="s">
        <v>181</v>
      </c>
      <c r="E284" s="13" t="s">
        <v>182</v>
      </c>
      <c r="F284" s="13" t="s">
        <v>262</v>
      </c>
      <c r="G284" s="14">
        <f>AVERAGE(G280:G283)</f>
        <v>6.75</v>
      </c>
      <c r="H284" s="16">
        <f t="shared" ref="H284" si="111">AVERAGE(H280:H283)</f>
        <v>18582</v>
      </c>
      <c r="I284" s="14">
        <f t="shared" ref="I284" si="112">AVERAGE(I280:I283)</f>
        <v>15.901923799514771</v>
      </c>
      <c r="J284" s="31">
        <f t="shared" si="108"/>
        <v>6948.5532266699411</v>
      </c>
    </row>
    <row r="285" spans="1:10" ht="13.8" x14ac:dyDescent="0.3">
      <c r="A285" s="13" t="s">
        <v>153</v>
      </c>
      <c r="B285" s="13" t="s">
        <v>169</v>
      </c>
      <c r="C285" s="13" t="s">
        <v>180</v>
      </c>
      <c r="D285" s="13" t="s">
        <v>186</v>
      </c>
      <c r="E285" s="13" t="s">
        <v>197</v>
      </c>
      <c r="F285" s="13">
        <v>1</v>
      </c>
      <c r="G285" s="14">
        <v>8</v>
      </c>
      <c r="H285" s="16">
        <v>9862</v>
      </c>
      <c r="I285" s="14">
        <v>19.899376296997069</v>
      </c>
      <c r="J285" s="31">
        <f t="shared" si="108"/>
        <v>2135.7146046856265</v>
      </c>
    </row>
    <row r="286" spans="1:10" ht="13.8" x14ac:dyDescent="0.3">
      <c r="A286" s="13" t="s">
        <v>153</v>
      </c>
      <c r="B286" s="13" t="s">
        <v>169</v>
      </c>
      <c r="C286" s="13" t="s">
        <v>180</v>
      </c>
      <c r="D286" s="13" t="s">
        <v>186</v>
      </c>
      <c r="E286" s="13" t="s">
        <v>197</v>
      </c>
      <c r="F286" s="13">
        <v>2</v>
      </c>
      <c r="G286" s="14">
        <v>8</v>
      </c>
      <c r="H286" s="16">
        <v>9862</v>
      </c>
      <c r="I286" s="14">
        <v>22.216872406005859</v>
      </c>
      <c r="J286" s="31">
        <f t="shared" si="108"/>
        <v>1235.9056823610322</v>
      </c>
    </row>
    <row r="287" spans="1:10" ht="13.8" x14ac:dyDescent="0.3">
      <c r="A287" s="13" t="s">
        <v>153</v>
      </c>
      <c r="B287" s="13" t="s">
        <v>169</v>
      </c>
      <c r="C287" s="13" t="s">
        <v>180</v>
      </c>
      <c r="D287" s="13" t="s">
        <v>186</v>
      </c>
      <c r="E287" s="13" t="s">
        <v>197</v>
      </c>
      <c r="F287" s="13">
        <v>3</v>
      </c>
      <c r="G287" s="14">
        <v>11</v>
      </c>
      <c r="H287" s="16">
        <v>5420</v>
      </c>
      <c r="I287" s="14">
        <v>18.208751678466797</v>
      </c>
      <c r="J287" s="31">
        <f t="shared" si="108"/>
        <v>1534.5104686106283</v>
      </c>
    </row>
    <row r="288" spans="1:10" ht="13.8" x14ac:dyDescent="0.3">
      <c r="A288" s="13" t="s">
        <v>153</v>
      </c>
      <c r="B288" s="13" t="s">
        <v>169</v>
      </c>
      <c r="C288" s="13" t="s">
        <v>180</v>
      </c>
      <c r="D288" s="13" t="s">
        <v>186</v>
      </c>
      <c r="E288" s="13" t="s">
        <v>197</v>
      </c>
      <c r="F288" s="13">
        <v>4</v>
      </c>
      <c r="G288" s="14">
        <v>9</v>
      </c>
      <c r="H288" s="16">
        <v>7376</v>
      </c>
      <c r="I288" s="14">
        <v>19.365975761413573</v>
      </c>
      <c r="J288" s="31">
        <f t="shared" si="108"/>
        <v>1752.242629283995</v>
      </c>
    </row>
    <row r="289" spans="1:10" ht="13.8" x14ac:dyDescent="0.3">
      <c r="A289" s="13" t="s">
        <v>153</v>
      </c>
      <c r="B289" s="13" t="s">
        <v>169</v>
      </c>
      <c r="C289" s="13" t="s">
        <v>180</v>
      </c>
      <c r="D289" s="13" t="s">
        <v>186</v>
      </c>
      <c r="E289" s="13" t="s">
        <v>197</v>
      </c>
      <c r="F289" s="13" t="s">
        <v>262</v>
      </c>
      <c r="G289" s="14">
        <f t="shared" ref="G289:H289" si="113">AVERAGE(G285:G288)</f>
        <v>9</v>
      </c>
      <c r="H289" s="16">
        <f t="shared" si="113"/>
        <v>8130</v>
      </c>
      <c r="I289" s="14">
        <f t="shared" ref="I289" si="114">AVERAGE(I285:I288)</f>
        <v>19.922744035720825</v>
      </c>
      <c r="J289" s="31">
        <f t="shared" si="108"/>
        <v>1753.1531885665227</v>
      </c>
    </row>
    <row r="290" spans="1:10" ht="13.8" x14ac:dyDescent="0.3">
      <c r="A290" s="13" t="s">
        <v>168</v>
      </c>
      <c r="B290" s="13" t="s">
        <v>172</v>
      </c>
      <c r="C290" s="13" t="s">
        <v>208</v>
      </c>
      <c r="D290" s="13" t="s">
        <v>173</v>
      </c>
      <c r="E290" s="13" t="s">
        <v>173</v>
      </c>
      <c r="F290" s="13" t="s">
        <v>262</v>
      </c>
      <c r="G290" s="14">
        <v>13.7</v>
      </c>
      <c r="H290" s="16">
        <v>20000</v>
      </c>
      <c r="I290" s="14">
        <v>8.0500000000000007</v>
      </c>
      <c r="J290" s="31">
        <f t="shared" si="108"/>
        <v>13661.417322834644</v>
      </c>
    </row>
    <row r="291" spans="1:10" ht="13.8" x14ac:dyDescent="0.3">
      <c r="A291" s="13" t="s">
        <v>168</v>
      </c>
      <c r="B291" s="13" t="s">
        <v>172</v>
      </c>
      <c r="C291" s="13" t="s">
        <v>208</v>
      </c>
      <c r="D291" s="13" t="s">
        <v>186</v>
      </c>
      <c r="E291" s="13" t="s">
        <v>197</v>
      </c>
      <c r="F291" s="13" t="s">
        <v>262</v>
      </c>
      <c r="G291" s="14">
        <v>11.5</v>
      </c>
      <c r="H291" s="16">
        <v>20000</v>
      </c>
      <c r="I291" s="14">
        <v>6.9</v>
      </c>
      <c r="J291" s="31">
        <f t="shared" ref="J291:J298" si="115">H291*(1-I291/25.4)</f>
        <v>14566.929133858268</v>
      </c>
    </row>
    <row r="292" spans="1:10" ht="13.8" x14ac:dyDescent="0.3">
      <c r="A292" s="13" t="s">
        <v>168</v>
      </c>
      <c r="B292" s="13" t="s">
        <v>172</v>
      </c>
      <c r="C292" s="13" t="s">
        <v>208</v>
      </c>
      <c r="D292" s="13" t="s">
        <v>189</v>
      </c>
      <c r="E292" s="13" t="s">
        <v>191</v>
      </c>
      <c r="F292" s="13" t="s">
        <v>262</v>
      </c>
      <c r="G292" s="14">
        <v>14</v>
      </c>
      <c r="H292" s="16">
        <v>20000</v>
      </c>
      <c r="I292" s="14">
        <v>9.6999999999999993</v>
      </c>
      <c r="J292" s="31">
        <f t="shared" si="115"/>
        <v>12362.204724409448</v>
      </c>
    </row>
    <row r="293" spans="1:10" ht="13.8" x14ac:dyDescent="0.3">
      <c r="A293" s="13" t="s">
        <v>168</v>
      </c>
      <c r="B293" s="13" t="s">
        <v>172</v>
      </c>
      <c r="C293" s="13" t="s">
        <v>208</v>
      </c>
      <c r="D293" s="13" t="s">
        <v>183</v>
      </c>
      <c r="E293" s="13" t="s">
        <v>204</v>
      </c>
      <c r="F293" s="13" t="s">
        <v>262</v>
      </c>
      <c r="G293" s="14">
        <v>11.1</v>
      </c>
      <c r="H293" s="16">
        <v>20000</v>
      </c>
      <c r="I293" s="14">
        <v>5.4</v>
      </c>
      <c r="J293" s="31">
        <f t="shared" si="115"/>
        <v>15748.031496062991</v>
      </c>
    </row>
    <row r="294" spans="1:10" ht="13.8" x14ac:dyDescent="0.3">
      <c r="A294" s="13" t="s">
        <v>168</v>
      </c>
      <c r="B294" s="13" t="s">
        <v>172</v>
      </c>
      <c r="C294" s="13" t="s">
        <v>208</v>
      </c>
      <c r="D294" s="13" t="s">
        <v>181</v>
      </c>
      <c r="E294" s="13" t="s">
        <v>182</v>
      </c>
      <c r="F294" s="13" t="s">
        <v>262</v>
      </c>
      <c r="G294" s="14">
        <v>11.2</v>
      </c>
      <c r="H294" s="16">
        <v>20000</v>
      </c>
      <c r="I294" s="14">
        <v>5.5</v>
      </c>
      <c r="J294" s="31">
        <f t="shared" si="115"/>
        <v>15669.291338582676</v>
      </c>
    </row>
    <row r="295" spans="1:10" ht="13.8" x14ac:dyDescent="0.3">
      <c r="A295" s="13" t="s">
        <v>167</v>
      </c>
      <c r="B295" s="13" t="s">
        <v>172</v>
      </c>
      <c r="C295" s="13" t="s">
        <v>208</v>
      </c>
      <c r="D295" s="13" t="s">
        <v>173</v>
      </c>
      <c r="E295" s="13" t="s">
        <v>173</v>
      </c>
      <c r="F295" s="13" t="s">
        <v>262</v>
      </c>
      <c r="G295" s="14">
        <v>4.8</v>
      </c>
      <c r="H295" s="16">
        <v>20000</v>
      </c>
      <c r="I295" s="14">
        <v>10</v>
      </c>
      <c r="J295" s="31">
        <f t="shared" si="115"/>
        <v>12125.984251968504</v>
      </c>
    </row>
    <row r="296" spans="1:10" ht="13.8" x14ac:dyDescent="0.3">
      <c r="A296" s="13" t="s">
        <v>167</v>
      </c>
      <c r="B296" s="13" t="s">
        <v>172</v>
      </c>
      <c r="C296" s="13" t="s">
        <v>208</v>
      </c>
      <c r="D296" s="13" t="s">
        <v>189</v>
      </c>
      <c r="E296" s="13" t="s">
        <v>209</v>
      </c>
      <c r="F296" s="13" t="s">
        <v>262</v>
      </c>
      <c r="G296" s="14">
        <v>6.2</v>
      </c>
      <c r="H296" s="16">
        <v>20000</v>
      </c>
      <c r="I296" s="14">
        <v>14.3</v>
      </c>
      <c r="J296" s="31">
        <f t="shared" si="115"/>
        <v>8740.1574803149579</v>
      </c>
    </row>
    <row r="297" spans="1:10" ht="13.8" x14ac:dyDescent="0.3">
      <c r="A297" s="13" t="s">
        <v>167</v>
      </c>
      <c r="B297" s="13" t="s">
        <v>172</v>
      </c>
      <c r="C297" s="13" t="s">
        <v>208</v>
      </c>
      <c r="D297" s="13" t="s">
        <v>183</v>
      </c>
      <c r="E297" s="13" t="s">
        <v>184</v>
      </c>
      <c r="F297" s="13" t="s">
        <v>262</v>
      </c>
      <c r="G297" s="14">
        <v>5.9</v>
      </c>
      <c r="H297" s="16">
        <v>20000</v>
      </c>
      <c r="I297" s="14">
        <v>10.3</v>
      </c>
      <c r="J297" s="31">
        <f t="shared" si="115"/>
        <v>11889.763779527559</v>
      </c>
    </row>
    <row r="298" spans="1:10" ht="13.8" x14ac:dyDescent="0.3">
      <c r="A298" s="13" t="s">
        <v>167</v>
      </c>
      <c r="B298" s="13" t="s">
        <v>172</v>
      </c>
      <c r="C298" s="13" t="s">
        <v>208</v>
      </c>
      <c r="D298" s="13" t="s">
        <v>183</v>
      </c>
      <c r="E298" s="13" t="s">
        <v>210</v>
      </c>
      <c r="F298" s="13" t="s">
        <v>262</v>
      </c>
      <c r="G298" s="14">
        <v>5.5</v>
      </c>
      <c r="H298" s="16">
        <v>20000</v>
      </c>
      <c r="I298" s="14">
        <v>10.4</v>
      </c>
      <c r="J298" s="31">
        <f t="shared" si="115"/>
        <v>11811.023622047243</v>
      </c>
    </row>
    <row r="299" spans="1:10" ht="13.8" x14ac:dyDescent="0.2">
      <c r="A299" s="13" t="s">
        <v>211</v>
      </c>
      <c r="B299" s="13" t="s">
        <v>172</v>
      </c>
      <c r="C299" s="13" t="s">
        <v>180</v>
      </c>
      <c r="D299" s="13" t="s">
        <v>173</v>
      </c>
      <c r="E299" s="13" t="s">
        <v>173</v>
      </c>
      <c r="F299" s="13" t="s">
        <v>376</v>
      </c>
      <c r="G299" s="13" t="s">
        <v>376</v>
      </c>
      <c r="H299" s="13" t="s">
        <v>376</v>
      </c>
      <c r="I299" s="13" t="s">
        <v>376</v>
      </c>
      <c r="J299" s="13" t="s">
        <v>376</v>
      </c>
    </row>
    <row r="300" spans="1:10" ht="13.8" x14ac:dyDescent="0.2">
      <c r="A300" s="13" t="s">
        <v>211</v>
      </c>
      <c r="B300" s="13" t="s">
        <v>172</v>
      </c>
      <c r="C300" s="13" t="s">
        <v>180</v>
      </c>
      <c r="D300" s="13" t="s">
        <v>173</v>
      </c>
      <c r="E300" s="13" t="s">
        <v>173</v>
      </c>
      <c r="F300" s="13" t="s">
        <v>376</v>
      </c>
      <c r="G300" s="13" t="s">
        <v>376</v>
      </c>
      <c r="H300" s="13" t="s">
        <v>376</v>
      </c>
      <c r="I300" s="13" t="s">
        <v>376</v>
      </c>
      <c r="J300" s="13" t="s">
        <v>376</v>
      </c>
    </row>
    <row r="301" spans="1:10" ht="13.8" x14ac:dyDescent="0.2">
      <c r="A301" s="13" t="s">
        <v>211</v>
      </c>
      <c r="B301" s="13" t="s">
        <v>172</v>
      </c>
      <c r="C301" s="13" t="s">
        <v>180</v>
      </c>
      <c r="D301" s="13" t="s">
        <v>173</v>
      </c>
      <c r="E301" s="13" t="s">
        <v>173</v>
      </c>
      <c r="F301" s="13" t="s">
        <v>376</v>
      </c>
      <c r="G301" s="13" t="s">
        <v>376</v>
      </c>
      <c r="H301" s="13" t="s">
        <v>376</v>
      </c>
      <c r="I301" s="13" t="s">
        <v>376</v>
      </c>
      <c r="J301" s="13" t="s">
        <v>376</v>
      </c>
    </row>
    <row r="302" spans="1:10" ht="13.8" x14ac:dyDescent="0.2">
      <c r="A302" s="13" t="s">
        <v>211</v>
      </c>
      <c r="B302" s="13" t="s">
        <v>172</v>
      </c>
      <c r="C302" s="13" t="s">
        <v>180</v>
      </c>
      <c r="D302" s="13" t="s">
        <v>173</v>
      </c>
      <c r="E302" s="13" t="s">
        <v>173</v>
      </c>
      <c r="F302" s="13" t="s">
        <v>376</v>
      </c>
      <c r="G302" s="13" t="s">
        <v>376</v>
      </c>
      <c r="H302" s="13" t="s">
        <v>376</v>
      </c>
      <c r="I302" s="13" t="s">
        <v>376</v>
      </c>
      <c r="J302" s="13" t="s">
        <v>376</v>
      </c>
    </row>
    <row r="303" spans="1:10" ht="13.8" x14ac:dyDescent="0.2">
      <c r="A303" s="13" t="s">
        <v>211</v>
      </c>
      <c r="B303" s="13" t="s">
        <v>172</v>
      </c>
      <c r="C303" s="13" t="s">
        <v>180</v>
      </c>
      <c r="D303" s="13" t="s">
        <v>183</v>
      </c>
      <c r="E303" s="13" t="s">
        <v>184</v>
      </c>
      <c r="F303" s="13" t="s">
        <v>376</v>
      </c>
      <c r="G303" s="13" t="s">
        <v>376</v>
      </c>
      <c r="H303" s="13" t="s">
        <v>376</v>
      </c>
      <c r="I303" s="13" t="s">
        <v>376</v>
      </c>
      <c r="J303" s="13" t="s">
        <v>376</v>
      </c>
    </row>
    <row r="304" spans="1:10" ht="13.8" x14ac:dyDescent="0.2">
      <c r="A304" s="13" t="s">
        <v>211</v>
      </c>
      <c r="B304" s="13" t="s">
        <v>172</v>
      </c>
      <c r="C304" s="13" t="s">
        <v>180</v>
      </c>
      <c r="D304" s="13" t="s">
        <v>183</v>
      </c>
      <c r="E304" s="13" t="s">
        <v>184</v>
      </c>
      <c r="F304" s="13" t="s">
        <v>376</v>
      </c>
      <c r="G304" s="13" t="s">
        <v>376</v>
      </c>
      <c r="H304" s="13" t="s">
        <v>376</v>
      </c>
      <c r="I304" s="13" t="s">
        <v>376</v>
      </c>
      <c r="J304" s="13" t="s">
        <v>376</v>
      </c>
    </row>
    <row r="305" spans="1:10" ht="13.8" x14ac:dyDescent="0.2">
      <c r="A305" s="13" t="s">
        <v>211</v>
      </c>
      <c r="B305" s="13" t="s">
        <v>172</v>
      </c>
      <c r="C305" s="13" t="s">
        <v>180</v>
      </c>
      <c r="D305" s="13" t="s">
        <v>183</v>
      </c>
      <c r="E305" s="13" t="s">
        <v>184</v>
      </c>
      <c r="F305" s="13" t="s">
        <v>376</v>
      </c>
      <c r="G305" s="13" t="s">
        <v>376</v>
      </c>
      <c r="H305" s="13" t="s">
        <v>376</v>
      </c>
      <c r="I305" s="13" t="s">
        <v>376</v>
      </c>
      <c r="J305" s="13" t="s">
        <v>376</v>
      </c>
    </row>
    <row r="306" spans="1:10" ht="14.4" thickBot="1" x14ac:dyDescent="0.25">
      <c r="A306" s="20" t="s">
        <v>211</v>
      </c>
      <c r="B306" s="20" t="s">
        <v>172</v>
      </c>
      <c r="C306" s="20" t="s">
        <v>180</v>
      </c>
      <c r="D306" s="20" t="s">
        <v>183</v>
      </c>
      <c r="E306" s="20" t="s">
        <v>184</v>
      </c>
      <c r="F306" s="20" t="s">
        <v>376</v>
      </c>
      <c r="G306" s="28" t="s">
        <v>376</v>
      </c>
      <c r="H306" s="22" t="s">
        <v>376</v>
      </c>
      <c r="I306" s="28" t="s">
        <v>376</v>
      </c>
      <c r="J306" s="22" t="s">
        <v>376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Basic Info</vt:lpstr>
      <vt:lpstr>Aggregate Gradation</vt:lpstr>
      <vt:lpstr>Distress Survey-Cracks</vt:lpstr>
      <vt:lpstr>Distress Survey-Rutting</vt:lpstr>
      <vt:lpstr>Mix IDT Modulus</vt:lpstr>
      <vt:lpstr>Mix Creep Compliance</vt:lpstr>
      <vt:lpstr>Mix IDT 20C</vt:lpstr>
      <vt:lpstr>Mix IDT -10C</vt:lpstr>
      <vt:lpstr>Hamburg</vt:lpstr>
      <vt:lpstr>Recovered Binder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Shenghua Wu</dc:creator>
  <cp:lastModifiedBy>Edward Harrigan</cp:lastModifiedBy>
  <dcterms:created xsi:type="dcterms:W3CDTF">2012-06-18T00:42:15Z</dcterms:created>
  <dcterms:modified xsi:type="dcterms:W3CDTF">2017-06-02T14:36:01Z</dcterms:modified>
</cp:coreProperties>
</file>