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40" tabRatio="601" firstSheet="4" activeTab="4"/>
  </bookViews>
  <sheets>
    <sheet name="ServiceAreas" sheetId="1" state="hidden" r:id="rId1"/>
    <sheet name="Regions" sheetId="2" state="hidden" r:id="rId2"/>
    <sheet name="TypeofOrganization" sheetId="3" state="hidden" r:id="rId3"/>
    <sheet name="NumberofEmployees" sheetId="4" state="hidden" r:id="rId4"/>
    <sheet name="Input" sheetId="5" r:id="rId5"/>
    <sheet name="NonUrbanWageReport" sheetId="6" state="hidden" r:id="rId6"/>
    <sheet name="UrbanWageReport" sheetId="7" state="hidden" r:id="rId7"/>
    <sheet name="Wage Report" sheetId="8" state="hidden" r:id="rId8"/>
    <sheet name="Wage Tables" sheetId="9" state="hidden" r:id="rId9"/>
    <sheet name="Benefits Report" sheetId="10" state="hidden" r:id="rId10"/>
    <sheet name="Benefit Tables" sheetId="11" state="hidden" r:id="rId11"/>
  </sheets>
  <definedNames>
    <definedName name="NumberofEmployees">'NumberofEmployees'!$A$1:$A$3</definedName>
    <definedName name="_xlnm.Print_Area" localSheetId="10">'Benefit Tables'!$B$3:$K$119</definedName>
    <definedName name="_xlnm.Print_Area" localSheetId="4">'Input'!$A$1:$I$33</definedName>
    <definedName name="_xlnm.Print_Area" localSheetId="8">'Wage Tables'!$A$1:$L$89</definedName>
    <definedName name="_xlnm.Print_Titles" localSheetId="8">'Wage Tables'!$A:$A,'Wage Tables'!$2:$2</definedName>
    <definedName name="ServiceAreas">'ServiceAreas'!$A$1:$A$6</definedName>
    <definedName name="States">'Regions'!$A$2:$A$52</definedName>
    <definedName name="TypeofOrganization">'TypeofOrganization'!$A$1:$A$7</definedName>
  </definedNames>
  <calcPr fullCalcOnLoad="1"/>
</workbook>
</file>

<file path=xl/comments8.xml><?xml version="1.0" encoding="utf-8"?>
<comments xmlns="http://schemas.openxmlformats.org/spreadsheetml/2006/main">
  <authors>
    <author> </author>
  </authors>
  <commentList>
    <comment ref="C11" authorId="0">
      <text>
        <r>
          <rPr>
            <b/>
            <sz val="8"/>
            <rFont val="Tahoma"/>
            <family val="0"/>
          </rPr>
          <t>Plans, directs, coordinates and evaluates the activities of the transit agency. Develops and administers the agency budget; negotiates and secures funding from local contributing organizations; prepares grants; directs the purchase of capital equipment; and ensures the proper and efficient use of funds. Provides information, alternatives and recommendations regarding policy and service issues to the Transit Board. Implements Board decisions.</t>
        </r>
        <r>
          <rPr>
            <sz val="8"/>
            <rFont val="Tahoma"/>
            <family val="0"/>
          </rPr>
          <t xml:space="preserve">
</t>
        </r>
      </text>
    </comment>
    <comment ref="C12" authorId="0">
      <text>
        <r>
          <rPr>
            <b/>
            <sz val="8"/>
            <rFont val="Tahoma"/>
            <family val="0"/>
          </rPr>
          <t>Provides general administrative support for the director; performs a variety of administrative tasks involving the department’s budget and operations.</t>
        </r>
        <r>
          <rPr>
            <sz val="8"/>
            <rFont val="Tahoma"/>
            <family val="0"/>
          </rPr>
          <t xml:space="preserve">
</t>
        </r>
      </text>
    </comment>
    <comment ref="C13" authorId="0">
      <text>
        <r>
          <rPr>
            <b/>
            <sz val="8"/>
            <rFont val="Tahoma"/>
            <family val="0"/>
          </rPr>
          <t>Participates in policy development and implementation of service enhancement projects by conducting transit planning and service delivery studies that include the identification of issues, collection, analysis, and reporting of data, and the preparation and presentation of oral and written reports.</t>
        </r>
        <r>
          <rPr>
            <sz val="8"/>
            <rFont val="Tahoma"/>
            <family val="0"/>
          </rPr>
          <t xml:space="preserve">
</t>
        </r>
      </text>
    </comment>
    <comment ref="C14" authorId="0">
      <text>
        <r>
          <rPr>
            <b/>
            <sz val="8"/>
            <rFont val="Tahoma"/>
            <family val="0"/>
          </rPr>
          <t>Performs routine bookkeeping functions such as entering data, posting financial information, updating account balances, and maintaining financial records. Counts, records, and deposits fare revenue.</t>
        </r>
      </text>
    </comment>
    <comment ref="C15" authorId="0">
      <text>
        <r>
          <rPr>
            <b/>
            <sz val="8"/>
            <rFont val="Tahoma"/>
            <family val="0"/>
          </rPr>
          <t>Develops and supports marketing plans in order to maximize the services and programs of the transit agency. Designs and produces web-based and print newsletters, flyers, and other materials. Researches, writes, and disseminates agency press releases, public service announcements, and feature stories.  Cultivates and facilitates positive relationships with media and community groups.</t>
        </r>
      </text>
    </comment>
    <comment ref="C16" authorId="0">
      <text>
        <r>
          <rPr>
            <b/>
            <sz val="8"/>
            <rFont val="Tahoma"/>
            <family val="0"/>
          </rPr>
          <t>Provides personal computer and network systems support and security, maintains routine databases, troubleshoots and resolves malfunctions, and installs, configures, and tests applications, upgrades, and hardware.</t>
        </r>
        <r>
          <rPr>
            <sz val="8"/>
            <rFont val="Tahoma"/>
            <family val="0"/>
          </rPr>
          <t xml:space="preserve">
</t>
        </r>
      </text>
    </comment>
    <comment ref="C17" authorId="0">
      <text>
        <r>
          <rPr>
            <b/>
            <sz val="8"/>
            <rFont val="Tahoma"/>
            <family val="0"/>
          </rPr>
          <t>Develops, coordinates, schedules, and conducts driver training programs. Insures that drivers meet and comply with all federal, state, and local health and safety regulations including CDL requirements and drug and alcohol testing and training. Responsible for accident investigation, accident review board activities, and retraining/refresher programs.</t>
        </r>
        <r>
          <rPr>
            <sz val="8"/>
            <rFont val="Tahoma"/>
            <family val="0"/>
          </rPr>
          <t xml:space="preserve">
</t>
        </r>
      </text>
    </comment>
    <comment ref="C18" authorId="0">
      <text>
        <r>
          <rPr>
            <b/>
            <sz val="8"/>
            <rFont val="Tahoma"/>
            <family val="0"/>
          </rPr>
          <t>Identifies, develops, and implements carpooling, vanpooling, and other shared-ride opportunities. Organizes and maintains database of potential riders. Matches ride requests with drivers. Introduces and markets ridesharing and other innovative programs. Maintains relationships with major employers, business centers, and other traffic generators.</t>
        </r>
        <r>
          <rPr>
            <sz val="8"/>
            <rFont val="Tahoma"/>
            <family val="0"/>
          </rPr>
          <t xml:space="preserve">
</t>
        </r>
      </text>
    </comment>
    <comment ref="C19" authorId="0">
      <text>
        <r>
          <rPr>
            <b/>
            <sz val="8"/>
            <rFont val="Tahoma"/>
            <family val="0"/>
          </rPr>
          <t>Works under the direction of the Safety/Training Manager to train drivers.</t>
        </r>
        <r>
          <rPr>
            <sz val="8"/>
            <rFont val="Tahoma"/>
            <family val="0"/>
          </rPr>
          <t xml:space="preserve">
</t>
        </r>
      </text>
    </comment>
    <comment ref="C22" authorId="0">
      <text>
        <r>
          <rPr>
            <b/>
            <sz val="8"/>
            <rFont val="Tahoma"/>
            <family val="0"/>
          </rPr>
          <t>Performs routine clerical functions such as entering data using a personal computer and maintaining computer and paper records.</t>
        </r>
        <r>
          <rPr>
            <sz val="8"/>
            <rFont val="Tahoma"/>
            <family val="0"/>
          </rPr>
          <t xml:space="preserve">
</t>
        </r>
      </text>
    </comment>
    <comment ref="C23" authorId="0">
      <text>
        <r>
          <rPr>
            <b/>
            <sz val="8"/>
            <rFont val="Tahoma"/>
            <family val="0"/>
          </rPr>
          <t>Performs a variety of duties relating to the supervision of transit operations including personnel, marketing, planning, safety, and scheduling. Oversees the drivers and dispatchers. May drive or dispatch as needed.</t>
        </r>
        <r>
          <rPr>
            <sz val="8"/>
            <rFont val="Tahoma"/>
            <family val="0"/>
          </rPr>
          <t xml:space="preserve">
</t>
        </r>
      </text>
    </comment>
    <comment ref="C24" authorId="0">
      <text>
        <r>
          <rPr>
            <b/>
            <sz val="8"/>
            <rFont val="Tahoma"/>
            <family val="0"/>
          </rPr>
          <t>Oversees the drivers while they are in service. Serves as a front-line supervisor. May drive or dispatch as needed.</t>
        </r>
        <r>
          <rPr>
            <sz val="8"/>
            <rFont val="Tahoma"/>
            <family val="0"/>
          </rPr>
          <t xml:space="preserve">
</t>
        </r>
      </text>
    </comment>
    <comment ref="C25" authorId="0">
      <text>
        <r>
          <rPr>
            <b/>
            <sz val="8"/>
            <rFont val="Tahoma"/>
            <family val="0"/>
          </rPr>
          <t>Plans, schedules, oversees, and keeps records for demand response transit services. Administers ADA-related transit requests; takes calls from customers and schedules ride appointments and requests for return trips; assigns drivers according to trip manifests.</t>
        </r>
        <r>
          <rPr>
            <sz val="8"/>
            <rFont val="Tahoma"/>
            <family val="0"/>
          </rPr>
          <t xml:space="preserve">
</t>
        </r>
      </text>
    </comment>
    <comment ref="C26" authorId="0">
      <text>
        <r>
          <rPr>
            <b/>
            <sz val="8"/>
            <rFont val="Tahoma"/>
            <family val="0"/>
          </rPr>
          <t>Dispatches the agency’s vehicles and provides a communication link to agency drivers. Duties may include using two-way radio, telephone, and/or computer to transmit assignments and compile daily operating statistics.</t>
        </r>
        <r>
          <rPr>
            <sz val="8"/>
            <rFont val="Tahoma"/>
            <family val="0"/>
          </rPr>
          <t xml:space="preserve">
</t>
        </r>
      </text>
    </comment>
    <comment ref="C27" authorId="0">
      <text>
        <r>
          <rPr>
            <b/>
            <sz val="8"/>
            <rFont val="Tahoma"/>
            <family val="0"/>
          </rPr>
          <t>Plans, organizes, assigns, supervises, and evaluates the work of fleet technicians/mechanics and other workers engaged in the maintenance and repair of fleet vehicles. Provides oversight and direction for the maintenance function.</t>
        </r>
        <r>
          <rPr>
            <sz val="8"/>
            <rFont val="Tahoma"/>
            <family val="0"/>
          </rPr>
          <t xml:space="preserve">
</t>
        </r>
      </text>
    </comment>
    <comment ref="C28" authorId="0">
      <text>
        <r>
          <rPr>
            <b/>
            <sz val="8"/>
            <rFont val="Tahoma"/>
            <family val="0"/>
          </rPr>
          <t>Performs routine clerical functions in the maintenance department such as entering data using a personal computer and maintaining computer and paper records.</t>
        </r>
        <r>
          <rPr>
            <sz val="8"/>
            <rFont val="Tahoma"/>
            <family val="0"/>
          </rPr>
          <t xml:space="preserve">
</t>
        </r>
      </text>
    </comment>
    <comment ref="C29" authorId="0">
      <text>
        <r>
          <rPr>
            <b/>
            <sz val="8"/>
            <rFont val="Tahoma"/>
            <family val="0"/>
          </rPr>
          <t>Performs repair and preventive maintenance activities for the fleet. Evaluates, troubleshoots, analyzes, and tests a wide variety of transit vehicle systems to determine the nature and extent of defects; replaces, repairs, and overhauls heavy equipment systems such as engines, transmissions, front and rear end assemblies, power steering and braking mechanisms; electronic engine and equipment systems and controls, and hydraulic systems.</t>
        </r>
        <r>
          <rPr>
            <sz val="8"/>
            <rFont val="Tahoma"/>
            <family val="0"/>
          </rPr>
          <t xml:space="preserve">
</t>
        </r>
      </text>
    </comment>
    <comment ref="C30" authorId="0">
      <text>
        <r>
          <rPr>
            <b/>
            <sz val="8"/>
            <rFont val="Tahoma"/>
            <family val="0"/>
          </rPr>
          <t>Performs repair and maintenance activities and assists mechanics in performing more complex activities related to the maintenance and repair of gasoline or diesel-powered automotive or heavy equipment.</t>
        </r>
        <r>
          <rPr>
            <sz val="8"/>
            <rFont val="Tahoma"/>
            <family val="0"/>
          </rPr>
          <t xml:space="preserve">
</t>
        </r>
      </text>
    </comment>
    <comment ref="C31" authorId="0">
      <text>
        <r>
          <rPr>
            <b/>
            <sz val="8"/>
            <rFont val="Tahoma"/>
            <family val="0"/>
          </rPr>
          <t>Cleans, fuels, and parks vehicles. Performs other non-vehicle maintenance duties as needed to assist in the upkeep of the facility and grounds.</t>
        </r>
        <r>
          <rPr>
            <sz val="8"/>
            <rFont val="Tahoma"/>
            <family val="0"/>
          </rPr>
          <t xml:space="preserve">
</t>
        </r>
      </text>
    </comment>
    <comment ref="C32" authorId="0">
      <text>
        <r>
          <rPr>
            <b/>
            <sz val="8"/>
            <rFont val="Tahoma"/>
            <family val="0"/>
          </rPr>
          <t>Drives buses and/or paratransit vehicles, including regular route, charters, and paratransit services. May assist passengers as needed. May collect fares, tickets, or passes. Must be able to assist a rider in a wheelchair up or down two steps where a ramp is not available. Requires a CDL.</t>
        </r>
        <r>
          <rPr>
            <sz val="8"/>
            <rFont val="Tahoma"/>
            <family val="0"/>
          </rPr>
          <t xml:space="preserve">
</t>
        </r>
      </text>
    </comment>
    <comment ref="C33" authorId="0">
      <text>
        <r>
          <rPr>
            <b/>
            <sz val="8"/>
            <rFont val="Tahoma"/>
            <family val="0"/>
          </rPr>
          <t>Drives vehicles of a size that do not require the operator to hold a CDL. May drive regular route, paratransit, or other routes as needed. May collect fares, tickets, or passes. Must be able to assist a rider in a wheelchair up or down two steps where a ramp is not available.</t>
        </r>
        <r>
          <rPr>
            <sz val="8"/>
            <rFont val="Tahoma"/>
            <family val="0"/>
          </rPr>
          <t xml:space="preserve">
</t>
        </r>
      </text>
    </comment>
  </commentList>
</comments>
</file>

<file path=xl/sharedStrings.xml><?xml version="1.0" encoding="utf-8"?>
<sst xmlns="http://schemas.openxmlformats.org/spreadsheetml/2006/main" count="849" uniqueCount="187">
  <si>
    <t xml:space="preserve"> </t>
  </si>
  <si>
    <t xml:space="preserve"> Today's Date: </t>
  </si>
  <si>
    <t>TCRP PROJECT F-12</t>
  </si>
  <si>
    <t>EMPLOYEE WAGE AND BENEFIT PEER REVIEW TOOL</t>
  </si>
  <si>
    <t>USER INPUT</t>
  </si>
  <si>
    <t>ABOUT YOUR SERVICE AREA</t>
  </si>
  <si>
    <t>ABOUT YOUR STAFF</t>
  </si>
  <si>
    <t>Is there an urbanized area within your primary service area?</t>
  </si>
  <si>
    <t>Other</t>
  </si>
  <si>
    <t>Transit Authority</t>
  </si>
  <si>
    <t>Department of City Government</t>
  </si>
  <si>
    <t>Private non profit agency - transportation only</t>
  </si>
  <si>
    <t>Private non profit agency - multi-purpose</t>
  </si>
  <si>
    <t>How many people are employed by your transit system?</t>
  </si>
  <si>
    <t>Are any of your employees members of a union?</t>
  </si>
  <si>
    <t xml:space="preserve"> BENEFIT COMPARISON</t>
  </si>
  <si>
    <t>WAGE COMPARISON</t>
  </si>
  <si>
    <t>Job/Employee Category</t>
  </si>
  <si>
    <t>Low</t>
  </si>
  <si>
    <t>High</t>
  </si>
  <si>
    <t>Average Wage</t>
  </si>
  <si>
    <t>Low Wage</t>
  </si>
  <si>
    <t>High Wage</t>
  </si>
  <si>
    <t>Standard Deviation</t>
  </si>
  <si>
    <t>Director</t>
  </si>
  <si>
    <t>Administrative Assistant</t>
  </si>
  <si>
    <t>Transit Planner</t>
  </si>
  <si>
    <t>Finance Clerk</t>
  </si>
  <si>
    <t>Marketing Specialist</t>
  </si>
  <si>
    <t>Computer Operator</t>
  </si>
  <si>
    <t>Safety and Training Manager</t>
  </si>
  <si>
    <t>Rideshare Coordinator</t>
  </si>
  <si>
    <t>Trainer</t>
  </si>
  <si>
    <t>Operations</t>
  </si>
  <si>
    <t>Administration</t>
  </si>
  <si>
    <t>Adminstrative Support</t>
  </si>
  <si>
    <t>Operations Supervisor</t>
  </si>
  <si>
    <t>Street Supervisor</t>
  </si>
  <si>
    <t>Scheduler/Call Taker</t>
  </si>
  <si>
    <t>Dispatcher</t>
  </si>
  <si>
    <t>Maintenance Manager</t>
  </si>
  <si>
    <t>Maintenance Clerk</t>
  </si>
  <si>
    <t>Mechanic</t>
  </si>
  <si>
    <t>Mechanic Assistant</t>
  </si>
  <si>
    <t>Utility Worker</t>
  </si>
  <si>
    <t>Driver - with Commercial Drivers Licence (CDL)</t>
  </si>
  <si>
    <t>Driver - no Commercial Drivers Licence (CDL)</t>
  </si>
  <si>
    <t>Driver - CDL</t>
  </si>
  <si>
    <t>Table 2-X:  Survey Wage Data by Total Employee Ranking and Urban-Rural</t>
  </si>
  <si>
    <t>No Urban Area Served</t>
  </si>
  <si>
    <t>Urban Area Served</t>
  </si>
  <si>
    <t>Average</t>
  </si>
  <si>
    <t>N</t>
  </si>
  <si>
    <t xml:space="preserve">Finance Clerk </t>
  </si>
  <si>
    <t>Administrative Support</t>
  </si>
  <si>
    <t>Scheduler/Call taker</t>
  </si>
  <si>
    <t>Driver - Non-CDL</t>
  </si>
  <si>
    <t>25-49 Employees</t>
  </si>
  <si>
    <t>100+ Employees</t>
  </si>
  <si>
    <t>1-24 Employees</t>
  </si>
  <si>
    <t>Table 2-X:  Survey Wage Data by BLS Region</t>
  </si>
  <si>
    <t>New England</t>
  </si>
  <si>
    <t>Averages</t>
  </si>
  <si>
    <t>Regional Factor</t>
  </si>
  <si>
    <t>NA</t>
  </si>
  <si>
    <t>Middle Atlantic</t>
  </si>
  <si>
    <t>East North Central</t>
  </si>
  <si>
    <t>West North Central</t>
  </si>
  <si>
    <t>South Atlantic</t>
  </si>
  <si>
    <t>East South Central</t>
  </si>
  <si>
    <t>West South Central</t>
  </si>
  <si>
    <t>Mountain</t>
  </si>
  <si>
    <t>Pacific</t>
  </si>
  <si>
    <t>Average Regional Factor</t>
  </si>
  <si>
    <t>State</t>
  </si>
  <si>
    <t>Region</t>
  </si>
  <si>
    <t>CT</t>
  </si>
  <si>
    <t>ME</t>
  </si>
  <si>
    <t>MA</t>
  </si>
  <si>
    <t>NH</t>
  </si>
  <si>
    <t>RI</t>
  </si>
  <si>
    <t>VT</t>
  </si>
  <si>
    <t>NJ</t>
  </si>
  <si>
    <t>NY</t>
  </si>
  <si>
    <t>PA</t>
  </si>
  <si>
    <t>IL</t>
  </si>
  <si>
    <t>IN</t>
  </si>
  <si>
    <t>MI</t>
  </si>
  <si>
    <t>OH</t>
  </si>
  <si>
    <t>WI</t>
  </si>
  <si>
    <t>IA</t>
  </si>
  <si>
    <t>KS</t>
  </si>
  <si>
    <t>MN</t>
  </si>
  <si>
    <t>MO</t>
  </si>
  <si>
    <t>NE</t>
  </si>
  <si>
    <t>ND</t>
  </si>
  <si>
    <t>SD</t>
  </si>
  <si>
    <t>DE</t>
  </si>
  <si>
    <t>DC</t>
  </si>
  <si>
    <t>FL</t>
  </si>
  <si>
    <t>MD</t>
  </si>
  <si>
    <t>NC</t>
  </si>
  <si>
    <t>SC</t>
  </si>
  <si>
    <t>VA</t>
  </si>
  <si>
    <t>GA</t>
  </si>
  <si>
    <t>WV</t>
  </si>
  <si>
    <t>AL</t>
  </si>
  <si>
    <t>KY</t>
  </si>
  <si>
    <t>MS</t>
  </si>
  <si>
    <t>TN</t>
  </si>
  <si>
    <t>AR</t>
  </si>
  <si>
    <t>LA</t>
  </si>
  <si>
    <t>OK</t>
  </si>
  <si>
    <t>TX</t>
  </si>
  <si>
    <t>AZ</t>
  </si>
  <si>
    <t>CO</t>
  </si>
  <si>
    <t>ID</t>
  </si>
  <si>
    <t>MT</t>
  </si>
  <si>
    <t>NV</t>
  </si>
  <si>
    <t>NM</t>
  </si>
  <si>
    <t>UT</t>
  </si>
  <si>
    <t>WY</t>
  </si>
  <si>
    <t>AK</t>
  </si>
  <si>
    <t>CA</t>
  </si>
  <si>
    <t>HI</t>
  </si>
  <si>
    <t>OR</t>
  </si>
  <si>
    <t>WA</t>
  </si>
  <si>
    <t>Select the two-letter abbreviation of the State where you provide service.</t>
  </si>
  <si>
    <t>Single Municipal</t>
  </si>
  <si>
    <t>Single County</t>
  </si>
  <si>
    <t>Multi-County</t>
  </si>
  <si>
    <t>Indian Tribal Reservation</t>
  </si>
  <si>
    <t>Multi-Town</t>
  </si>
  <si>
    <t>Factor</t>
  </si>
  <si>
    <t>Percentage</t>
  </si>
  <si>
    <t>Non-Union</t>
  </si>
  <si>
    <t>Employer Offers and Contributes</t>
  </si>
  <si>
    <t>Employer Offers Only</t>
  </si>
  <si>
    <t>Employer Does Not Offer</t>
  </si>
  <si>
    <t>Fringe Benefits</t>
  </si>
  <si>
    <t>Health Insurance - Employee</t>
  </si>
  <si>
    <t>Health Insurance - Family</t>
  </si>
  <si>
    <t>Disability Insurance</t>
  </si>
  <si>
    <t>Life Insurance</t>
  </si>
  <si>
    <t>Retirement Plan</t>
  </si>
  <si>
    <t>Vacation</t>
  </si>
  <si>
    <t>Sick Leave</t>
  </si>
  <si>
    <t>Compensatory Time for Overtime</t>
  </si>
  <si>
    <t>Educational Opportunities</t>
  </si>
  <si>
    <t>Wellness Program</t>
  </si>
  <si>
    <t>Employees With Benefits</t>
  </si>
  <si>
    <t>All Employees</t>
  </si>
  <si>
    <t>Full Time Employees Only</t>
  </si>
  <si>
    <t>Part Time with Minimum Hours</t>
  </si>
  <si>
    <t>Not Applicable</t>
  </si>
  <si>
    <t>Benefits Compared to Labor Market</t>
  </si>
  <si>
    <t>Above Labor Market</t>
  </si>
  <si>
    <t>About Labor Market</t>
  </si>
  <si>
    <t>Below Labor Market</t>
  </si>
  <si>
    <t>N=160</t>
  </si>
  <si>
    <t xml:space="preserve"> 1-24 Employees</t>
  </si>
  <si>
    <t xml:space="preserve"> 25 - 49 Employees</t>
  </si>
  <si>
    <t xml:space="preserve"> 50+ Employees</t>
  </si>
  <si>
    <t>Union</t>
  </si>
  <si>
    <t>N=14</t>
  </si>
  <si>
    <t>N = 18</t>
  </si>
  <si>
    <t>N = 28</t>
  </si>
  <si>
    <t>N = 50</t>
  </si>
  <si>
    <t>N = 31</t>
  </si>
  <si>
    <t>-</t>
  </si>
  <si>
    <t>(Select one)</t>
  </si>
  <si>
    <t>Please provide input in the yellow-highlighted boxes by selecting one answer from the drop-down menu.</t>
  </si>
  <si>
    <t>When complete, the two boxes at the bottom of this page will produce two types of reports.  The</t>
  </si>
  <si>
    <t>"Wage Report" provides wage information on similar rural and small urban systems for 21 job classifications, including</t>
  </si>
  <si>
    <t>The "Benefits Report" provides information on benefit offered and subsidized at similar systems.</t>
  </si>
  <si>
    <t>for complete information on the data included in the tool including user-defined inputs and the tool output.</t>
  </si>
  <si>
    <t>EMPLOYEE WAGE AND BENEFIT INTERACTIVE TOOL</t>
  </si>
  <si>
    <r>
      <t xml:space="preserve">Operations </t>
    </r>
    <r>
      <rPr>
        <b/>
        <i/>
        <sz val="10"/>
        <color indexed="8"/>
        <rFont val="Arial"/>
        <family val="2"/>
      </rPr>
      <t>(Hourly Wages)</t>
    </r>
  </si>
  <si>
    <r>
      <t xml:space="preserve">Administration </t>
    </r>
    <r>
      <rPr>
        <b/>
        <i/>
        <sz val="10"/>
        <color indexed="8"/>
        <rFont val="Arial"/>
        <family val="2"/>
      </rPr>
      <t>(Annual Wages - Full Time)</t>
    </r>
  </si>
  <si>
    <t>Department of County Government</t>
  </si>
  <si>
    <t>Private, for profit provider</t>
  </si>
  <si>
    <t>50+ Employees</t>
  </si>
  <si>
    <t>(move cursor over position for description)</t>
  </si>
  <si>
    <t>Inputs</t>
  </si>
  <si>
    <t>If you do not answer an essential question, the wage and benefit reports will indicate that there is insufficient data.  First time users</t>
  </si>
  <si>
    <r>
      <t xml:space="preserve">should refer to the report for TCRP Project F-12:  </t>
    </r>
    <r>
      <rPr>
        <i/>
        <sz val="10"/>
        <rFont val="Arial"/>
        <family val="2"/>
      </rPr>
      <t>Compensation Guidelines for Transit Operators in Rural and Small Urban Areas</t>
    </r>
  </si>
  <si>
    <t>nine administrative and twelve operational jobs.  Wage information includes low, high and average wages for similar systems.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</si>
</sst>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quot;$&quot;#,##0.0"/>
    <numFmt numFmtId="168" formatCode="#,##0.0"/>
    <numFmt numFmtId="169" formatCode="0.0%"/>
    <numFmt numFmtId="170" formatCode="0.00000"/>
    <numFmt numFmtId="171" formatCode="#,##0.0000"/>
    <numFmt numFmtId="172" formatCode="#,##0.000000"/>
    <numFmt numFmtId="173" formatCode="#,##0.00000"/>
    <numFmt numFmtId="174" formatCode="&quot;$&quot;#,##0.0000"/>
    <numFmt numFmtId="175" formatCode="m/d"/>
    <numFmt numFmtId="176" formatCode="0.0000"/>
    <numFmt numFmtId="177" formatCode="mm/dd/yy"/>
    <numFmt numFmtId="178" formatCode="0.000"/>
    <numFmt numFmtId="179" formatCode="mmmm\-yy"/>
    <numFmt numFmtId="180" formatCode="mmmm\ d\,\ yyyy"/>
    <numFmt numFmtId="181" formatCode="&quot;$&quot;#,##0.000"/>
    <numFmt numFmtId="182" formatCode="#,##0.000"/>
    <numFmt numFmtId="183" formatCode="_(* #,##0.000_);_(* \(#,##0.000\);_(* &quot;-&quot;??_);_(@_)"/>
  </numFmts>
  <fonts count="37">
    <font>
      <sz val="10"/>
      <name val="Arial"/>
      <family val="0"/>
    </font>
    <font>
      <b/>
      <sz val="10"/>
      <name val="Arial"/>
      <family val="0"/>
    </font>
    <font>
      <i/>
      <sz val="10"/>
      <name val="Arial"/>
      <family val="0"/>
    </font>
    <font>
      <b/>
      <i/>
      <sz val="10"/>
      <name val="Arial"/>
      <family val="0"/>
    </font>
    <font>
      <sz val="12"/>
      <name val="Arial"/>
      <family val="2"/>
    </font>
    <font>
      <b/>
      <sz val="12"/>
      <color indexed="39"/>
      <name val="Arial"/>
      <family val="2"/>
    </font>
    <font>
      <sz val="8"/>
      <name val="Arial"/>
      <family val="2"/>
    </font>
    <font>
      <sz val="9"/>
      <name val="Arial"/>
      <family val="2"/>
    </font>
    <font>
      <sz val="11"/>
      <name val="Arial"/>
      <family val="2"/>
    </font>
    <font>
      <b/>
      <sz val="11"/>
      <name val="Arial"/>
      <family val="2"/>
    </font>
    <font>
      <sz val="11"/>
      <color indexed="26"/>
      <name val="Arial"/>
      <family val="2"/>
    </font>
    <font>
      <sz val="11"/>
      <color indexed="8"/>
      <name val="Arial"/>
      <family val="2"/>
    </font>
    <font>
      <sz val="10"/>
      <color indexed="8"/>
      <name val="Arial"/>
      <family val="2"/>
    </font>
    <font>
      <i/>
      <sz val="9"/>
      <name val="Arial"/>
      <family val="2"/>
    </font>
    <font>
      <b/>
      <i/>
      <sz val="12"/>
      <color indexed="39"/>
      <name val="Arial"/>
      <family val="0"/>
    </font>
    <font>
      <b/>
      <sz val="12"/>
      <color indexed="8"/>
      <name val="Arial"/>
      <family val="2"/>
    </font>
    <font>
      <sz val="12"/>
      <color indexed="8"/>
      <name val="Arial"/>
      <family val="0"/>
    </font>
    <font>
      <b/>
      <sz val="12"/>
      <name val="Arial"/>
      <family val="2"/>
    </font>
    <font>
      <sz val="10"/>
      <color indexed="10"/>
      <name val="Arial"/>
      <family val="0"/>
    </font>
    <font>
      <sz val="10"/>
      <color indexed="48"/>
      <name val="Arial"/>
      <family val="0"/>
    </font>
    <font>
      <sz val="10"/>
      <color indexed="50"/>
      <name val="Arial"/>
      <family val="0"/>
    </font>
    <font>
      <sz val="10"/>
      <color indexed="20"/>
      <name val="Arial"/>
      <family val="0"/>
    </font>
    <font>
      <sz val="10"/>
      <color indexed="54"/>
      <name val="Arial"/>
      <family val="0"/>
    </font>
    <font>
      <sz val="10"/>
      <color indexed="16"/>
      <name val="Arial"/>
      <family val="0"/>
    </font>
    <font>
      <sz val="10"/>
      <color indexed="40"/>
      <name val="Arial"/>
      <family val="0"/>
    </font>
    <font>
      <sz val="10"/>
      <color indexed="13"/>
      <name val="Arial"/>
      <family val="0"/>
    </font>
    <font>
      <b/>
      <sz val="10"/>
      <color indexed="8"/>
      <name val="Arial"/>
      <family val="2"/>
    </font>
    <font>
      <i/>
      <sz val="10"/>
      <color indexed="10"/>
      <name val="Arial"/>
      <family val="2"/>
    </font>
    <font>
      <i/>
      <sz val="8"/>
      <name val="Arial"/>
      <family val="2"/>
    </font>
    <font>
      <b/>
      <i/>
      <sz val="10"/>
      <color indexed="8"/>
      <name val="Arial"/>
      <family val="2"/>
    </font>
    <font>
      <u val="single"/>
      <sz val="10"/>
      <color indexed="12"/>
      <name val="Arial"/>
      <family val="0"/>
    </font>
    <font>
      <u val="single"/>
      <sz val="10"/>
      <color indexed="36"/>
      <name val="Arial"/>
      <family val="0"/>
    </font>
    <font>
      <sz val="8"/>
      <name val="Tahoma"/>
      <family val="0"/>
    </font>
    <font>
      <b/>
      <sz val="8"/>
      <name val="Tahoma"/>
      <family val="0"/>
    </font>
    <font>
      <i/>
      <sz val="8"/>
      <color indexed="8"/>
      <name val="Arial"/>
      <family val="2"/>
    </font>
    <font>
      <b/>
      <u val="single"/>
      <sz val="10"/>
      <name val="Arial"/>
      <family val="2"/>
    </font>
    <font>
      <b/>
      <sz val="8"/>
      <name val="Arial"/>
      <family val="2"/>
    </font>
  </fonts>
  <fills count="5">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5"/>
        <bgColor indexed="64"/>
      </patternFill>
    </fill>
  </fills>
  <borders count="20">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ashed"/>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style="thin"/>
      <right>
        <color indexed="63"/>
      </right>
      <top>
        <color indexed="63"/>
      </top>
      <bottom style="dashed"/>
    </border>
    <border>
      <left>
        <color indexed="63"/>
      </left>
      <right>
        <color indexed="63"/>
      </right>
      <top>
        <color indexed="63"/>
      </top>
      <bottom style="dotted"/>
    </border>
    <border>
      <left>
        <color indexed="63"/>
      </left>
      <right style="thin"/>
      <top>
        <color indexed="63"/>
      </top>
      <bottom style="dashed"/>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0" fontId="0" fillId="0" borderId="0" xfId="0" applyAlignment="1">
      <alignment horizontal="center"/>
    </xf>
    <xf numFmtId="0" fontId="7" fillId="0" borderId="0" xfId="0" applyFont="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0" fontId="0" fillId="0" borderId="0" xfId="0" applyAlignment="1" applyProtection="1">
      <alignment/>
      <protection/>
    </xf>
    <xf numFmtId="0" fontId="5" fillId="0" borderId="0" xfId="0" applyFont="1" applyAlignment="1" applyProtection="1">
      <alignment horizontal="center"/>
      <protection/>
    </xf>
    <xf numFmtId="0" fontId="7" fillId="0" borderId="0" xfId="0" applyFont="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center"/>
      <protection/>
    </xf>
    <xf numFmtId="0" fontId="8" fillId="0" borderId="0" xfId="0" applyFont="1" applyAlignment="1" applyProtection="1">
      <alignment horizontal="right"/>
      <protection/>
    </xf>
    <xf numFmtId="0" fontId="9" fillId="0" borderId="0" xfId="0" applyFont="1" applyAlignment="1" applyProtection="1">
      <alignment/>
      <protection/>
    </xf>
    <xf numFmtId="0" fontId="9" fillId="0" borderId="0" xfId="0" applyFont="1" applyBorder="1" applyAlignment="1" applyProtection="1">
      <alignment/>
      <protection/>
    </xf>
    <xf numFmtId="0" fontId="10" fillId="2" borderId="1" xfId="0" applyFont="1" applyFill="1" applyBorder="1" applyAlignment="1" applyProtection="1">
      <alignment horizontal="center"/>
      <protection/>
    </xf>
    <xf numFmtId="0" fontId="10" fillId="2" borderId="2" xfId="0" applyFont="1" applyFill="1" applyBorder="1" applyAlignment="1" applyProtection="1">
      <alignment/>
      <protection/>
    </xf>
    <xf numFmtId="0" fontId="10" fillId="2" borderId="2" xfId="0" applyFont="1" applyFill="1" applyBorder="1" applyAlignment="1" applyProtection="1">
      <alignment horizontal="center"/>
      <protection/>
    </xf>
    <xf numFmtId="0" fontId="11" fillId="2" borderId="3" xfId="0" applyFont="1" applyFill="1" applyBorder="1" applyAlignment="1" applyProtection="1">
      <alignment horizontal="center"/>
      <protection/>
    </xf>
    <xf numFmtId="0" fontId="11" fillId="2" borderId="4" xfId="0" applyFont="1" applyFill="1" applyBorder="1" applyAlignment="1" applyProtection="1">
      <alignment horizontal="center"/>
      <protection/>
    </xf>
    <xf numFmtId="0" fontId="8" fillId="0" borderId="0" xfId="0" applyFont="1" applyBorder="1" applyAlignment="1" applyProtection="1">
      <alignment/>
      <protection/>
    </xf>
    <xf numFmtId="0" fontId="7" fillId="0" borderId="0" xfId="0" applyFont="1" applyAlignment="1" applyProtection="1">
      <alignment/>
      <protection/>
    </xf>
    <xf numFmtId="0" fontId="6" fillId="0" borderId="0" xfId="0" applyFont="1" applyAlignment="1" applyProtection="1">
      <alignment/>
      <protection/>
    </xf>
    <xf numFmtId="0" fontId="0" fillId="0" borderId="0" xfId="0" applyBorder="1" applyAlignment="1">
      <alignment/>
    </xf>
    <xf numFmtId="0" fontId="14" fillId="0" borderId="0" xfId="0" applyFont="1" applyAlignment="1" applyProtection="1">
      <alignment horizontal="center"/>
      <protection/>
    </xf>
    <xf numFmtId="0" fontId="11" fillId="2" borderId="5" xfId="0" applyFont="1" applyFill="1" applyBorder="1" applyAlignment="1" applyProtection="1">
      <alignment horizontal="center"/>
      <protection/>
    </xf>
    <xf numFmtId="49" fontId="11" fillId="2" borderId="6" xfId="0" applyNumberFormat="1" applyFont="1" applyFill="1" applyBorder="1" applyAlignment="1" applyProtection="1">
      <alignment horizontal="left"/>
      <protection/>
    </xf>
    <xf numFmtId="49" fontId="11" fillId="2" borderId="0" xfId="0" applyNumberFormat="1" applyFont="1" applyFill="1" applyBorder="1" applyAlignment="1" applyProtection="1">
      <alignment horizontal="left"/>
      <protection/>
    </xf>
    <xf numFmtId="0" fontId="10" fillId="2" borderId="0" xfId="0" applyFont="1" applyFill="1" applyBorder="1" applyAlignment="1" applyProtection="1">
      <alignment horizontal="center"/>
      <protection/>
    </xf>
    <xf numFmtId="0" fontId="10" fillId="2" borderId="0" xfId="0" applyFont="1" applyFill="1" applyBorder="1" applyAlignment="1" applyProtection="1">
      <alignment/>
      <protection/>
    </xf>
    <xf numFmtId="49" fontId="15" fillId="2" borderId="6" xfId="0" applyNumberFormat="1" applyFont="1" applyFill="1" applyBorder="1" applyAlignment="1" applyProtection="1">
      <alignment horizontal="left"/>
      <protection/>
    </xf>
    <xf numFmtId="0" fontId="10" fillId="2" borderId="0" xfId="0" applyFont="1" applyFill="1" applyBorder="1" applyAlignment="1" applyProtection="1">
      <alignment horizontal="left"/>
      <protection locked="0"/>
    </xf>
    <xf numFmtId="0" fontId="15" fillId="2" borderId="6" xfId="0" applyFont="1" applyFill="1" applyBorder="1" applyAlignment="1" applyProtection="1">
      <alignment horizontal="left"/>
      <protection locked="0"/>
    </xf>
    <xf numFmtId="0" fontId="4" fillId="0" borderId="0" xfId="0" applyFont="1" applyAlignment="1">
      <alignment/>
    </xf>
    <xf numFmtId="49" fontId="16" fillId="2" borderId="6" xfId="0" applyNumberFormat="1" applyFont="1" applyFill="1" applyBorder="1" applyAlignment="1" applyProtection="1">
      <alignment horizontal="left"/>
      <protection/>
    </xf>
    <xf numFmtId="49" fontId="16" fillId="2" borderId="0" xfId="0" applyNumberFormat="1" applyFont="1" applyFill="1" applyBorder="1" applyAlignment="1" applyProtection="1">
      <alignment horizontal="left"/>
      <protection/>
    </xf>
    <xf numFmtId="0" fontId="4" fillId="0" borderId="0" xfId="0" applyFont="1" applyAlignment="1" applyProtection="1">
      <alignment/>
      <protection/>
    </xf>
    <xf numFmtId="0" fontId="4" fillId="0" borderId="0" xfId="0" applyFont="1" applyAlignment="1" applyProtection="1">
      <alignment/>
      <protection hidden="1"/>
    </xf>
    <xf numFmtId="0" fontId="17" fillId="0" borderId="0" xfId="0" applyFont="1" applyBorder="1" applyAlignment="1" applyProtection="1">
      <alignment/>
      <protection/>
    </xf>
    <xf numFmtId="0" fontId="17" fillId="0" borderId="0" xfId="0" applyFont="1" applyAlignment="1" applyProtection="1">
      <alignment horizontal="center" wrapText="1"/>
      <protection/>
    </xf>
    <xf numFmtId="0" fontId="17" fillId="0" borderId="4" xfId="0" applyFont="1" applyBorder="1" applyAlignment="1" applyProtection="1">
      <alignment horizontal="center" wrapText="1"/>
      <protection/>
    </xf>
    <xf numFmtId="0" fontId="9" fillId="0" borderId="0" xfId="0" applyFont="1" applyAlignment="1">
      <alignment horizontal="center"/>
    </xf>
    <xf numFmtId="0" fontId="17" fillId="0" borderId="0" xfId="0" applyFont="1" applyAlignment="1">
      <alignment horizontal="left"/>
    </xf>
    <xf numFmtId="0" fontId="1" fillId="0" borderId="0" xfId="0" applyFont="1" applyAlignment="1">
      <alignment horizontal="left"/>
    </xf>
    <xf numFmtId="0" fontId="0" fillId="0" borderId="4" xfId="0" applyBorder="1" applyAlignment="1">
      <alignment horizontal="center" wrapText="1"/>
    </xf>
    <xf numFmtId="0" fontId="0" fillId="0" borderId="0" xfId="0" applyAlignment="1">
      <alignment horizontal="left"/>
    </xf>
    <xf numFmtId="0" fontId="1" fillId="0" borderId="0" xfId="0" applyFont="1" applyBorder="1" applyAlignment="1">
      <alignment horizontal="center"/>
    </xf>
    <xf numFmtId="0" fontId="0" fillId="0" borderId="0" xfId="0" applyFont="1" applyAlignment="1">
      <alignment horizontal="left"/>
    </xf>
    <xf numFmtId="165" fontId="0" fillId="0" borderId="0" xfId="0" applyNumberFormat="1" applyAlignment="1">
      <alignment horizontal="center"/>
    </xf>
    <xf numFmtId="1" fontId="0" fillId="0" borderId="0" xfId="0" applyNumberFormat="1" applyAlignment="1">
      <alignment horizontal="center"/>
    </xf>
    <xf numFmtId="3" fontId="0" fillId="0" borderId="0" xfId="0" applyNumberFormat="1" applyAlignment="1">
      <alignment horizontal="center"/>
    </xf>
    <xf numFmtId="166" fontId="0" fillId="0" borderId="0" xfId="0" applyNumberFormat="1" applyAlignment="1">
      <alignment horizontal="center"/>
    </xf>
    <xf numFmtId="165" fontId="0" fillId="3" borderId="0" xfId="0" applyNumberFormat="1" applyFill="1" applyAlignment="1">
      <alignment horizontal="center"/>
    </xf>
    <xf numFmtId="1" fontId="0" fillId="3" borderId="0" xfId="0" applyNumberFormat="1" applyFill="1" applyAlignment="1">
      <alignment horizontal="center"/>
    </xf>
    <xf numFmtId="0" fontId="0" fillId="3" borderId="0" xfId="0" applyFill="1" applyAlignment="1">
      <alignment/>
    </xf>
    <xf numFmtId="166" fontId="0" fillId="3" borderId="0" xfId="0" applyNumberFormat="1" applyFill="1" applyAlignment="1">
      <alignment horizontal="center"/>
    </xf>
    <xf numFmtId="166" fontId="0" fillId="0" borderId="0" xfId="0" applyNumberFormat="1" applyFill="1" applyAlignment="1">
      <alignment horizontal="center"/>
    </xf>
    <xf numFmtId="1" fontId="0" fillId="0" borderId="0" xfId="0" applyNumberFormat="1" applyFill="1" applyAlignment="1">
      <alignment horizontal="center"/>
    </xf>
    <xf numFmtId="0" fontId="0" fillId="0" borderId="0" xfId="0" applyFill="1" applyBorder="1" applyAlignment="1">
      <alignment horizontal="center" wrapText="1"/>
    </xf>
    <xf numFmtId="165" fontId="0" fillId="0" borderId="0" xfId="0" applyNumberFormat="1" applyAlignment="1">
      <alignment/>
    </xf>
    <xf numFmtId="166" fontId="0" fillId="0" borderId="0" xfId="0" applyNumberFormat="1" applyAlignment="1">
      <alignment/>
    </xf>
    <xf numFmtId="0" fontId="0" fillId="0" borderId="4" xfId="0" applyBorder="1" applyAlignment="1">
      <alignment horizontal="left"/>
    </xf>
    <xf numFmtId="0" fontId="0" fillId="0" borderId="4" xfId="0" applyBorder="1" applyAlignment="1">
      <alignment horizontal="center"/>
    </xf>
    <xf numFmtId="0" fontId="2" fillId="0" borderId="0" xfId="0" applyFont="1" applyAlignment="1">
      <alignment horizontal="left"/>
    </xf>
    <xf numFmtId="2" fontId="2" fillId="0" borderId="0" xfId="0" applyNumberFormat="1" applyFont="1" applyAlignment="1">
      <alignment horizontal="center"/>
    </xf>
    <xf numFmtId="0" fontId="0" fillId="0" borderId="0" xfId="0" applyNumberFormat="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4" borderId="0" xfId="0" applyFill="1" applyAlignment="1">
      <alignment/>
    </xf>
    <xf numFmtId="183" fontId="0" fillId="4" borderId="0" xfId="15" applyNumberFormat="1" applyFill="1" applyAlignment="1">
      <alignment/>
    </xf>
    <xf numFmtId="0" fontId="10" fillId="2" borderId="7" xfId="0" applyFont="1" applyFill="1" applyBorder="1" applyAlignment="1" applyProtection="1">
      <alignment horizontal="center"/>
      <protection/>
    </xf>
    <xf numFmtId="0" fontId="10" fillId="2" borderId="8" xfId="0" applyFont="1" applyFill="1" applyBorder="1" applyAlignment="1" applyProtection="1">
      <alignment horizontal="center"/>
      <protection/>
    </xf>
    <xf numFmtId="165" fontId="16" fillId="2" borderId="8" xfId="0" applyNumberFormat="1" applyFont="1" applyFill="1" applyBorder="1" applyAlignment="1" applyProtection="1">
      <alignment horizontal="center"/>
      <protection/>
    </xf>
    <xf numFmtId="165" fontId="11" fillId="2" borderId="8" xfId="0" applyNumberFormat="1" applyFont="1" applyFill="1" applyBorder="1" applyAlignment="1" applyProtection="1">
      <alignment horizontal="center"/>
      <protection/>
    </xf>
    <xf numFmtId="0" fontId="1"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49" fontId="0" fillId="0" borderId="0" xfId="0" applyNumberFormat="1" applyAlignment="1">
      <alignment/>
    </xf>
    <xf numFmtId="2" fontId="0" fillId="0" borderId="0" xfId="0" applyNumberFormat="1" applyAlignment="1" quotePrefix="1">
      <alignment/>
    </xf>
    <xf numFmtId="0" fontId="4" fillId="0" borderId="0" xfId="0" applyFont="1" applyAlignment="1">
      <alignment/>
    </xf>
    <xf numFmtId="0" fontId="12" fillId="0" borderId="0" xfId="0" applyFont="1" applyFill="1" applyBorder="1" applyAlignment="1">
      <alignment horizontal="left"/>
    </xf>
    <xf numFmtId="0" fontId="12" fillId="0" borderId="0" xfId="0" applyFont="1" applyFill="1" applyBorder="1" applyAlignment="1">
      <alignment horizontal="center"/>
    </xf>
    <xf numFmtId="0" fontId="15" fillId="0" borderId="0" xfId="0" applyFont="1" applyFill="1" applyAlignment="1">
      <alignment horizontal="left" wrapText="1"/>
    </xf>
    <xf numFmtId="0" fontId="26" fillId="0" borderId="0" xfId="0" applyFont="1" applyFill="1" applyAlignment="1">
      <alignment horizontal="left"/>
    </xf>
    <xf numFmtId="0" fontId="12" fillId="0" borderId="4" xfId="0" applyFont="1" applyFill="1" applyBorder="1" applyAlignment="1">
      <alignment horizontal="center" wrapText="1"/>
    </xf>
    <xf numFmtId="0" fontId="12" fillId="0" borderId="0" xfId="0" applyFont="1" applyFill="1" applyAlignment="1">
      <alignment horizontal="left"/>
    </xf>
    <xf numFmtId="0" fontId="12" fillId="0" borderId="0" xfId="0" applyFont="1" applyFill="1" applyAlignment="1">
      <alignment horizontal="center"/>
    </xf>
    <xf numFmtId="169" fontId="26" fillId="0" borderId="0" xfId="21" applyNumberFormat="1" applyFont="1" applyFill="1" applyBorder="1" applyAlignment="1">
      <alignment horizontal="center"/>
    </xf>
    <xf numFmtId="169" fontId="26" fillId="0" borderId="0" xfId="0" applyNumberFormat="1" applyFont="1" applyFill="1" applyBorder="1" applyAlignment="1">
      <alignment horizontal="center"/>
    </xf>
    <xf numFmtId="169" fontId="12" fillId="0" borderId="0" xfId="21" applyNumberFormat="1" applyFont="1" applyFill="1" applyAlignment="1">
      <alignment horizontal="center"/>
    </xf>
    <xf numFmtId="0" fontId="0" fillId="0" borderId="0" xfId="0" applyFill="1" applyAlignment="1" applyProtection="1">
      <alignment/>
      <protection hidden="1"/>
    </xf>
    <xf numFmtId="0" fontId="0" fillId="0" borderId="0" xfId="0" applyFill="1" applyBorder="1" applyAlignment="1" applyProtection="1">
      <alignment horizontal="center"/>
      <protection hidden="1"/>
    </xf>
    <xf numFmtId="0" fontId="1" fillId="0" borderId="0" xfId="0" applyFont="1" applyAlignment="1" applyProtection="1">
      <alignment/>
      <protection hidden="1"/>
    </xf>
    <xf numFmtId="49" fontId="0" fillId="0" borderId="0" xfId="0" applyNumberFormat="1" applyAlignment="1" applyProtection="1">
      <alignment/>
      <protection hidden="1"/>
    </xf>
    <xf numFmtId="169" fontId="12" fillId="0" borderId="0" xfId="0" applyNumberFormat="1" applyFont="1" applyFill="1" applyAlignment="1">
      <alignment horizontal="center"/>
    </xf>
    <xf numFmtId="0" fontId="12" fillId="0" borderId="9" xfId="0" applyFont="1" applyFill="1" applyBorder="1" applyAlignment="1">
      <alignment horizontal="left"/>
    </xf>
    <xf numFmtId="0" fontId="12" fillId="0" borderId="9" xfId="0" applyFont="1" applyFill="1" applyBorder="1" applyAlignment="1">
      <alignment horizontal="center"/>
    </xf>
    <xf numFmtId="169" fontId="12" fillId="0" borderId="9" xfId="21" applyNumberFormat="1" applyFont="1" applyFill="1" applyBorder="1" applyAlignment="1">
      <alignment horizontal="center"/>
    </xf>
    <xf numFmtId="0" fontId="12" fillId="0" borderId="10" xfId="0" applyFont="1" applyFill="1" applyBorder="1" applyAlignment="1">
      <alignment horizontal="left"/>
    </xf>
    <xf numFmtId="0" fontId="12" fillId="0" borderId="10" xfId="0" applyFont="1" applyFill="1" applyBorder="1" applyAlignment="1">
      <alignment horizontal="center"/>
    </xf>
    <xf numFmtId="0" fontId="18" fillId="0" borderId="0" xfId="0" applyFont="1" applyFill="1" applyAlignment="1">
      <alignment horizontal="left"/>
    </xf>
    <xf numFmtId="16" fontId="12" fillId="0" borderId="0" xfId="0" applyNumberFormat="1" applyFont="1" applyFill="1" applyAlignment="1">
      <alignment horizontal="left"/>
    </xf>
    <xf numFmtId="0" fontId="12" fillId="0" borderId="11" xfId="0" applyFont="1" applyFill="1" applyBorder="1" applyAlignment="1">
      <alignment horizontal="left"/>
    </xf>
    <xf numFmtId="0" fontId="12" fillId="0" borderId="11" xfId="0" applyFont="1" applyFill="1" applyBorder="1" applyAlignment="1">
      <alignment horizontal="center"/>
    </xf>
    <xf numFmtId="0" fontId="26" fillId="0" borderId="0" xfId="0" applyFont="1" applyFill="1" applyBorder="1" applyAlignment="1">
      <alignment horizontal="center"/>
    </xf>
    <xf numFmtId="1" fontId="12" fillId="0" borderId="0" xfId="0" applyNumberFormat="1" applyFont="1" applyFill="1" applyAlignment="1">
      <alignment horizontal="center"/>
    </xf>
    <xf numFmtId="9" fontId="12" fillId="0" borderId="0" xfId="21" applyFont="1" applyFill="1" applyAlignment="1">
      <alignment horizontal="center"/>
    </xf>
    <xf numFmtId="169" fontId="12" fillId="0" borderId="9" xfId="0" applyNumberFormat="1" applyFont="1" applyFill="1" applyBorder="1" applyAlignment="1">
      <alignment horizontal="center"/>
    </xf>
    <xf numFmtId="0" fontId="5" fillId="0" borderId="0" xfId="0" applyFont="1" applyFill="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protection hidden="1"/>
    </xf>
    <xf numFmtId="0" fontId="5" fillId="0" borderId="0" xfId="0" applyFont="1" applyAlignment="1" applyProtection="1">
      <alignment horizontal="center"/>
      <protection hidden="1"/>
    </xf>
    <xf numFmtId="0" fontId="4" fillId="0" borderId="0" xfId="0" applyFont="1" applyBorder="1" applyAlignment="1" applyProtection="1">
      <alignment/>
      <protection hidden="1"/>
    </xf>
    <xf numFmtId="0" fontId="1" fillId="0" borderId="0" xfId="0" applyFont="1" applyAlignment="1" applyProtection="1">
      <alignment/>
      <protection hidden="1"/>
    </xf>
    <xf numFmtId="0" fontId="13" fillId="0" borderId="0" xfId="0" applyFont="1" applyAlignment="1" applyProtection="1">
      <alignment/>
      <protection hidden="1"/>
    </xf>
    <xf numFmtId="0" fontId="12" fillId="0" borderId="0" xfId="0" applyFont="1" applyFill="1" applyBorder="1" applyAlignment="1" applyProtection="1">
      <alignment horizontal="center"/>
      <protection hidden="1"/>
    </xf>
    <xf numFmtId="0" fontId="0" fillId="0" borderId="0" xfId="0" applyBorder="1" applyAlignment="1" applyProtection="1">
      <alignment horizontal="center"/>
      <protection hidden="1"/>
    </xf>
    <xf numFmtId="0" fontId="5" fillId="0" borderId="0" xfId="0" applyFont="1" applyAlignment="1" applyProtection="1">
      <alignment/>
      <protection hidden="1"/>
    </xf>
    <xf numFmtId="0" fontId="0" fillId="0" borderId="0" xfId="0" applyAlignment="1" applyProtection="1">
      <alignment horizontal="right"/>
      <protection hidden="1"/>
    </xf>
    <xf numFmtId="14" fontId="0" fillId="0" borderId="12" xfId="0" applyNumberFormat="1" applyBorder="1" applyAlignment="1" applyProtection="1">
      <alignment horizontal="center"/>
      <protection hidden="1"/>
    </xf>
    <xf numFmtId="0" fontId="9" fillId="0" borderId="0" xfId="0" applyFont="1" applyBorder="1" applyAlignment="1" applyProtection="1">
      <alignment/>
      <protection hidden="1"/>
    </xf>
    <xf numFmtId="0" fontId="8" fillId="0" borderId="0" xfId="0" applyFont="1" applyAlignment="1" applyProtection="1">
      <alignment/>
      <protection hidden="1"/>
    </xf>
    <xf numFmtId="0" fontId="8" fillId="0" borderId="0" xfId="0" applyFont="1" applyAlignment="1" applyProtection="1">
      <alignment horizontal="center"/>
      <protection hidden="1"/>
    </xf>
    <xf numFmtId="0" fontId="14" fillId="0" borderId="0" xfId="0" applyFont="1" applyAlignment="1" applyProtection="1">
      <alignment horizontal="center"/>
      <protection hidden="1"/>
    </xf>
    <xf numFmtId="0" fontId="8" fillId="0" borderId="0" xfId="0" applyFont="1" applyAlignment="1" applyProtection="1">
      <alignment horizontal="right"/>
      <protection hidden="1"/>
    </xf>
    <xf numFmtId="0" fontId="9" fillId="0" borderId="0" xfId="0" applyFont="1" applyAlignment="1" applyProtection="1">
      <alignment/>
      <protection hidden="1"/>
    </xf>
    <xf numFmtId="0" fontId="17" fillId="0" borderId="0" xfId="0" applyFont="1" applyAlignment="1" applyProtection="1">
      <alignment horizontal="center" wrapText="1"/>
      <protection hidden="1"/>
    </xf>
    <xf numFmtId="0" fontId="17" fillId="0" borderId="0" xfId="0" applyFont="1" applyBorder="1" applyAlignment="1" applyProtection="1">
      <alignment/>
      <protection hidden="1"/>
    </xf>
    <xf numFmtId="0" fontId="17" fillId="0" borderId="4" xfId="0" applyFont="1" applyBorder="1" applyAlignment="1" applyProtection="1">
      <alignment horizontal="center" wrapText="1"/>
      <protection hidden="1"/>
    </xf>
    <xf numFmtId="0" fontId="10" fillId="2" borderId="2" xfId="0" applyFont="1" applyFill="1" applyBorder="1" applyAlignment="1" applyProtection="1">
      <alignment horizontal="center"/>
      <protection hidden="1"/>
    </xf>
    <xf numFmtId="0" fontId="10" fillId="2" borderId="2" xfId="0" applyFont="1" applyFill="1" applyBorder="1" applyAlignment="1" applyProtection="1">
      <alignment/>
      <protection hidden="1"/>
    </xf>
    <xf numFmtId="0" fontId="10" fillId="2" borderId="7" xfId="0" applyFont="1" applyFill="1" applyBorder="1" applyAlignment="1" applyProtection="1">
      <alignment horizontal="center"/>
      <protection hidden="1"/>
    </xf>
    <xf numFmtId="0" fontId="15" fillId="2" borderId="6" xfId="0" applyFont="1" applyFill="1" applyBorder="1" applyAlignment="1" applyProtection="1">
      <alignment horizontal="left"/>
      <protection hidden="1"/>
    </xf>
    <xf numFmtId="0" fontId="10" fillId="2" borderId="0" xfId="0" applyFont="1" applyFill="1" applyBorder="1" applyAlignment="1" applyProtection="1">
      <alignment horizontal="left"/>
      <protection hidden="1"/>
    </xf>
    <xf numFmtId="0" fontId="10" fillId="2" borderId="0" xfId="0" applyFont="1" applyFill="1" applyBorder="1" applyAlignment="1" applyProtection="1">
      <alignment horizontal="center"/>
      <protection hidden="1"/>
    </xf>
    <xf numFmtId="0" fontId="10" fillId="2" borderId="8" xfId="0" applyFont="1" applyFill="1" applyBorder="1" applyAlignment="1" applyProtection="1">
      <alignment horizontal="center"/>
      <protection hidden="1"/>
    </xf>
    <xf numFmtId="49" fontId="16" fillId="2" borderId="6" xfId="0" applyNumberFormat="1" applyFont="1" applyFill="1" applyBorder="1" applyAlignment="1" applyProtection="1">
      <alignment horizontal="left"/>
      <protection hidden="1"/>
    </xf>
    <xf numFmtId="165" fontId="16" fillId="2" borderId="0" xfId="0" applyNumberFormat="1" applyFont="1" applyFill="1" applyBorder="1" applyAlignment="1" applyProtection="1">
      <alignment horizontal="centerContinuous"/>
      <protection hidden="1"/>
    </xf>
    <xf numFmtId="165" fontId="16" fillId="2" borderId="8" xfId="0" applyNumberFormat="1" applyFont="1" applyFill="1" applyBorder="1" applyAlignment="1" applyProtection="1">
      <alignment horizontal="center"/>
      <protection hidden="1"/>
    </xf>
    <xf numFmtId="49" fontId="11" fillId="2" borderId="6" xfId="0" applyNumberFormat="1" applyFont="1" applyFill="1" applyBorder="1" applyAlignment="1" applyProtection="1">
      <alignment horizontal="left"/>
      <protection hidden="1"/>
    </xf>
    <xf numFmtId="49" fontId="11" fillId="2" borderId="0" xfId="0" applyNumberFormat="1" applyFont="1" applyFill="1" applyBorder="1" applyAlignment="1" applyProtection="1">
      <alignment horizontal="left"/>
      <protection hidden="1"/>
    </xf>
    <xf numFmtId="165" fontId="11" fillId="2" borderId="8" xfId="0" applyNumberFormat="1" applyFont="1" applyFill="1" applyBorder="1" applyAlignment="1" applyProtection="1">
      <alignment horizontal="center"/>
      <protection hidden="1"/>
    </xf>
    <xf numFmtId="49" fontId="15" fillId="2" borderId="6" xfId="0" applyNumberFormat="1" applyFont="1" applyFill="1" applyBorder="1" applyAlignment="1" applyProtection="1">
      <alignment horizontal="left"/>
      <protection hidden="1"/>
    </xf>
    <xf numFmtId="166" fontId="16" fillId="2" borderId="0" xfId="0" applyNumberFormat="1" applyFont="1" applyFill="1" applyBorder="1" applyAlignment="1" applyProtection="1">
      <alignment horizontal="centerContinuous"/>
      <protection hidden="1"/>
    </xf>
    <xf numFmtId="0" fontId="11" fillId="2" borderId="3" xfId="0" applyFont="1" applyFill="1" applyBorder="1" applyAlignment="1" applyProtection="1">
      <alignment horizontal="center"/>
      <protection hidden="1"/>
    </xf>
    <xf numFmtId="0" fontId="11" fillId="2" borderId="4" xfId="0" applyFont="1" applyFill="1" applyBorder="1" applyAlignment="1" applyProtection="1">
      <alignment horizontal="center"/>
      <protection hidden="1"/>
    </xf>
    <xf numFmtId="0" fontId="11" fillId="2" borderId="5" xfId="0" applyFont="1" applyFill="1" applyBorder="1" applyAlignment="1" applyProtection="1">
      <alignment horizontal="center"/>
      <protection hidden="1"/>
    </xf>
    <xf numFmtId="0" fontId="8" fillId="0" borderId="0" xfId="0" applyFont="1" applyBorder="1" applyAlignment="1" applyProtection="1">
      <alignment/>
      <protection hidden="1"/>
    </xf>
    <xf numFmtId="0" fontId="16" fillId="0" borderId="0" xfId="0" applyFont="1" applyFill="1" applyBorder="1" applyAlignment="1" applyProtection="1">
      <alignment horizontal="left"/>
      <protection hidden="1"/>
    </xf>
    <xf numFmtId="0" fontId="15" fillId="0" borderId="4" xfId="0" applyFont="1" applyFill="1" applyBorder="1" applyAlignment="1" applyProtection="1">
      <alignment horizontal="left" wrapText="1"/>
      <protection hidden="1"/>
    </xf>
    <xf numFmtId="0" fontId="15" fillId="0" borderId="4" xfId="0" applyFont="1" applyFill="1" applyBorder="1" applyAlignment="1" applyProtection="1">
      <alignment horizontal="center" wrapText="1"/>
      <protection hidden="1"/>
    </xf>
    <xf numFmtId="0" fontId="16" fillId="2" borderId="6" xfId="0" applyFont="1" applyFill="1" applyBorder="1" applyAlignment="1" applyProtection="1">
      <alignment horizontal="left"/>
      <protection hidden="1"/>
    </xf>
    <xf numFmtId="0" fontId="16" fillId="2" borderId="0" xfId="0" applyFont="1" applyFill="1" applyBorder="1" applyAlignment="1" applyProtection="1">
      <alignment horizontal="center"/>
      <protection hidden="1"/>
    </xf>
    <xf numFmtId="0" fontId="16" fillId="2" borderId="8" xfId="0" applyFont="1" applyFill="1" applyBorder="1" applyAlignment="1" applyProtection="1">
      <alignment horizontal="center"/>
      <protection hidden="1"/>
    </xf>
    <xf numFmtId="169" fontId="15" fillId="2" borderId="0" xfId="21" applyNumberFormat="1" applyFont="1" applyFill="1" applyBorder="1" applyAlignment="1" applyProtection="1">
      <alignment horizontal="center"/>
      <protection hidden="1"/>
    </xf>
    <xf numFmtId="169" fontId="15" fillId="2" borderId="8" xfId="21" applyNumberFormat="1" applyFont="1" applyFill="1" applyBorder="1" applyAlignment="1" applyProtection="1">
      <alignment horizontal="center"/>
      <protection hidden="1"/>
    </xf>
    <xf numFmtId="169" fontId="16" fillId="2" borderId="0" xfId="21" applyNumberFormat="1" applyFont="1" applyFill="1" applyBorder="1" applyAlignment="1" applyProtection="1">
      <alignment horizontal="center"/>
      <protection hidden="1"/>
    </xf>
    <xf numFmtId="169" fontId="16" fillId="2" borderId="8" xfId="21" applyNumberFormat="1" applyFont="1" applyFill="1" applyBorder="1" applyAlignment="1" applyProtection="1">
      <alignment horizontal="center"/>
      <protection hidden="1"/>
    </xf>
    <xf numFmtId="0" fontId="16" fillId="2" borderId="6" xfId="0" applyFont="1" applyFill="1" applyBorder="1" applyAlignment="1" applyProtection="1">
      <alignment horizontal="center"/>
      <protection hidden="1"/>
    </xf>
    <xf numFmtId="0" fontId="16" fillId="2" borderId="13" xfId="0" applyFont="1" applyFill="1" applyBorder="1" applyAlignment="1" applyProtection="1">
      <alignment horizontal="left"/>
      <protection hidden="1"/>
    </xf>
    <xf numFmtId="169" fontId="16" fillId="2" borderId="14" xfId="21" applyNumberFormat="1" applyFont="1" applyFill="1" applyBorder="1" applyAlignment="1" applyProtection="1">
      <alignment horizontal="center"/>
      <protection hidden="1"/>
    </xf>
    <xf numFmtId="169" fontId="16" fillId="2" borderId="9" xfId="21" applyNumberFormat="1" applyFont="1" applyFill="1" applyBorder="1" applyAlignment="1" applyProtection="1">
      <alignment horizontal="center"/>
      <protection hidden="1"/>
    </xf>
    <xf numFmtId="169" fontId="16" fillId="2" borderId="15" xfId="21" applyNumberFormat="1" applyFont="1" applyFill="1" applyBorder="1" applyAlignment="1" applyProtection="1">
      <alignment horizontal="center"/>
      <protection hidden="1"/>
    </xf>
    <xf numFmtId="0" fontId="16" fillId="2" borderId="16" xfId="0" applyFont="1" applyFill="1" applyBorder="1" applyAlignment="1" applyProtection="1">
      <alignment horizontal="left"/>
      <protection hidden="1"/>
    </xf>
    <xf numFmtId="0" fontId="16" fillId="2" borderId="10" xfId="0" applyFont="1" applyFill="1" applyBorder="1" applyAlignment="1" applyProtection="1">
      <alignment horizontal="center"/>
      <protection hidden="1"/>
    </xf>
    <xf numFmtId="0" fontId="16" fillId="2" borderId="17" xfId="0" applyFont="1" applyFill="1" applyBorder="1" applyAlignment="1" applyProtection="1">
      <alignment horizontal="center"/>
      <protection hidden="1"/>
    </xf>
    <xf numFmtId="0" fontId="16" fillId="0" borderId="0" xfId="0" applyFont="1" applyFill="1" applyAlignment="1" applyProtection="1">
      <alignment horizontal="left"/>
      <protection hidden="1"/>
    </xf>
    <xf numFmtId="0" fontId="16" fillId="0" borderId="0" xfId="0" applyFont="1" applyFill="1" applyAlignment="1" applyProtection="1">
      <alignment horizontal="center"/>
      <protection hidden="1"/>
    </xf>
    <xf numFmtId="14" fontId="8" fillId="2" borderId="12" xfId="0" applyNumberFormat="1" applyFont="1" applyFill="1" applyBorder="1" applyAlignment="1" applyProtection="1">
      <alignment horizontal="centerContinuous"/>
      <protection hidden="1"/>
    </xf>
    <xf numFmtId="14" fontId="8" fillId="2" borderId="18" xfId="0" applyNumberFormat="1" applyFont="1" applyFill="1" applyBorder="1" applyAlignment="1" applyProtection="1">
      <alignment horizontal="centerContinuous"/>
      <protection hidden="1"/>
    </xf>
    <xf numFmtId="0" fontId="28" fillId="0" borderId="0" xfId="0" applyFont="1" applyAlignment="1" applyProtection="1">
      <alignment/>
      <protection hidden="1"/>
    </xf>
    <xf numFmtId="0" fontId="18" fillId="0" borderId="0" xfId="0" applyFont="1" applyFill="1" applyBorder="1" applyAlignment="1" applyProtection="1">
      <alignment/>
      <protection hidden="1"/>
    </xf>
    <xf numFmtId="0" fontId="0" fillId="3" borderId="12" xfId="0" applyFont="1" applyFill="1" applyBorder="1" applyAlignment="1" applyProtection="1">
      <alignment horizontal="center"/>
      <protection hidden="1" locked="0"/>
    </xf>
    <xf numFmtId="3" fontId="0" fillId="3" borderId="12" xfId="0" applyNumberFormat="1" applyFill="1" applyBorder="1" applyAlignment="1" applyProtection="1">
      <alignment horizontal="center"/>
      <protection hidden="1" locked="0"/>
    </xf>
    <xf numFmtId="2" fontId="0" fillId="3" borderId="12" xfId="0" applyNumberFormat="1" applyFill="1" applyBorder="1" applyAlignment="1" applyProtection="1">
      <alignment horizontal="center"/>
      <protection hidden="1" locked="0"/>
    </xf>
    <xf numFmtId="16" fontId="0" fillId="3" borderId="12" xfId="0" applyNumberFormat="1" applyFill="1" applyBorder="1" applyAlignment="1" applyProtection="1">
      <alignment horizontal="center"/>
      <protection hidden="1" locked="0"/>
    </xf>
    <xf numFmtId="0" fontId="0" fillId="2" borderId="0" xfId="0" applyFill="1" applyAlignment="1">
      <alignment/>
    </xf>
    <xf numFmtId="0" fontId="34" fillId="2" borderId="2" xfId="0" applyFont="1" applyFill="1" applyBorder="1" applyAlignment="1" applyProtection="1">
      <alignment horizontal="left"/>
      <protection hidden="1"/>
    </xf>
    <xf numFmtId="0" fontId="34" fillId="2" borderId="1" xfId="0" applyFont="1" applyFill="1" applyBorder="1" applyAlignment="1" applyProtection="1">
      <alignment horizontal="left"/>
      <protection hidden="1"/>
    </xf>
    <xf numFmtId="0" fontId="4" fillId="0" borderId="0" xfId="0" applyFont="1" applyAlignment="1">
      <alignment horizontal="center"/>
    </xf>
    <xf numFmtId="1" fontId="4" fillId="0" borderId="0" xfId="0" applyNumberFormat="1" applyFont="1" applyAlignment="1">
      <alignment horizontal="center"/>
    </xf>
    <xf numFmtId="0" fontId="4" fillId="0" borderId="0" xfId="0" applyNumberFormat="1" applyFont="1" applyAlignment="1">
      <alignment horizontal="center"/>
    </xf>
    <xf numFmtId="0" fontId="0" fillId="0" borderId="0" xfId="0" applyFont="1" applyAlignment="1" applyProtection="1">
      <alignment horizontal="right"/>
      <protection/>
    </xf>
    <xf numFmtId="0" fontId="0" fillId="0" borderId="0" xfId="0" applyFont="1" applyAlignment="1" applyProtection="1">
      <alignment horizontal="right"/>
      <protection hidden="1"/>
    </xf>
    <xf numFmtId="165" fontId="16" fillId="2" borderId="0" xfId="0" applyNumberFormat="1" applyFont="1" applyFill="1" applyBorder="1" applyAlignment="1" applyProtection="1">
      <alignment horizontal="center"/>
      <protection hidden="1"/>
    </xf>
    <xf numFmtId="166" fontId="16" fillId="2" borderId="0" xfId="0" applyNumberFormat="1" applyFont="1" applyFill="1" applyBorder="1" applyAlignment="1" applyProtection="1">
      <alignment horizontal="center"/>
      <protection hidden="1"/>
    </xf>
    <xf numFmtId="0" fontId="1" fillId="2" borderId="0" xfId="0" applyFont="1" applyFill="1" applyAlignment="1">
      <alignment horizontal="center"/>
    </xf>
    <xf numFmtId="1" fontId="1" fillId="2" borderId="0" xfId="0" applyNumberFormat="1" applyFont="1" applyFill="1" applyAlignment="1">
      <alignment horizontal="center"/>
    </xf>
    <xf numFmtId="0" fontId="1" fillId="2" borderId="0" xfId="0" applyNumberFormat="1" applyFont="1" applyFill="1" applyAlignment="1">
      <alignment horizontal="center"/>
    </xf>
    <xf numFmtId="0" fontId="35" fillId="2" borderId="0" xfId="0" applyFont="1" applyFill="1" applyAlignment="1">
      <alignment horizontal="center"/>
    </xf>
    <xf numFmtId="0" fontId="17" fillId="0" borderId="0" xfId="0" applyFont="1" applyBorder="1" applyAlignment="1" applyProtection="1">
      <alignment horizontal="center" wrapText="1"/>
      <protection/>
    </xf>
    <xf numFmtId="0" fontId="4" fillId="0" borderId="0" xfId="0" applyFont="1" applyAlignment="1">
      <alignment wrapText="1"/>
    </xf>
    <xf numFmtId="0" fontId="4" fillId="0" borderId="4" xfId="0" applyFont="1" applyBorder="1" applyAlignment="1">
      <alignment wrapText="1"/>
    </xf>
    <xf numFmtId="0" fontId="4" fillId="0" borderId="0" xfId="0" applyFont="1" applyAlignment="1">
      <alignment/>
    </xf>
    <xf numFmtId="0" fontId="4" fillId="0" borderId="4" xfId="0" applyFont="1" applyBorder="1" applyAlignment="1">
      <alignment/>
    </xf>
    <xf numFmtId="0" fontId="17" fillId="0" borderId="0" xfId="0" applyFont="1" applyAlignment="1" applyProtection="1">
      <alignment horizontal="center" wrapText="1"/>
      <protection/>
    </xf>
    <xf numFmtId="0" fontId="17" fillId="0" borderId="4" xfId="0" applyFont="1" applyBorder="1" applyAlignment="1" applyProtection="1">
      <alignment horizontal="center" wrapText="1"/>
      <protection/>
    </xf>
    <xf numFmtId="14" fontId="8" fillId="2" borderId="19" xfId="0" applyNumberFormat="1" applyFont="1" applyFill="1" applyBorder="1" applyAlignment="1" applyProtection="1">
      <alignment horizontal="center"/>
      <protection hidden="1"/>
    </xf>
    <xf numFmtId="14" fontId="8" fillId="2" borderId="18" xfId="0" applyNumberFormat="1" applyFont="1" applyFill="1" applyBorder="1" applyAlignment="1" applyProtection="1">
      <alignment horizontal="center"/>
      <protection hidden="1"/>
    </xf>
    <xf numFmtId="0" fontId="17" fillId="0" borderId="0" xfId="0" applyFont="1" applyBorder="1" applyAlignment="1" applyProtection="1">
      <alignment horizontal="center" wrapText="1"/>
      <protection hidden="1"/>
    </xf>
    <xf numFmtId="0" fontId="4" fillId="0" borderId="0" xfId="0" applyFont="1" applyAlignment="1" applyProtection="1">
      <alignment wrapText="1"/>
      <protection hidden="1"/>
    </xf>
    <xf numFmtId="0" fontId="4" fillId="0" borderId="4" xfId="0" applyFont="1" applyBorder="1" applyAlignment="1" applyProtection="1">
      <alignment wrapText="1"/>
      <protection hidden="1"/>
    </xf>
    <xf numFmtId="0" fontId="4" fillId="0" borderId="0" xfId="0" applyFont="1" applyAlignment="1" applyProtection="1">
      <alignment/>
      <protection hidden="1"/>
    </xf>
    <xf numFmtId="0" fontId="4" fillId="0" borderId="4" xfId="0" applyFont="1" applyBorder="1" applyAlignment="1" applyProtection="1">
      <alignment/>
      <protection hidden="1"/>
    </xf>
    <xf numFmtId="0" fontId="17" fillId="0" borderId="0" xfId="0" applyFont="1" applyAlignment="1" applyProtection="1">
      <alignment horizontal="center" wrapText="1"/>
      <protection hidden="1"/>
    </xf>
    <xf numFmtId="0" fontId="17" fillId="0" borderId="4" xfId="0" applyFont="1" applyBorder="1" applyAlignment="1" applyProtection="1">
      <alignment horizontal="center" wrapText="1"/>
      <protection hidden="1"/>
    </xf>
    <xf numFmtId="0" fontId="9" fillId="0" borderId="0" xfId="0" applyFont="1" applyAlignment="1">
      <alignment horizontal="center"/>
    </xf>
    <xf numFmtId="0" fontId="17" fillId="0" borderId="0" xfId="0" applyFont="1" applyAlignment="1">
      <alignment horizontal="center"/>
    </xf>
    <xf numFmtId="0" fontId="0" fillId="0" borderId="0" xfId="0" applyAlignment="1">
      <alignment horizontal="center"/>
    </xf>
    <xf numFmtId="0" fontId="15" fillId="0" borderId="4" xfId="0" applyFont="1" applyFill="1" applyBorder="1" applyAlignment="1" applyProtection="1">
      <alignment horizontal="center"/>
      <protection hidden="1"/>
    </xf>
    <xf numFmtId="0" fontId="5" fillId="0" borderId="0" xfId="0" applyFont="1" applyAlignment="1" applyProtection="1">
      <alignment horizontal="center"/>
      <protection hidden="1"/>
    </xf>
    <xf numFmtId="0" fontId="14" fillId="0" borderId="0" xfId="0" applyFont="1" applyAlignment="1" applyProtection="1">
      <alignment horizontal="center"/>
      <protection hidden="1"/>
    </xf>
    <xf numFmtId="0" fontId="12" fillId="0" borderId="4"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1676400</xdr:colOff>
      <xdr:row>35</xdr:row>
      <xdr:rowOff>0</xdr:rowOff>
    </xdr:from>
    <xdr:to>
      <xdr:col>4</xdr:col>
      <xdr:colOff>19050</xdr:colOff>
      <xdr:row>41</xdr:row>
      <xdr:rowOff>0</xdr:rowOff>
    </xdr:to>
    <xdr:sp>
      <xdr:nvSpPr>
        <xdr:cNvPr id="1" name="Rectangle 34"/>
        <xdr:cNvSpPr>
          <a:spLocks/>
        </xdr:cNvSpPr>
      </xdr:nvSpPr>
      <xdr:spPr>
        <a:xfrm>
          <a:off x="2371725" y="6477000"/>
          <a:ext cx="1314450" cy="990600"/>
        </a:xfrm>
        <a:prstGeom prst="rect">
          <a:avLst/>
        </a:prstGeom>
        <a:solidFill>
          <a:srgbClr val="FFFFC0"/>
        </a:solidFill>
        <a:ln w="9525" cmpd="sng">
          <a:noFill/>
        </a:ln>
      </xdr:spPr>
      <xdr:txBody>
        <a:bodyPr vertOverflow="clip" wrap="square"/>
        <a:p>
          <a:pPr algn="r">
            <a:defRPr/>
          </a:pPr>
          <a:r>
            <a:rPr lang="en-US" cap="none" sz="1000" b="0" i="0" u="none" baseline="0">
              <a:latin typeface="Arial"/>
              <a:ea typeface="Arial"/>
              <a:cs typeface="Arial"/>
            </a:rPr>
            <a:t>
State:
Urbanized Area:
Number of Employees:
Employees in Union:</a:t>
          </a:r>
        </a:p>
      </xdr:txBody>
    </xdr:sp>
    <xdr:clientData/>
  </xdr:twoCellAnchor>
  <xdr:twoCellAnchor>
    <xdr:from>
      <xdr:col>2</xdr:col>
      <xdr:colOff>1676400</xdr:colOff>
      <xdr:row>35</xdr:row>
      <xdr:rowOff>0</xdr:rowOff>
    </xdr:from>
    <xdr:to>
      <xdr:col>5</xdr:col>
      <xdr:colOff>9525</xdr:colOff>
      <xdr:row>41</xdr:row>
      <xdr:rowOff>0</xdr:rowOff>
    </xdr:to>
    <xdr:sp>
      <xdr:nvSpPr>
        <xdr:cNvPr id="2" name="Rectangle 35"/>
        <xdr:cNvSpPr>
          <a:spLocks/>
        </xdr:cNvSpPr>
      </xdr:nvSpPr>
      <xdr:spPr>
        <a:xfrm>
          <a:off x="2371725" y="6477000"/>
          <a:ext cx="2581275" cy="990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2228850</xdr:colOff>
      <xdr:row>38</xdr:row>
      <xdr:rowOff>0</xdr:rowOff>
    </xdr:from>
    <xdr:to>
      <xdr:col>2</xdr:col>
      <xdr:colOff>257175</xdr:colOff>
      <xdr:row>44</xdr:row>
      <xdr:rowOff>0</xdr:rowOff>
    </xdr:to>
    <xdr:sp>
      <xdr:nvSpPr>
        <xdr:cNvPr id="1" name="Rectangle 3"/>
        <xdr:cNvSpPr>
          <a:spLocks/>
        </xdr:cNvSpPr>
      </xdr:nvSpPr>
      <xdr:spPr>
        <a:xfrm>
          <a:off x="2495550" y="7448550"/>
          <a:ext cx="1343025" cy="990600"/>
        </a:xfrm>
        <a:prstGeom prst="rect">
          <a:avLst/>
        </a:prstGeom>
        <a:solidFill>
          <a:srgbClr val="FFFFC0"/>
        </a:solidFill>
        <a:ln w="9525" cmpd="sng">
          <a:noFill/>
        </a:ln>
      </xdr:spPr>
      <xdr:txBody>
        <a:bodyPr vertOverflow="clip" wrap="square"/>
        <a:p>
          <a:pPr algn="r">
            <a:defRPr/>
          </a:pPr>
          <a:r>
            <a:rPr lang="en-US" cap="none" sz="1000" b="0" i="0" u="none" baseline="0">
              <a:latin typeface="Arial"/>
              <a:ea typeface="Arial"/>
              <a:cs typeface="Arial"/>
            </a:rPr>
            <a:t>
State:
Urbanized Area:
Number of Employees:
Employees in Union:</a:t>
          </a:r>
        </a:p>
      </xdr:txBody>
    </xdr:sp>
    <xdr:clientData/>
  </xdr:twoCellAnchor>
  <xdr:twoCellAnchor>
    <xdr:from>
      <xdr:col>1</xdr:col>
      <xdr:colOff>2219325</xdr:colOff>
      <xdr:row>38</xdr:row>
      <xdr:rowOff>0</xdr:rowOff>
    </xdr:from>
    <xdr:to>
      <xdr:col>3</xdr:col>
      <xdr:colOff>9525</xdr:colOff>
      <xdr:row>44</xdr:row>
      <xdr:rowOff>0</xdr:rowOff>
    </xdr:to>
    <xdr:sp>
      <xdr:nvSpPr>
        <xdr:cNvPr id="2" name="Rectangle 5"/>
        <xdr:cNvSpPr>
          <a:spLocks/>
        </xdr:cNvSpPr>
      </xdr:nvSpPr>
      <xdr:spPr>
        <a:xfrm>
          <a:off x="2486025" y="7448550"/>
          <a:ext cx="2867025" cy="990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A6"/>
  <sheetViews>
    <sheetView workbookViewId="0" topLeftCell="A1">
      <selection activeCell="A3" sqref="A3"/>
    </sheetView>
  </sheetViews>
  <sheetFormatPr defaultColWidth="9.140625" defaultRowHeight="12.75"/>
  <cols>
    <col min="1" max="1" width="23.57421875" style="0" customWidth="1"/>
  </cols>
  <sheetData>
    <row r="1" ht="12.75">
      <c r="A1" t="s">
        <v>128</v>
      </c>
    </row>
    <row r="2" ht="12.75">
      <c r="A2" t="s">
        <v>132</v>
      </c>
    </row>
    <row r="3" ht="12.75">
      <c r="A3" t="s">
        <v>129</v>
      </c>
    </row>
    <row r="4" ht="12.75">
      <c r="A4" t="s">
        <v>130</v>
      </c>
    </row>
    <row r="5" ht="12.75">
      <c r="A5" t="s">
        <v>131</v>
      </c>
    </row>
    <row r="6" ht="12.75">
      <c r="A6" t="s">
        <v>8</v>
      </c>
    </row>
  </sheetData>
  <sheetProtection password="CC37" sheet="1" objects="1" scenario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1">
    <pageSetUpPr fitToPage="1"/>
  </sheetPr>
  <dimension ref="B1:G44"/>
  <sheetViews>
    <sheetView showGridLines="0" showRowColHeaders="0" workbookViewId="0" topLeftCell="A1">
      <selection activeCell="E33" sqref="E33"/>
    </sheetView>
  </sheetViews>
  <sheetFormatPr defaultColWidth="9.140625" defaultRowHeight="12.75"/>
  <cols>
    <col min="1" max="1" width="4.00390625" style="0" customWidth="1"/>
    <col min="2" max="2" width="49.7109375" style="0" customWidth="1"/>
    <col min="3" max="3" width="26.421875" style="0" customWidth="1"/>
    <col min="4" max="4" width="2.00390625" style="0" customWidth="1"/>
    <col min="5" max="5" width="21.57421875" style="0" customWidth="1"/>
    <col min="6" max="6" width="2.57421875" style="0" customWidth="1"/>
    <col min="7" max="7" width="22.140625" style="0" customWidth="1"/>
  </cols>
  <sheetData>
    <row r="1" spans="2:7" ht="12.75">
      <c r="B1" s="3"/>
      <c r="C1" s="3"/>
      <c r="D1" s="3"/>
      <c r="E1" s="3"/>
      <c r="F1" s="3"/>
      <c r="G1" s="3"/>
    </row>
    <row r="2" spans="2:7" ht="15.75">
      <c r="B2" s="215" t="s">
        <v>2</v>
      </c>
      <c r="C2" s="215"/>
      <c r="D2" s="215"/>
      <c r="E2" s="215"/>
      <c r="F2" s="215"/>
      <c r="G2" s="215"/>
    </row>
    <row r="3" spans="2:7" ht="15.75">
      <c r="B3" s="215" t="s">
        <v>176</v>
      </c>
      <c r="C3" s="215"/>
      <c r="D3" s="215"/>
      <c r="E3" s="215"/>
      <c r="F3" s="215"/>
      <c r="G3" s="215"/>
    </row>
    <row r="4" spans="2:7" ht="15">
      <c r="B4" s="216" t="s">
        <v>15</v>
      </c>
      <c r="C4" s="216"/>
      <c r="D4" s="216"/>
      <c r="E4" s="216"/>
      <c r="F4" s="216"/>
      <c r="G4" s="216"/>
    </row>
    <row r="5" spans="2:7" ht="12.75">
      <c r="B5" s="3"/>
      <c r="C5" s="3"/>
      <c r="D5" s="3"/>
      <c r="E5" s="3"/>
      <c r="F5" s="3"/>
      <c r="G5" s="3"/>
    </row>
    <row r="6" spans="2:7" s="84" customFormat="1" ht="15">
      <c r="B6" s="115"/>
      <c r="C6" s="115"/>
      <c r="D6" s="115"/>
      <c r="E6" s="115"/>
      <c r="F6" s="115"/>
      <c r="G6" s="115"/>
    </row>
    <row r="7" spans="2:7" s="84" customFormat="1" ht="15.75">
      <c r="B7" s="153"/>
      <c r="C7" s="214" t="s">
        <v>134</v>
      </c>
      <c r="D7" s="214"/>
      <c r="E7" s="214"/>
      <c r="F7" s="214"/>
      <c r="G7" s="214"/>
    </row>
    <row r="8" spans="2:7" s="84" customFormat="1" ht="31.5">
      <c r="B8" s="154"/>
      <c r="C8" s="155" t="s">
        <v>136</v>
      </c>
      <c r="D8" s="155"/>
      <c r="E8" s="155" t="s">
        <v>137</v>
      </c>
      <c r="F8" s="155"/>
      <c r="G8" s="155" t="s">
        <v>138</v>
      </c>
    </row>
    <row r="9" spans="2:7" s="84" customFormat="1" ht="15">
      <c r="B9" s="156"/>
      <c r="C9" s="157"/>
      <c r="D9" s="157"/>
      <c r="E9" s="157"/>
      <c r="F9" s="157"/>
      <c r="G9" s="158"/>
    </row>
    <row r="10" spans="2:7" s="84" customFormat="1" ht="15.75">
      <c r="B10" s="137" t="s">
        <v>139</v>
      </c>
      <c r="C10" s="159"/>
      <c r="D10" s="159"/>
      <c r="E10" s="159"/>
      <c r="F10" s="159"/>
      <c r="G10" s="160"/>
    </row>
    <row r="11" spans="2:7" s="84" customFormat="1" ht="15.75" customHeight="1">
      <c r="B11" s="156" t="s">
        <v>140</v>
      </c>
      <c r="C11" s="161" t="str">
        <f>IF(AND(Input!$I$28="No",Input!$I$26="1-24 Employees"),'Benefit Tables'!$C38,IF(AND(Input!$I$28="No",Input!$I$26="25-49 Employees"),'Benefit Tables'!$H38,IF(AND(Input!$I$28="No",Input!$I$26="50+ Employees"),'Benefit Tables'!$M38,IF(AND(Input!$I$28="Yes",Input!$I$26="1-24 Employees"),'Benefit Tables'!$C7,IF(AND(Input!$I$28="Yes",Input!$I$26="25-49 Employees"),'Benefit Tables'!$H7,IF(AND(Input!$I$28="Yes",Input!$I$26="50+ Employees"),'Benefit Tables'!$M7,"Insufficient Data"))))))</f>
        <v>Insufficient Data</v>
      </c>
      <c r="D11" s="161"/>
      <c r="E11" s="161" t="str">
        <f>IF(AND(Input!$I$28="No",Input!$I$26="1-24 Employees"),'Benefit Tables'!$D38,IF(AND(Input!$I$28="No",Input!$I$26="25-49 Employees"),'Benefit Tables'!$I38,IF(AND(Input!$I$28="No",Input!$I$26="50+ Employees"),'Benefit Tables'!$N38,IF(AND(Input!$I$28="Yes",Input!$I$26="1-24 Employees"),'Benefit Tables'!$D7,IF(AND(Input!$I$28="Yes",Input!$I$26="25-49 Employees"),'Benefit Tables'!$I7,IF(AND(Input!$I$28="Yes",Input!$I$26="50+ Employees"),'Benefit Tables'!$N7,"Insufficient Data"))))))</f>
        <v>Insufficient Data</v>
      </c>
      <c r="F11" s="161"/>
      <c r="G11" s="162" t="str">
        <f>IF(AND(Input!$I$28="No",Input!$I$26="1-24 Employees"),'Benefit Tables'!$E38,IF(AND(Input!$I$28="No",Input!$I$26="25-49 Employees"),'Benefit Tables'!$J38,IF(AND(Input!$I$28="No",Input!$I$26="50+ Employees"),'Benefit Tables'!$O38,IF(AND(Input!$I$28="Yes",Input!$I$26="1-24 Employees"),'Benefit Tables'!$E7,IF(AND(Input!$I$28="Yes",Input!$I$26="25-49 Employees"),'Benefit Tables'!$J7,IF(AND(Input!$I$28="Yes",Input!$I$26="50+ Employees"),'Benefit Tables'!$O7,"Insufficient Data"))))))</f>
        <v>Insufficient Data</v>
      </c>
    </row>
    <row r="12" spans="2:7" s="84" customFormat="1" ht="15">
      <c r="B12" s="156" t="s">
        <v>141</v>
      </c>
      <c r="C12" s="161" t="str">
        <f>IF(AND(Input!$I$28="No",Input!$I$26="1-24 Employees"),'Benefit Tables'!$C39,IF(AND(Input!$I$28="No",Input!$I$26="25-49 Employees"),'Benefit Tables'!$H39,IF(AND(Input!$I$28="No",Input!$I$26="50+ Employees"),'Benefit Tables'!$M39,IF(AND(Input!$I$28="Yes",Input!$I$26="1-24 Employees"),'Benefit Tables'!$C8,IF(AND(Input!$I$28="Yes",Input!$I$26="25-49 Employees"),'Benefit Tables'!$H8,IF(AND(Input!$I$28="Yes",Input!$I$26="50+ Employees"),'Benefit Tables'!$M8,"Insufficient Data"))))))</f>
        <v>Insufficient Data</v>
      </c>
      <c r="D12" s="161"/>
      <c r="E12" s="161" t="str">
        <f>IF(AND(Input!$I$28="No",Input!$I$26="1-24 Employees"),'Benefit Tables'!$D39,IF(AND(Input!$I$28="No",Input!$I$26="25-49 Employees"),'Benefit Tables'!$I39,IF(AND(Input!$I$28="No",Input!$I$26="50+ Employees"),'Benefit Tables'!$N39,IF(AND(Input!$I$28="Yes",Input!$I$26="1-24 Employees"),'Benefit Tables'!$D8,IF(AND(Input!$I$28="Yes",Input!$I$26="25-49 Employees"),'Benefit Tables'!$I8,IF(AND(Input!$I$28="Yes",Input!$I$26="50+ Employees"),'Benefit Tables'!$N8,"Insufficient Data"))))))</f>
        <v>Insufficient Data</v>
      </c>
      <c r="F12" s="161"/>
      <c r="G12" s="162" t="str">
        <f>IF(AND(Input!$I$28="No",Input!$I$26="1-24 Employees"),'Benefit Tables'!$E39,IF(AND(Input!$I$28="No",Input!$I$26="25-49 Employees"),'Benefit Tables'!$J39,IF(AND(Input!$I$28="No",Input!$I$26="50+ Employees"),'Benefit Tables'!$O39,IF(AND(Input!$I$28="Yes",Input!$I$26="1-24 Employees"),'Benefit Tables'!$E8,IF(AND(Input!$I$28="Yes",Input!$I$26="25-49 Employees"),'Benefit Tables'!$J8,IF(AND(Input!$I$28="Yes",Input!$I$26="50+ Employees"),'Benefit Tables'!$O8,"Insufficient Data"))))))</f>
        <v>Insufficient Data</v>
      </c>
    </row>
    <row r="13" spans="2:7" s="84" customFormat="1" ht="15">
      <c r="B13" s="156" t="s">
        <v>142</v>
      </c>
      <c r="C13" s="161" t="str">
        <f>IF(AND(Input!$I$28="No",Input!$I$26="1-24 Employees"),'Benefit Tables'!$C40,IF(AND(Input!$I$28="No",Input!$I$26="25-49 Employees"),'Benefit Tables'!$H40,IF(AND(Input!$I$28="No",Input!$I$26="50+ Employees"),'Benefit Tables'!$M40,IF(AND(Input!$I$28="Yes",Input!$I$26="1-24 Employees"),'Benefit Tables'!$C9,IF(AND(Input!$I$28="Yes",Input!$I$26="25-49 Employees"),'Benefit Tables'!$H9,IF(AND(Input!$I$28="Yes",Input!$I$26="50+ Employees"),'Benefit Tables'!$M9,"Insufficient Data"))))))</f>
        <v>Insufficient Data</v>
      </c>
      <c r="D13" s="161"/>
      <c r="E13" s="161" t="str">
        <f>IF(AND(Input!$I$28="No",Input!$I$26="1-24 Employees"),'Benefit Tables'!$D40,IF(AND(Input!$I$28="No",Input!$I$26="25-49 Employees"),'Benefit Tables'!$I40,IF(AND(Input!$I$28="No",Input!$I$26="50+ Employees"),'Benefit Tables'!$N40,IF(AND(Input!$I$28="Yes",Input!$I$26="1-24 Employees"),'Benefit Tables'!$D9,IF(AND(Input!$I$28="Yes",Input!$I$26="25-49 Employees"),'Benefit Tables'!$I9,IF(AND(Input!$I$28="Yes",Input!$I$26="50+ Employees"),'Benefit Tables'!$N9,"Insufficient Data"))))))</f>
        <v>Insufficient Data</v>
      </c>
      <c r="F13" s="161"/>
      <c r="G13" s="162" t="str">
        <f>IF(AND(Input!$I$28="No",Input!$I$26="1-24 Employees"),'Benefit Tables'!$E40,IF(AND(Input!$I$28="No",Input!$I$26="25-49 Employees"),'Benefit Tables'!$J40,IF(AND(Input!$I$28="No",Input!$I$26="50+ Employees"),'Benefit Tables'!$O40,IF(AND(Input!$I$28="Yes",Input!$I$26="1-24 Employees"),'Benefit Tables'!$E9,IF(AND(Input!$I$28="Yes",Input!$I$26="25-49 Employees"),'Benefit Tables'!$J9,IF(AND(Input!$I$28="Yes",Input!$I$26="50+ Employees"),'Benefit Tables'!$O9,"Insufficient Data"))))))</f>
        <v>Insufficient Data</v>
      </c>
    </row>
    <row r="14" spans="2:7" s="84" customFormat="1" ht="15">
      <c r="B14" s="156" t="s">
        <v>143</v>
      </c>
      <c r="C14" s="161" t="str">
        <f>IF(AND(Input!$I$28="No",Input!$I$26="1-24 Employees"),'Benefit Tables'!$C41,IF(AND(Input!$I$28="No",Input!$I$26="25-49 Employees"),'Benefit Tables'!$H41,IF(AND(Input!$I$28="No",Input!$I$26="50+ Employees"),'Benefit Tables'!$M41,IF(AND(Input!$I$28="Yes",Input!$I$26="1-24 Employees"),'Benefit Tables'!$C10,IF(AND(Input!$I$28="Yes",Input!$I$26="25-49 Employees"),'Benefit Tables'!$H10,IF(AND(Input!$I$28="Yes",Input!$I$26="50+ Employees"),'Benefit Tables'!$M10,"Insufficient Data"))))))</f>
        <v>Insufficient Data</v>
      </c>
      <c r="D14" s="161"/>
      <c r="E14" s="161" t="str">
        <f>IF(AND(Input!$I$28="No",Input!$I$26="1-24 Employees"),'Benefit Tables'!$D41,IF(AND(Input!$I$28="No",Input!$I$26="25-49 Employees"),'Benefit Tables'!$I41,IF(AND(Input!$I$28="No",Input!$I$26="50+ Employees"),'Benefit Tables'!$N41,IF(AND(Input!$I$28="Yes",Input!$I$26="1-24 Employees"),'Benefit Tables'!$D10,IF(AND(Input!$I$28="Yes",Input!$I$26="25-49 Employees"),'Benefit Tables'!$I10,IF(AND(Input!$I$28="Yes",Input!$I$26="50+ Employees"),'Benefit Tables'!$N10,"Insufficient Data"))))))</f>
        <v>Insufficient Data</v>
      </c>
      <c r="F14" s="161"/>
      <c r="G14" s="162" t="str">
        <f>IF(AND(Input!$I$28="No",Input!$I$26="1-24 Employees"),'Benefit Tables'!$E41,IF(AND(Input!$I$28="No",Input!$I$26="25-49 Employees"),'Benefit Tables'!$J41,IF(AND(Input!$I$28="No",Input!$I$26="50+ Employees"),'Benefit Tables'!$O41,IF(AND(Input!$I$28="Yes",Input!$I$26="1-24 Employees"),'Benefit Tables'!$E10,IF(AND(Input!$I$28="Yes",Input!$I$26="25-49 Employees"),'Benefit Tables'!$J10,IF(AND(Input!$I$28="Yes",Input!$I$26="50+ Employees"),'Benefit Tables'!$O10,"Insufficient Data"))))))</f>
        <v>Insufficient Data</v>
      </c>
    </row>
    <row r="15" spans="2:7" s="84" customFormat="1" ht="15">
      <c r="B15" s="156" t="s">
        <v>144</v>
      </c>
      <c r="C15" s="161" t="str">
        <f>IF(AND(Input!$I$28="No",Input!$I$26="1-24 Employees"),'Benefit Tables'!$C42,IF(AND(Input!$I$28="No",Input!$I$26="25-49 Employees"),'Benefit Tables'!$H42,IF(AND(Input!$I$28="No",Input!$I$26="50+ Employees"),'Benefit Tables'!$M42,IF(AND(Input!$I$28="Yes",Input!$I$26="1-24 Employees"),'Benefit Tables'!$C11,IF(AND(Input!$I$28="Yes",Input!$I$26="25-49 Employees"),'Benefit Tables'!$H11,IF(AND(Input!$I$28="Yes",Input!$I$26="50+ Employees"),'Benefit Tables'!$M11,"Insufficient Data"))))))</f>
        <v>Insufficient Data</v>
      </c>
      <c r="D15" s="161"/>
      <c r="E15" s="161" t="str">
        <f>IF(AND(Input!$I$28="No",Input!$I$26="1-24 Employees"),'Benefit Tables'!$D42,IF(AND(Input!$I$28="No",Input!$I$26="25-49 Employees"),'Benefit Tables'!$I42,IF(AND(Input!$I$28="No",Input!$I$26="50+ Employees"),'Benefit Tables'!$N42,IF(AND(Input!$I$28="Yes",Input!$I$26="1-24 Employees"),'Benefit Tables'!$D11,IF(AND(Input!$I$28="Yes",Input!$I$26="25-49 Employees"),'Benefit Tables'!$I11,IF(AND(Input!$I$28="Yes",Input!$I$26="50+ Employees"),'Benefit Tables'!$N11,"Insufficient Data"))))))</f>
        <v>Insufficient Data</v>
      </c>
      <c r="F15" s="161"/>
      <c r="G15" s="162" t="str">
        <f>IF(AND(Input!$I$28="No",Input!$I$26="1-24 Employees"),'Benefit Tables'!$E42,IF(AND(Input!$I$28="No",Input!$I$26="25-49 Employees"),'Benefit Tables'!$J42,IF(AND(Input!$I$28="No",Input!$I$26="50+ Employees"),'Benefit Tables'!$O42,IF(AND(Input!$I$28="Yes",Input!$I$26="1-24 Employees"),'Benefit Tables'!$E11,IF(AND(Input!$I$28="Yes",Input!$I$26="25-49 Employees"),'Benefit Tables'!$J11,IF(AND(Input!$I$28="Yes",Input!$I$26="50+ Employees"),'Benefit Tables'!$O11,"Insufficient Data"))))))</f>
        <v>Insufficient Data</v>
      </c>
    </row>
    <row r="16" spans="2:7" s="84" customFormat="1" ht="15">
      <c r="B16" s="163"/>
      <c r="C16" s="161"/>
      <c r="D16" s="161"/>
      <c r="E16" s="161"/>
      <c r="F16" s="161"/>
      <c r="G16" s="162"/>
    </row>
    <row r="17" spans="2:7" s="84" customFormat="1" ht="15.75">
      <c r="B17" s="137" t="s">
        <v>8</v>
      </c>
      <c r="C17" s="161"/>
      <c r="D17" s="161"/>
      <c r="E17" s="161"/>
      <c r="F17" s="161"/>
      <c r="G17" s="162"/>
    </row>
    <row r="18" spans="2:7" s="84" customFormat="1" ht="15">
      <c r="B18" s="156" t="s">
        <v>145</v>
      </c>
      <c r="C18" s="161" t="s">
        <v>169</v>
      </c>
      <c r="D18" s="161"/>
      <c r="E18" s="161" t="str">
        <f>IF(AND(Input!$I$28="No",Input!$I$26="1-24 Employees"),'Benefit Tables'!$D45,IF(AND(Input!$I$28="No",Input!$I$26="25-49 Employees"),'Benefit Tables'!$I45,IF(AND(Input!$I$28="No",Input!$I$26="50+ Employees"),'Benefit Tables'!$N45,IF(AND(Input!$I$28="Yes",Input!$I$26="1-24 Employees"),'Benefit Tables'!$D14,IF(AND(Input!$I$28="Yes",Input!$I$26="25-49 Employees"),'Benefit Tables'!$I14,IF(AND(Input!$I$28="Yes",Input!$I$26="50+ Employees"),'Benefit Tables'!$N14,"Insufficient Data"))))))</f>
        <v>Insufficient Data</v>
      </c>
      <c r="F18" s="161"/>
      <c r="G18" s="162" t="str">
        <f>IF(AND(Input!$I$28="No",Input!$I$26="1-24 Employees"),'Benefit Tables'!$E45,IF(AND(Input!$I$28="No",Input!$I$26="25-49 Employees"),'Benefit Tables'!$J45,IF(AND(Input!$I$28="No",Input!$I$26="50+ Employees"),'Benefit Tables'!$O45,IF(AND(Input!$I$28="Yes",Input!$I$26="1-24 Employees"),'Benefit Tables'!$E14,IF(AND(Input!$I$28="Yes",Input!$I$26="25-49 Employees"),'Benefit Tables'!$J14,IF(AND(Input!$I$28="Yes",Input!$I$26="50+ Employees"),'Benefit Tables'!$O14,"Insufficient Data"))))))</f>
        <v>Insufficient Data</v>
      </c>
    </row>
    <row r="19" spans="2:7" s="84" customFormat="1" ht="15">
      <c r="B19" s="156" t="s">
        <v>146</v>
      </c>
      <c r="C19" s="161" t="s">
        <v>169</v>
      </c>
      <c r="D19" s="161"/>
      <c r="E19" s="161" t="str">
        <f>IF(AND(Input!$I$28="No",Input!$I$26="1-24 Employees"),'Benefit Tables'!$D46,IF(AND(Input!$I$28="No",Input!$I$26="25-49 Employees"),'Benefit Tables'!$I46,IF(AND(Input!$I$28="No",Input!$I$26="50+ Employees"),'Benefit Tables'!$N46,IF(AND(Input!$I$28="Yes",Input!$I$26="1-24 Employees"),'Benefit Tables'!$D15,IF(AND(Input!$I$28="Yes",Input!$I$26="25-49 Employees"),'Benefit Tables'!$I15,IF(AND(Input!$I$28="Yes",Input!$I$26="50+ Employees"),'Benefit Tables'!$N15,"Insufficient Data"))))))</f>
        <v>Insufficient Data</v>
      </c>
      <c r="F19" s="161"/>
      <c r="G19" s="162" t="str">
        <f>IF(AND(Input!$I$28="No",Input!$I$26="1-24 Employees"),'Benefit Tables'!$E46,IF(AND(Input!$I$28="No",Input!$I$26="25-49 Employees"),'Benefit Tables'!$J46,IF(AND(Input!$I$28="No",Input!$I$26="50+ Employees"),'Benefit Tables'!$O46,IF(AND(Input!$I$28="Yes",Input!$I$26="1-24 Employees"),'Benefit Tables'!$E15,IF(AND(Input!$I$28="Yes",Input!$I$26="25-49 Employees"),'Benefit Tables'!$J15,IF(AND(Input!$I$28="Yes",Input!$I$26="50+ Employees"),'Benefit Tables'!$O15,"Insufficient Data"))))))</f>
        <v>Insufficient Data</v>
      </c>
    </row>
    <row r="20" spans="2:7" s="84" customFormat="1" ht="15">
      <c r="B20" s="156" t="s">
        <v>147</v>
      </c>
      <c r="C20" s="161" t="s">
        <v>169</v>
      </c>
      <c r="D20" s="161"/>
      <c r="E20" s="161" t="str">
        <f>IF(AND(Input!$I$28="No",Input!$I$26="1-24 Employees"),'Benefit Tables'!$D47,IF(AND(Input!$I$28="No",Input!$I$26="25-49 Employees"),'Benefit Tables'!$I47,IF(AND(Input!$I$28="No",Input!$I$26="50+ Employees"),'Benefit Tables'!$N47,IF(AND(Input!$I$28="Yes",Input!$I$26="1-24 Employees"),'Benefit Tables'!$D16,IF(AND(Input!$I$28="Yes",Input!$I$26="25-49 Employees"),'Benefit Tables'!$I16,IF(AND(Input!$I$28="Yes",Input!$I$26="50+ Employees"),'Benefit Tables'!$N16,"Insufficient Data"))))))</f>
        <v>Insufficient Data</v>
      </c>
      <c r="F20" s="161"/>
      <c r="G20" s="162" t="str">
        <f>IF(AND(Input!$I$28="No",Input!$I$26="1-24 Employees"),'Benefit Tables'!$E47,IF(AND(Input!$I$28="No",Input!$I$26="25-49 Employees"),'Benefit Tables'!$J47,IF(AND(Input!$I$28="No",Input!$I$26="50+ Employees"),'Benefit Tables'!$O47,IF(AND(Input!$I$28="Yes",Input!$I$26="1-24 Employees"),'Benefit Tables'!$E16,IF(AND(Input!$I$28="Yes",Input!$I$26="25-49 Employees"),'Benefit Tables'!$J16,IF(AND(Input!$I$28="Yes",Input!$I$26="50+ Employees"),'Benefit Tables'!$O16,"Insufficient Data"))))))</f>
        <v>Insufficient Data</v>
      </c>
    </row>
    <row r="21" spans="2:7" s="84" customFormat="1" ht="15">
      <c r="B21" s="156" t="s">
        <v>148</v>
      </c>
      <c r="C21" s="161" t="s">
        <v>169</v>
      </c>
      <c r="D21" s="161"/>
      <c r="E21" s="161" t="str">
        <f>IF(AND(Input!$I$28="No",Input!$I$26="1-24 Employees"),'Benefit Tables'!$D48,IF(AND(Input!$I$28="No",Input!$I$26="25-49 Employees"),'Benefit Tables'!$I48,IF(AND(Input!$I$28="No",Input!$I$26="50+ Employees"),'Benefit Tables'!$N48,IF(AND(Input!$I$28="Yes",Input!$I$26="1-24 Employees"),'Benefit Tables'!$D17,IF(AND(Input!$I$28="Yes",Input!$I$26="25-49 Employees"),'Benefit Tables'!$I17,IF(AND(Input!$I$28="Yes",Input!$I$26="50+ Employees"),'Benefit Tables'!$N17,"Insufficient Data"))))))</f>
        <v>Insufficient Data</v>
      </c>
      <c r="F21" s="161"/>
      <c r="G21" s="162" t="str">
        <f>IF(AND(Input!$I$28="No",Input!$I$26="1-24 Employees"),'Benefit Tables'!$E48,IF(AND(Input!$I$28="No",Input!$I$26="25-49 Employees"),'Benefit Tables'!$J48,IF(AND(Input!$I$28="No",Input!$I$26="50+ Employees"),'Benefit Tables'!$O48,IF(AND(Input!$I$28="Yes",Input!$I$26="1-24 Employees"),'Benefit Tables'!$E17,IF(AND(Input!$I$28="Yes",Input!$I$26="25-49 Employees"),'Benefit Tables'!$J17,IF(AND(Input!$I$28="Yes",Input!$I$26="50+ Employees"),'Benefit Tables'!$O17,"Insufficient Data"))))))</f>
        <v>Insufficient Data</v>
      </c>
    </row>
    <row r="22" spans="2:7" s="84" customFormat="1" ht="15">
      <c r="B22" s="156" t="s">
        <v>149</v>
      </c>
      <c r="C22" s="161" t="s">
        <v>169</v>
      </c>
      <c r="D22" s="161"/>
      <c r="E22" s="161" t="str">
        <f>IF(AND(Input!$I$28="No",Input!$I$26="1-24 Employees"),'Benefit Tables'!$D49,IF(AND(Input!$I$28="No",Input!$I$26="25-49 Employees"),'Benefit Tables'!$I49,IF(AND(Input!$I$28="No",Input!$I$26="50+ Employees"),'Benefit Tables'!$N49,IF(AND(Input!$I$28="Yes",Input!$I$26="1-24 Employees"),'Benefit Tables'!$D18,IF(AND(Input!$I$28="Yes",Input!$I$26="25-49 Employees"),'Benefit Tables'!$I18,IF(AND(Input!$I$28="Yes",Input!$I$26="50+ Employees"),'Benefit Tables'!$N18,"Insufficient Data"))))))</f>
        <v>Insufficient Data</v>
      </c>
      <c r="F22" s="161"/>
      <c r="G22" s="162" t="str">
        <f>IF(AND(Input!$I$28="No",Input!$I$26="1-24 Employees"),'Benefit Tables'!$E49,IF(AND(Input!$I$28="No",Input!$I$26="25-49 Employees"),'Benefit Tables'!$J49,IF(AND(Input!$I$28="No",Input!$I$26="50+ Employees"),'Benefit Tables'!$O49,IF(AND(Input!$I$28="Yes",Input!$I$26="1-24 Employees"),'Benefit Tables'!$E18,IF(AND(Input!$I$28="Yes",Input!$I$26="25-49 Employees"),'Benefit Tables'!$J18,IF(AND(Input!$I$28="Yes",Input!$I$26="50+ Employees"),'Benefit Tables'!$O18,"Insufficient Data"))))))</f>
        <v>Insufficient Data</v>
      </c>
    </row>
    <row r="23" spans="2:7" s="84" customFormat="1" ht="15">
      <c r="B23" s="164"/>
      <c r="C23" s="165"/>
      <c r="D23" s="165"/>
      <c r="E23" s="166"/>
      <c r="F23" s="166"/>
      <c r="G23" s="167"/>
    </row>
    <row r="24" spans="2:7" s="84" customFormat="1" ht="15">
      <c r="B24" s="156"/>
      <c r="C24" s="161"/>
      <c r="D24" s="161"/>
      <c r="E24" s="161"/>
      <c r="F24" s="161"/>
      <c r="G24" s="162"/>
    </row>
    <row r="25" spans="2:7" s="84" customFormat="1" ht="15.75">
      <c r="B25" s="137" t="s">
        <v>150</v>
      </c>
      <c r="C25" s="161"/>
      <c r="D25" s="161"/>
      <c r="E25" s="161"/>
      <c r="F25" s="161"/>
      <c r="G25" s="162"/>
    </row>
    <row r="26" spans="2:7" s="84" customFormat="1" ht="15">
      <c r="B26" s="156" t="s">
        <v>151</v>
      </c>
      <c r="C26" s="161" t="str">
        <f>IF(AND(Input!$I$28="No",Input!$I$26="1-24 Employees"),'Benefit Tables'!$C53,IF(AND(Input!$I$28="No",Input!$I$26="25-49 Employees"),'Benefit Tables'!$H53,IF(AND(Input!$I$28="No",Input!$I$26="50+ Employees"),'Benefit Tables'!$M53,IF(AND(Input!$I$28="Yes",Input!$I$26="1-24 Employees"),'Benefit Tables'!$C22,IF(AND(Input!$I$28="Yes",Input!$I$26="25-49 Employees"),'Benefit Tables'!$H22,IF(AND(Input!$I$28="Yes",Input!$I$26="50+ Employees"),'Benefit Tables'!$M22,"Insufficient Data"))))))</f>
        <v>Insufficient Data</v>
      </c>
      <c r="D26" s="161"/>
      <c r="E26" s="161" t="s">
        <v>169</v>
      </c>
      <c r="F26" s="161"/>
      <c r="G26" s="162" t="s">
        <v>169</v>
      </c>
    </row>
    <row r="27" spans="2:7" s="84" customFormat="1" ht="15">
      <c r="B27" s="156" t="s">
        <v>152</v>
      </c>
      <c r="C27" s="161" t="str">
        <f>IF(AND(Input!$I$28="No",Input!$I$26="1-24 Employees"),'Benefit Tables'!$C54,IF(AND(Input!$I$28="No",Input!$I$26="25-49 Employees"),'Benefit Tables'!$H54,IF(AND(Input!$I$28="No",Input!$I$26="50+ Employees"),'Benefit Tables'!$M54,IF(AND(Input!$I$28="Yes",Input!$I$26="1-24 Employees"),'Benefit Tables'!$C23,IF(AND(Input!$I$28="Yes",Input!$I$26="25-49 Employees"),'Benefit Tables'!$H23,IF(AND(Input!$I$28="Yes",Input!$I$26="50+ Employees"),'Benefit Tables'!$M23,"Insufficient Data"))))))</f>
        <v>Insufficient Data</v>
      </c>
      <c r="D27" s="161"/>
      <c r="E27" s="161" t="s">
        <v>169</v>
      </c>
      <c r="F27" s="161"/>
      <c r="G27" s="162" t="s">
        <v>169</v>
      </c>
    </row>
    <row r="28" spans="2:7" s="84" customFormat="1" ht="15">
      <c r="B28" s="156" t="s">
        <v>153</v>
      </c>
      <c r="C28" s="161" t="str">
        <f>IF(AND(Input!$I$28="No",Input!$I$26="1-24 Employees"),'Benefit Tables'!$C55,IF(AND(Input!$I$28="No",Input!$I$26="25-49 Employees"),'Benefit Tables'!$H55,IF(AND(Input!$I$28="No",Input!$I$26="50+ Employees"),'Benefit Tables'!$M55,IF(AND(Input!$I$28="Yes",Input!$I$26="1-24 Employees"),'Benefit Tables'!$C24,IF(AND(Input!$I$28="Yes",Input!$I$26="25-49 Employees"),'Benefit Tables'!$H24,IF(AND(Input!$I$28="Yes",Input!$I$26="50+ Employees"),'Benefit Tables'!$M24,"Insufficient Data"))))))</f>
        <v>Insufficient Data</v>
      </c>
      <c r="D28" s="161"/>
      <c r="E28" s="161" t="s">
        <v>169</v>
      </c>
      <c r="F28" s="161"/>
      <c r="G28" s="162" t="s">
        <v>169</v>
      </c>
    </row>
    <row r="29" spans="2:7" s="84" customFormat="1" ht="15">
      <c r="B29" s="156" t="s">
        <v>154</v>
      </c>
      <c r="C29" s="161" t="str">
        <f>IF(AND(Input!$I$28="No",Input!$I$26="1-24 Employees"),'Benefit Tables'!$C56,IF(AND(Input!$I$28="No",Input!$I$26="25-49 Employees"),'Benefit Tables'!$H56,IF(AND(Input!$I$28="No",Input!$I$26="50+ Employees"),'Benefit Tables'!$M56,IF(AND(Input!$I$28="Yes",Input!$I$26="1-24 Employees"),'Benefit Tables'!$C25,IF(AND(Input!$I$28="Yes",Input!$I$26="25-49 Employees"),'Benefit Tables'!$H25,IF(AND(Input!$I$28="Yes",Input!$I$26="50+ Employees"),'Benefit Tables'!$M25,"Insufficient Data"))))))</f>
        <v>Insufficient Data</v>
      </c>
      <c r="D29" s="161"/>
      <c r="E29" s="161" t="s">
        <v>169</v>
      </c>
      <c r="F29" s="161"/>
      <c r="G29" s="162" t="s">
        <v>169</v>
      </c>
    </row>
    <row r="30" spans="2:7" s="84" customFormat="1" ht="15">
      <c r="B30" s="164"/>
      <c r="C30" s="166"/>
      <c r="D30" s="166"/>
      <c r="E30" s="166"/>
      <c r="F30" s="166"/>
      <c r="G30" s="167"/>
    </row>
    <row r="31" spans="2:7" s="84" customFormat="1" ht="15">
      <c r="B31" s="156"/>
      <c r="C31" s="161"/>
      <c r="D31" s="161"/>
      <c r="E31" s="161"/>
      <c r="F31" s="161"/>
      <c r="G31" s="162"/>
    </row>
    <row r="32" spans="2:7" s="84" customFormat="1" ht="15.75">
      <c r="B32" s="137" t="s">
        <v>155</v>
      </c>
      <c r="C32" s="161"/>
      <c r="D32" s="161"/>
      <c r="E32" s="161"/>
      <c r="F32" s="161"/>
      <c r="G32" s="162"/>
    </row>
    <row r="33" spans="2:7" s="84" customFormat="1" ht="15">
      <c r="B33" s="156" t="s">
        <v>156</v>
      </c>
      <c r="C33" s="161" t="str">
        <f>IF(AND(Input!$I$28="No",Input!$I$26="1-24 Employees"),'Benefit Tables'!$C60,IF(AND(Input!$I$28="No",Input!$I$26="25-49 Employees"),'Benefit Tables'!$H60,IF(AND(Input!$I$28="No",Input!$I$26="50+ Employees"),'Benefit Tables'!$M60,IF(AND(Input!$I$28="Yes",Input!$I$26="1-24 Employees"),'Benefit Tables'!$C29,IF(AND(Input!$I$28="Yes",Input!$I$26="25-49 Employees"),'Benefit Tables'!$H29,IF(AND(Input!$I$28="Yes",Input!$I$26="50+ Employees"),'Benefit Tables'!$M29,"Insufficient Data"))))))</f>
        <v>Insufficient Data</v>
      </c>
      <c r="D33" s="161"/>
      <c r="E33" s="161" t="s">
        <v>169</v>
      </c>
      <c r="F33" s="161"/>
      <c r="G33" s="162" t="s">
        <v>169</v>
      </c>
    </row>
    <row r="34" spans="2:7" s="84" customFormat="1" ht="15">
      <c r="B34" s="156" t="s">
        <v>157</v>
      </c>
      <c r="C34" s="161" t="str">
        <f>IF(AND(Input!$I$28="No",Input!$I$26="1-24 Employees"),'Benefit Tables'!$C61,IF(AND(Input!$I$28="No",Input!$I$26="25-49 Employees"),'Benefit Tables'!$H61,IF(AND(Input!$I$28="No",Input!$I$26="50+ Employees"),'Benefit Tables'!$M61,IF(AND(Input!$I$28="Yes",Input!$I$26="1-24 Employees"),'Benefit Tables'!$C30,IF(AND(Input!$I$28="Yes",Input!$I$26="25-49 Employees"),'Benefit Tables'!$H30,IF(AND(Input!$I$28="Yes",Input!$I$26="50+ Employees"),'Benefit Tables'!$M30,"Insufficient Data"))))))</f>
        <v>Insufficient Data</v>
      </c>
      <c r="D34" s="161"/>
      <c r="E34" s="161" t="s">
        <v>169</v>
      </c>
      <c r="F34" s="161"/>
      <c r="G34" s="162" t="s">
        <v>169</v>
      </c>
    </row>
    <row r="35" spans="2:7" s="84" customFormat="1" ht="15">
      <c r="B35" s="156" t="s">
        <v>158</v>
      </c>
      <c r="C35" s="161" t="str">
        <f>IF(AND(Input!$I$28="No",Input!$I$26="1-24 Employees"),'Benefit Tables'!$C62,IF(AND(Input!$I$28="No",Input!$I$26="25-49 Employees"),'Benefit Tables'!$H62,IF(AND(Input!$I$28="No",Input!$I$26="50+ Employees"),'Benefit Tables'!$M62,IF(AND(Input!$I$28="Yes",Input!$I$26="1-24 Employees"),'Benefit Tables'!$C31,IF(AND(Input!$I$28="Yes",Input!$I$26="25-49 Employees"),'Benefit Tables'!$H31,IF(AND(Input!$I$28="Yes",Input!$I$26="50+ Employees"),'Benefit Tables'!$M31,"Insufficient Data"))))))</f>
        <v>Insufficient Data</v>
      </c>
      <c r="D35" s="161"/>
      <c r="E35" s="161" t="s">
        <v>169</v>
      </c>
      <c r="F35" s="161"/>
      <c r="G35" s="162" t="s">
        <v>169</v>
      </c>
    </row>
    <row r="36" spans="2:7" s="84" customFormat="1" ht="15.75" thickBot="1">
      <c r="B36" s="168"/>
      <c r="C36" s="169"/>
      <c r="D36" s="169"/>
      <c r="E36" s="169"/>
      <c r="F36" s="169"/>
      <c r="G36" s="170"/>
    </row>
    <row r="37" spans="2:7" s="84" customFormat="1" ht="15">
      <c r="B37" s="171"/>
      <c r="C37" s="172"/>
      <c r="D37" s="172"/>
      <c r="E37" s="172"/>
      <c r="F37" s="172"/>
      <c r="G37" s="172"/>
    </row>
    <row r="38" spans="2:7" ht="12.75">
      <c r="B38" s="3"/>
      <c r="C38" s="3"/>
      <c r="D38" s="3"/>
      <c r="E38" s="3"/>
      <c r="F38" s="3"/>
      <c r="G38" s="3"/>
    </row>
    <row r="39" spans="2:7" ht="14.25">
      <c r="B39" s="3"/>
      <c r="C39" s="194" t="s">
        <v>183</v>
      </c>
      <c r="D39" s="3"/>
      <c r="E39" s="129" t="s">
        <v>1</v>
      </c>
      <c r="F39" s="173">
        <f ca="1">TODAY()</f>
        <v>39419</v>
      </c>
      <c r="G39" s="174"/>
    </row>
    <row r="40" ht="12.75">
      <c r="C40" s="181"/>
    </row>
    <row r="41" ht="12.75">
      <c r="C41" s="191" t="str">
        <f>IF(Input!I20="","-",Input!I20)</f>
        <v>-</v>
      </c>
    </row>
    <row r="42" ht="12.75">
      <c r="C42" s="192" t="str">
        <f>IF(Input!I22="","-",Input!I22)</f>
        <v>-</v>
      </c>
    </row>
    <row r="43" ht="12.75">
      <c r="C43" s="193" t="str">
        <f>IF(Input!I26="","-",Input!I26)</f>
        <v>-</v>
      </c>
    </row>
    <row r="44" ht="12.75">
      <c r="C44" s="193" t="str">
        <f>IF(Input!I28="","-",Input!I28)</f>
        <v>-</v>
      </c>
    </row>
  </sheetData>
  <sheetProtection password="CC37" sheet="1" objects="1" scenarios="1"/>
  <mergeCells count="4">
    <mergeCell ref="C7:G7"/>
    <mergeCell ref="B2:G2"/>
    <mergeCell ref="B3:G3"/>
    <mergeCell ref="B4:G4"/>
  </mergeCells>
  <printOptions horizontalCentered="1"/>
  <pageMargins left="0.29" right="0.17" top="0.35" bottom="0.17" header="0.32" footer="0.28"/>
  <pageSetup fitToHeight="1" fitToWidth="1" horizontalDpi="600" verticalDpi="600" orientation="landscape" scale="88" r:id="rId3"/>
  <drawing r:id="rId2"/>
  <legacyDrawing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P64"/>
  <sheetViews>
    <sheetView workbookViewId="0" topLeftCell="A1">
      <selection activeCell="M8" sqref="M8"/>
    </sheetView>
  </sheetViews>
  <sheetFormatPr defaultColWidth="9.140625" defaultRowHeight="12.75"/>
  <cols>
    <col min="1" max="1" width="27.140625" style="44" customWidth="1"/>
    <col min="2" max="2" width="2.7109375" style="44" customWidth="1"/>
    <col min="3" max="3" width="13.00390625" style="1" customWidth="1"/>
    <col min="4" max="4" width="10.8515625" style="1" customWidth="1"/>
    <col min="5" max="5" width="10.28125" style="1" customWidth="1"/>
    <col min="6" max="6" width="8.140625" style="1" customWidth="1"/>
    <col min="7" max="7" width="3.57421875" style="1" customWidth="1"/>
    <col min="8" max="8" width="13.00390625" style="1" customWidth="1"/>
    <col min="9" max="9" width="10.8515625" style="1" customWidth="1"/>
    <col min="10" max="10" width="10.28125" style="1" customWidth="1"/>
    <col min="11" max="11" width="8.140625" style="1" customWidth="1"/>
    <col min="12" max="12" width="4.00390625" style="1" customWidth="1"/>
    <col min="13" max="13" width="13.00390625" style="1" customWidth="1"/>
    <col min="14" max="14" width="10.8515625" style="1" customWidth="1"/>
    <col min="15" max="15" width="10.28125" style="1" customWidth="1"/>
    <col min="16" max="16" width="8.00390625" style="1" customWidth="1"/>
    <col min="17" max="16384" width="9.140625" style="1" customWidth="1"/>
  </cols>
  <sheetData>
    <row r="1" spans="1:13" s="91" customFormat="1" ht="13.5" thickBot="1">
      <c r="A1" s="105"/>
      <c r="B1" s="90"/>
      <c r="C1" s="106" t="s">
        <v>160</v>
      </c>
      <c r="H1" s="90" t="s">
        <v>161</v>
      </c>
      <c r="M1" s="90" t="s">
        <v>162</v>
      </c>
    </row>
    <row r="2" spans="1:16" s="91" customFormat="1" ht="12.75">
      <c r="A2" s="107"/>
      <c r="B2" s="107"/>
      <c r="C2" s="108"/>
      <c r="D2" s="108"/>
      <c r="E2" s="108"/>
      <c r="F2" s="108"/>
      <c r="H2" s="108"/>
      <c r="I2" s="108"/>
      <c r="J2" s="108"/>
      <c r="K2" s="108"/>
      <c r="M2" s="108"/>
      <c r="N2" s="108"/>
      <c r="O2" s="108"/>
      <c r="P2" s="108"/>
    </row>
    <row r="3" spans="1:16" s="91" customFormat="1" ht="12.75">
      <c r="A3" s="85"/>
      <c r="B3" s="85"/>
      <c r="C3" s="217" t="s">
        <v>134</v>
      </c>
      <c r="D3" s="217"/>
      <c r="E3" s="217"/>
      <c r="F3" s="86"/>
      <c r="H3" s="217" t="s">
        <v>134</v>
      </c>
      <c r="I3" s="217"/>
      <c r="J3" s="217"/>
      <c r="K3" s="86"/>
      <c r="M3" s="217" t="s">
        <v>134</v>
      </c>
      <c r="N3" s="217"/>
      <c r="O3" s="217"/>
      <c r="P3" s="86"/>
    </row>
    <row r="4" spans="1:16" s="91" customFormat="1" ht="39">
      <c r="A4" s="87" t="s">
        <v>163</v>
      </c>
      <c r="B4" s="88"/>
      <c r="C4" s="89" t="s">
        <v>136</v>
      </c>
      <c r="D4" s="89" t="s">
        <v>137</v>
      </c>
      <c r="E4" s="89" t="s">
        <v>138</v>
      </c>
      <c r="F4" s="89" t="s">
        <v>164</v>
      </c>
      <c r="H4" s="89" t="s">
        <v>136</v>
      </c>
      <c r="I4" s="89" t="s">
        <v>137</v>
      </c>
      <c r="J4" s="89" t="s">
        <v>138</v>
      </c>
      <c r="K4" s="89" t="s">
        <v>165</v>
      </c>
      <c r="M4" s="89" t="s">
        <v>136</v>
      </c>
      <c r="N4" s="89" t="s">
        <v>137</v>
      </c>
      <c r="O4" s="89" t="s">
        <v>138</v>
      </c>
      <c r="P4" s="89" t="s">
        <v>166</v>
      </c>
    </row>
    <row r="5" spans="1:2" s="91" customFormat="1" ht="12.75">
      <c r="A5" s="90"/>
      <c r="B5" s="90"/>
    </row>
    <row r="6" spans="1:16" s="91" customFormat="1" ht="12.75">
      <c r="A6" s="88" t="s">
        <v>139</v>
      </c>
      <c r="B6" s="90"/>
      <c r="C6" s="109"/>
      <c r="D6" s="109"/>
      <c r="E6" s="109"/>
      <c r="F6" s="109"/>
      <c r="H6" s="109"/>
      <c r="I6" s="109"/>
      <c r="J6" s="109"/>
      <c r="K6" s="109"/>
      <c r="M6" s="109"/>
      <c r="N6" s="109"/>
      <c r="O6" s="109"/>
      <c r="P6" s="109"/>
    </row>
    <row r="7" spans="1:16" s="91" customFormat="1" ht="12.75">
      <c r="A7" s="90" t="s">
        <v>140</v>
      </c>
      <c r="B7" s="88"/>
      <c r="C7" s="94">
        <v>0.643</v>
      </c>
      <c r="D7" s="94">
        <v>0.143</v>
      </c>
      <c r="E7" s="94">
        <v>0.214</v>
      </c>
      <c r="F7" s="110"/>
      <c r="H7" s="94">
        <v>0.722</v>
      </c>
      <c r="I7" s="94">
        <v>0.111</v>
      </c>
      <c r="J7" s="94">
        <v>0.167</v>
      </c>
      <c r="K7" s="110"/>
      <c r="M7" s="94">
        <v>0.821</v>
      </c>
      <c r="N7" s="94">
        <v>0.107</v>
      </c>
      <c r="O7" s="94">
        <v>0.071</v>
      </c>
      <c r="P7" s="110"/>
    </row>
    <row r="8" spans="1:16" s="91" customFormat="1" ht="12.75">
      <c r="A8" s="90" t="s">
        <v>141</v>
      </c>
      <c r="B8" s="90"/>
      <c r="C8" s="94">
        <v>0.5</v>
      </c>
      <c r="D8" s="94">
        <v>0.214</v>
      </c>
      <c r="E8" s="94">
        <v>0.286</v>
      </c>
      <c r="F8" s="110"/>
      <c r="H8" s="94">
        <v>0.611</v>
      </c>
      <c r="I8" s="94">
        <v>0.111</v>
      </c>
      <c r="J8" s="94">
        <v>0.278</v>
      </c>
      <c r="K8" s="110"/>
      <c r="M8" s="94">
        <v>0.679</v>
      </c>
      <c r="N8" s="94">
        <v>0.214</v>
      </c>
      <c r="O8" s="94">
        <v>0.107</v>
      </c>
      <c r="P8" s="110"/>
    </row>
    <row r="9" spans="1:16" s="91" customFormat="1" ht="12.75">
      <c r="A9" s="90" t="s">
        <v>142</v>
      </c>
      <c r="B9" s="90"/>
      <c r="C9" s="94">
        <v>0.286</v>
      </c>
      <c r="D9" s="94">
        <v>0.143</v>
      </c>
      <c r="E9" s="94">
        <v>0.571</v>
      </c>
      <c r="F9" s="110"/>
      <c r="H9" s="94">
        <v>0.5</v>
      </c>
      <c r="I9" s="94">
        <v>0.167</v>
      </c>
      <c r="J9" s="94">
        <v>0.333</v>
      </c>
      <c r="K9" s="110"/>
      <c r="M9" s="94">
        <v>0.536</v>
      </c>
      <c r="N9" s="94">
        <v>0.214</v>
      </c>
      <c r="O9" s="94">
        <v>0.25</v>
      </c>
      <c r="P9" s="110"/>
    </row>
    <row r="10" spans="1:16" s="91" customFormat="1" ht="12.75">
      <c r="A10" s="90" t="s">
        <v>143</v>
      </c>
      <c r="B10" s="90"/>
      <c r="C10" s="94">
        <v>0.357</v>
      </c>
      <c r="D10" s="94">
        <v>0.286</v>
      </c>
      <c r="E10" s="94">
        <v>0.357</v>
      </c>
      <c r="F10" s="110"/>
      <c r="H10" s="94">
        <v>0.556</v>
      </c>
      <c r="I10" s="94">
        <v>0.278</v>
      </c>
      <c r="J10" s="94">
        <v>0.167</v>
      </c>
      <c r="K10" s="110"/>
      <c r="M10" s="94">
        <v>0.75</v>
      </c>
      <c r="N10" s="94">
        <v>0.071</v>
      </c>
      <c r="O10" s="94">
        <v>0.179</v>
      </c>
      <c r="P10" s="110"/>
    </row>
    <row r="11" spans="1:16" s="91" customFormat="1" ht="12.75">
      <c r="A11" s="90" t="s">
        <v>144</v>
      </c>
      <c r="B11" s="90"/>
      <c r="C11" s="94">
        <v>0.5</v>
      </c>
      <c r="D11" s="94">
        <v>0.143</v>
      </c>
      <c r="E11" s="94">
        <v>0.357</v>
      </c>
      <c r="F11" s="110"/>
      <c r="H11" s="94">
        <v>0.833</v>
      </c>
      <c r="I11" s="94">
        <v>0</v>
      </c>
      <c r="J11" s="94">
        <v>0.167</v>
      </c>
      <c r="K11" s="110"/>
      <c r="M11" s="94">
        <v>0.929</v>
      </c>
      <c r="N11" s="94">
        <v>0.036</v>
      </c>
      <c r="O11" s="94">
        <v>0.036</v>
      </c>
      <c r="P11" s="110"/>
    </row>
    <row r="12" s="91" customFormat="1" ht="12.75"/>
    <row r="13" spans="1:16" s="91" customFormat="1" ht="12.75">
      <c r="A13" s="88" t="s">
        <v>8</v>
      </c>
      <c r="B13" s="90"/>
      <c r="C13" s="94"/>
      <c r="D13" s="94"/>
      <c r="E13" s="94"/>
      <c r="F13" s="110"/>
      <c r="H13" s="94"/>
      <c r="I13" s="94"/>
      <c r="J13" s="94"/>
      <c r="K13" s="110"/>
      <c r="M13" s="94"/>
      <c r="N13" s="94"/>
      <c r="O13" s="94"/>
      <c r="P13" s="110"/>
    </row>
    <row r="14" spans="1:16" s="91" customFormat="1" ht="12.75">
      <c r="A14" s="90" t="s">
        <v>145</v>
      </c>
      <c r="B14" s="90"/>
      <c r="D14" s="94">
        <v>0.786</v>
      </c>
      <c r="E14" s="94">
        <v>0.214</v>
      </c>
      <c r="F14" s="110"/>
      <c r="H14" s="94"/>
      <c r="I14" s="94">
        <v>0.833</v>
      </c>
      <c r="J14" s="94">
        <v>0.167</v>
      </c>
      <c r="K14" s="110"/>
      <c r="N14" s="94">
        <v>0.929</v>
      </c>
      <c r="O14" s="94">
        <v>0.071</v>
      </c>
      <c r="P14" s="110"/>
    </row>
    <row r="15" spans="1:16" s="91" customFormat="1" ht="12.75">
      <c r="A15" s="90" t="s">
        <v>146</v>
      </c>
      <c r="B15" s="90"/>
      <c r="C15" s="94"/>
      <c r="D15" s="94">
        <v>0.714</v>
      </c>
      <c r="E15" s="94">
        <v>0.286</v>
      </c>
      <c r="F15" s="110"/>
      <c r="H15" s="94"/>
      <c r="I15" s="94">
        <v>0.722</v>
      </c>
      <c r="J15" s="94">
        <v>0.278</v>
      </c>
      <c r="K15" s="110"/>
      <c r="M15" s="94"/>
      <c r="N15" s="94">
        <v>0.929</v>
      </c>
      <c r="O15" s="94">
        <v>0.071</v>
      </c>
      <c r="P15" s="110"/>
    </row>
    <row r="16" spans="1:16" s="91" customFormat="1" ht="12.75">
      <c r="A16" s="90" t="s">
        <v>147</v>
      </c>
      <c r="B16" s="90"/>
      <c r="C16" s="94"/>
      <c r="D16" s="94">
        <v>0.429</v>
      </c>
      <c r="E16" s="94">
        <v>0.571</v>
      </c>
      <c r="F16" s="110"/>
      <c r="H16" s="94"/>
      <c r="I16" s="94">
        <v>0.333</v>
      </c>
      <c r="J16" s="94">
        <v>0.667</v>
      </c>
      <c r="K16" s="110"/>
      <c r="M16" s="94"/>
      <c r="N16" s="94">
        <v>0.429</v>
      </c>
      <c r="O16" s="94">
        <v>0.571</v>
      </c>
      <c r="P16" s="110"/>
    </row>
    <row r="17" spans="1:16" s="91" customFormat="1" ht="12.75">
      <c r="A17" s="90" t="s">
        <v>148</v>
      </c>
      <c r="C17" s="94"/>
      <c r="D17" s="99">
        <v>0.429</v>
      </c>
      <c r="E17" s="99">
        <v>0.571</v>
      </c>
      <c r="F17" s="110"/>
      <c r="H17" s="94"/>
      <c r="I17" s="99">
        <v>0.5</v>
      </c>
      <c r="J17" s="99">
        <v>0.5</v>
      </c>
      <c r="K17" s="110"/>
      <c r="M17" s="94"/>
      <c r="N17" s="99">
        <v>0.393</v>
      </c>
      <c r="O17" s="99">
        <v>0.606</v>
      </c>
      <c r="P17" s="110"/>
    </row>
    <row r="18" spans="1:16" s="91" customFormat="1" ht="12.75">
      <c r="A18" s="90" t="s">
        <v>149</v>
      </c>
      <c r="C18" s="94"/>
      <c r="D18" s="99">
        <v>0.214</v>
      </c>
      <c r="E18" s="99">
        <v>0.786</v>
      </c>
      <c r="F18" s="110"/>
      <c r="H18" s="94"/>
      <c r="I18" s="99">
        <v>0.167</v>
      </c>
      <c r="J18" s="99">
        <v>0.833</v>
      </c>
      <c r="K18" s="110"/>
      <c r="M18" s="94"/>
      <c r="N18" s="99">
        <v>0.464</v>
      </c>
      <c r="O18" s="99">
        <v>0.536</v>
      </c>
      <c r="P18" s="110"/>
    </row>
    <row r="19" spans="1:16" s="91" customFormat="1" ht="6.75" customHeight="1">
      <c r="A19" s="100"/>
      <c r="B19" s="101"/>
      <c r="C19" s="102"/>
      <c r="D19" s="101"/>
      <c r="E19" s="101"/>
      <c r="F19" s="110"/>
      <c r="H19" s="102"/>
      <c r="I19" s="101"/>
      <c r="J19" s="101"/>
      <c r="K19" s="110"/>
      <c r="M19" s="102"/>
      <c r="N19" s="101"/>
      <c r="O19" s="101"/>
      <c r="P19" s="110"/>
    </row>
    <row r="20" spans="1:16" s="91" customFormat="1" ht="7.5" customHeight="1">
      <c r="A20" s="90"/>
      <c r="C20" s="94"/>
      <c r="F20" s="110"/>
      <c r="H20" s="94"/>
      <c r="K20" s="110"/>
      <c r="M20" s="94"/>
      <c r="P20" s="110"/>
    </row>
    <row r="21" spans="1:16" s="91" customFormat="1" ht="12.75">
      <c r="A21" s="88" t="s">
        <v>150</v>
      </c>
      <c r="F21" s="110"/>
      <c r="K21" s="110"/>
      <c r="P21" s="110"/>
    </row>
    <row r="22" spans="1:16" s="91" customFormat="1" ht="12.75">
      <c r="A22" s="90" t="s">
        <v>151</v>
      </c>
      <c r="C22" s="111">
        <v>0.071</v>
      </c>
      <c r="D22" s="99"/>
      <c r="E22" s="99"/>
      <c r="F22" s="110"/>
      <c r="H22" s="94">
        <v>0.167</v>
      </c>
      <c r="I22" s="99"/>
      <c r="J22" s="99"/>
      <c r="K22" s="110"/>
      <c r="M22" s="94">
        <v>0.179</v>
      </c>
      <c r="N22" s="99"/>
      <c r="O22" s="99"/>
      <c r="P22" s="110"/>
    </row>
    <row r="23" spans="1:16" s="91" customFormat="1" ht="12.75">
      <c r="A23" s="90" t="s">
        <v>152</v>
      </c>
      <c r="C23" s="94">
        <v>0.429</v>
      </c>
      <c r="D23" s="99"/>
      <c r="E23" s="99"/>
      <c r="F23" s="110"/>
      <c r="H23" s="94">
        <v>0.5</v>
      </c>
      <c r="I23" s="99"/>
      <c r="J23" s="99"/>
      <c r="K23" s="110"/>
      <c r="M23" s="94">
        <v>0.643</v>
      </c>
      <c r="N23" s="99"/>
      <c r="O23" s="99"/>
      <c r="P23" s="110"/>
    </row>
    <row r="24" spans="1:16" s="91" customFormat="1" ht="12.75">
      <c r="A24" s="90" t="s">
        <v>153</v>
      </c>
      <c r="C24" s="94">
        <v>0.286</v>
      </c>
      <c r="D24" s="99"/>
      <c r="E24" s="99"/>
      <c r="F24" s="110"/>
      <c r="H24" s="94">
        <v>0.167</v>
      </c>
      <c r="I24" s="99"/>
      <c r="J24" s="99"/>
      <c r="K24" s="110"/>
      <c r="M24" s="94">
        <v>0.107</v>
      </c>
      <c r="N24" s="99"/>
      <c r="O24" s="99"/>
      <c r="P24" s="110"/>
    </row>
    <row r="25" spans="1:16" s="91" customFormat="1" ht="12.75">
      <c r="A25" s="90" t="s">
        <v>154</v>
      </c>
      <c r="C25" s="94">
        <v>0.214</v>
      </c>
      <c r="D25" s="99"/>
      <c r="E25" s="99"/>
      <c r="F25" s="110"/>
      <c r="H25" s="94">
        <v>0.167</v>
      </c>
      <c r="I25" s="99"/>
      <c r="J25" s="99"/>
      <c r="K25" s="110"/>
      <c r="M25" s="94">
        <v>0.071</v>
      </c>
      <c r="N25" s="99"/>
      <c r="O25" s="99"/>
      <c r="P25" s="110"/>
    </row>
    <row r="26" spans="1:16" s="91" customFormat="1" ht="7.5" customHeight="1">
      <c r="A26" s="100"/>
      <c r="B26" s="101"/>
      <c r="C26" s="101"/>
      <c r="D26" s="112"/>
      <c r="E26" s="112"/>
      <c r="F26" s="110"/>
      <c r="H26" s="101"/>
      <c r="I26" s="112"/>
      <c r="J26" s="112"/>
      <c r="K26" s="110"/>
      <c r="M26" s="101"/>
      <c r="N26" s="112"/>
      <c r="O26" s="112"/>
      <c r="P26" s="110"/>
    </row>
    <row r="27" spans="1:16" s="91" customFormat="1" ht="14.25" customHeight="1">
      <c r="A27" s="90"/>
      <c r="D27" s="99"/>
      <c r="E27" s="99"/>
      <c r="F27" s="110"/>
      <c r="I27" s="99"/>
      <c r="J27" s="99"/>
      <c r="K27" s="110"/>
      <c r="N27" s="99"/>
      <c r="O27" s="99"/>
      <c r="P27" s="110"/>
    </row>
    <row r="28" spans="1:16" s="91" customFormat="1" ht="12.75">
      <c r="A28" s="88" t="s">
        <v>155</v>
      </c>
      <c r="D28" s="99"/>
      <c r="E28" s="99"/>
      <c r="F28" s="110"/>
      <c r="I28" s="99"/>
      <c r="J28" s="99"/>
      <c r="K28" s="110"/>
      <c r="N28" s="99"/>
      <c r="O28" s="99"/>
      <c r="P28" s="110"/>
    </row>
    <row r="29" spans="1:16" s="91" customFormat="1" ht="12.75">
      <c r="A29" s="90" t="s">
        <v>156</v>
      </c>
      <c r="C29" s="94">
        <v>0.455</v>
      </c>
      <c r="D29" s="99"/>
      <c r="E29" s="99"/>
      <c r="F29" s="110"/>
      <c r="H29" s="94">
        <v>0.555</v>
      </c>
      <c r="I29" s="99"/>
      <c r="J29" s="99"/>
      <c r="K29" s="110"/>
      <c r="M29" s="94">
        <v>0.63</v>
      </c>
      <c r="N29" s="99"/>
      <c r="O29" s="99"/>
      <c r="P29" s="110"/>
    </row>
    <row r="30" spans="1:16" s="91" customFormat="1" ht="12.75">
      <c r="A30" s="90" t="s">
        <v>157</v>
      </c>
      <c r="C30" s="94">
        <v>0.364</v>
      </c>
      <c r="D30" s="99"/>
      <c r="E30" s="99"/>
      <c r="F30" s="110"/>
      <c r="H30" s="94">
        <v>0.278</v>
      </c>
      <c r="I30" s="99"/>
      <c r="J30" s="99"/>
      <c r="K30" s="110"/>
      <c r="M30" s="94">
        <v>0.333</v>
      </c>
      <c r="N30" s="99"/>
      <c r="O30" s="99"/>
      <c r="P30" s="110"/>
    </row>
    <row r="31" spans="1:16" s="91" customFormat="1" ht="12.75">
      <c r="A31" s="90" t="s">
        <v>158</v>
      </c>
      <c r="C31" s="94">
        <v>0.182</v>
      </c>
      <c r="D31" s="99"/>
      <c r="E31" s="99"/>
      <c r="F31" s="110"/>
      <c r="H31" s="94">
        <v>0.167</v>
      </c>
      <c r="I31" s="99"/>
      <c r="J31" s="99"/>
      <c r="K31" s="110"/>
      <c r="M31" s="94">
        <v>0.037</v>
      </c>
      <c r="N31" s="99"/>
      <c r="O31" s="99"/>
      <c r="P31" s="110"/>
    </row>
    <row r="32" spans="1:16" s="91" customFormat="1" ht="13.5" thickBot="1">
      <c r="A32" s="103"/>
      <c r="B32" s="103"/>
      <c r="C32" s="104"/>
      <c r="D32" s="104"/>
      <c r="E32" s="104"/>
      <c r="F32" s="104"/>
      <c r="H32" s="104"/>
      <c r="I32" s="104"/>
      <c r="J32" s="104"/>
      <c r="K32" s="104"/>
      <c r="M32" s="104"/>
      <c r="N32" s="104"/>
      <c r="O32" s="104"/>
      <c r="P32" s="104"/>
    </row>
    <row r="33" spans="1:2" s="91" customFormat="1" ht="12.75">
      <c r="A33" s="90"/>
      <c r="B33" s="90"/>
    </row>
    <row r="34" spans="1:16" s="91" customFormat="1" ht="12.75">
      <c r="A34" s="85"/>
      <c r="B34" s="85"/>
      <c r="C34" s="217" t="s">
        <v>134</v>
      </c>
      <c r="D34" s="217"/>
      <c r="E34" s="217"/>
      <c r="F34" s="86"/>
      <c r="H34" s="217" t="s">
        <v>134</v>
      </c>
      <c r="I34" s="217"/>
      <c r="J34" s="217"/>
      <c r="K34" s="86"/>
      <c r="M34" s="217" t="s">
        <v>134</v>
      </c>
      <c r="N34" s="217"/>
      <c r="O34" s="217"/>
      <c r="P34" s="86"/>
    </row>
    <row r="35" spans="1:16" s="91" customFormat="1" ht="39">
      <c r="A35" s="87" t="s">
        <v>135</v>
      </c>
      <c r="B35" s="88"/>
      <c r="C35" s="89" t="s">
        <v>136</v>
      </c>
      <c r="D35" s="89" t="s">
        <v>137</v>
      </c>
      <c r="E35" s="89" t="s">
        <v>138</v>
      </c>
      <c r="F35" s="89" t="s">
        <v>159</v>
      </c>
      <c r="H35" s="89" t="s">
        <v>136</v>
      </c>
      <c r="I35" s="89" t="s">
        <v>137</v>
      </c>
      <c r="J35" s="89" t="s">
        <v>138</v>
      </c>
      <c r="K35" s="89" t="s">
        <v>167</v>
      </c>
      <c r="M35" s="89" t="s">
        <v>136</v>
      </c>
      <c r="N35" s="89" t="s">
        <v>137</v>
      </c>
      <c r="O35" s="89" t="s">
        <v>138</v>
      </c>
      <c r="P35" s="89" t="s">
        <v>168</v>
      </c>
    </row>
    <row r="36" spans="1:2" s="91" customFormat="1" ht="12.75">
      <c r="A36" s="90"/>
      <c r="B36" s="90"/>
    </row>
    <row r="37" spans="1:16" s="91" customFormat="1" ht="12.75">
      <c r="A37" s="88" t="s">
        <v>139</v>
      </c>
      <c r="B37" s="90"/>
      <c r="C37" s="92"/>
      <c r="D37" s="92"/>
      <c r="E37" s="92"/>
      <c r="F37" s="93"/>
      <c r="H37" s="92"/>
      <c r="I37" s="92"/>
      <c r="J37" s="92"/>
      <c r="K37" s="93"/>
      <c r="M37" s="92"/>
      <c r="N37" s="92"/>
      <c r="O37" s="92"/>
      <c r="P37" s="93"/>
    </row>
    <row r="38" spans="1:16" s="91" customFormat="1" ht="12.75">
      <c r="A38" s="90" t="s">
        <v>140</v>
      </c>
      <c r="B38" s="88"/>
      <c r="C38" s="94">
        <v>0.655</v>
      </c>
      <c r="D38" s="94">
        <v>0.106</v>
      </c>
      <c r="E38" s="94">
        <v>0.238</v>
      </c>
      <c r="F38" s="99"/>
      <c r="H38" s="94">
        <v>0.82</v>
      </c>
      <c r="I38" s="94">
        <v>0.04</v>
      </c>
      <c r="J38" s="94">
        <v>0.14</v>
      </c>
      <c r="K38" s="99"/>
      <c r="M38" s="94">
        <v>0.774</v>
      </c>
      <c r="N38" s="94">
        <v>0.065</v>
      </c>
      <c r="O38" s="94">
        <v>0.161</v>
      </c>
      <c r="P38" s="99"/>
    </row>
    <row r="39" spans="1:16" s="91" customFormat="1" ht="12.75">
      <c r="A39" s="90" t="s">
        <v>141</v>
      </c>
      <c r="B39" s="90"/>
      <c r="C39" s="94">
        <v>0.281</v>
      </c>
      <c r="D39" s="94">
        <v>0.213</v>
      </c>
      <c r="E39" s="94">
        <v>0.506</v>
      </c>
      <c r="F39" s="99"/>
      <c r="H39" s="94">
        <v>0.28</v>
      </c>
      <c r="I39" s="94">
        <v>0.34</v>
      </c>
      <c r="J39" s="94">
        <v>0.38</v>
      </c>
      <c r="K39" s="99"/>
      <c r="M39" s="94">
        <v>0.323</v>
      </c>
      <c r="N39" s="94">
        <v>0.161</v>
      </c>
      <c r="O39" s="94">
        <v>0.516</v>
      </c>
      <c r="P39" s="99"/>
    </row>
    <row r="40" spans="1:16" s="91" customFormat="1" ht="12.75">
      <c r="A40" s="90" t="s">
        <v>142</v>
      </c>
      <c r="B40" s="90"/>
      <c r="C40" s="94">
        <v>0.244</v>
      </c>
      <c r="D40" s="94">
        <v>0.169</v>
      </c>
      <c r="E40" s="94">
        <v>0.588</v>
      </c>
      <c r="F40" s="99"/>
      <c r="H40" s="94">
        <v>0.34</v>
      </c>
      <c r="I40" s="94">
        <v>0.16</v>
      </c>
      <c r="J40" s="94">
        <v>0.5</v>
      </c>
      <c r="K40" s="99"/>
      <c r="M40" s="94">
        <v>0.452</v>
      </c>
      <c r="N40" s="94">
        <v>0</v>
      </c>
      <c r="O40" s="94">
        <v>0.548</v>
      </c>
      <c r="P40" s="99"/>
    </row>
    <row r="41" spans="1:16" s="91" customFormat="1" ht="12.75">
      <c r="A41" s="90" t="s">
        <v>143</v>
      </c>
      <c r="B41" s="90"/>
      <c r="C41" s="94">
        <v>0.463</v>
      </c>
      <c r="D41" s="94">
        <v>0.144</v>
      </c>
      <c r="E41" s="94">
        <v>0.394</v>
      </c>
      <c r="F41" s="99"/>
      <c r="H41" s="94">
        <v>0.58</v>
      </c>
      <c r="I41" s="94">
        <v>0.12</v>
      </c>
      <c r="J41" s="94">
        <v>0.3</v>
      </c>
      <c r="K41" s="99"/>
      <c r="M41" s="94">
        <v>0.613</v>
      </c>
      <c r="N41" s="94">
        <v>0.065</v>
      </c>
      <c r="O41" s="94">
        <v>0.323</v>
      </c>
      <c r="P41" s="99"/>
    </row>
    <row r="42" spans="1:16" s="91" customFormat="1" ht="12.75">
      <c r="A42" s="90" t="s">
        <v>144</v>
      </c>
      <c r="B42" s="90"/>
      <c r="C42" s="94">
        <v>0.588</v>
      </c>
      <c r="D42" s="94">
        <v>0.075</v>
      </c>
      <c r="E42" s="94">
        <v>0.338</v>
      </c>
      <c r="F42" s="99"/>
      <c r="H42" s="94">
        <v>0.66</v>
      </c>
      <c r="I42" s="94">
        <v>0.1</v>
      </c>
      <c r="J42" s="94">
        <v>0.24</v>
      </c>
      <c r="K42" s="99"/>
      <c r="M42" s="94">
        <v>0.645</v>
      </c>
      <c r="N42" s="94">
        <v>0</v>
      </c>
      <c r="O42" s="94">
        <v>0.355</v>
      </c>
      <c r="P42" s="99"/>
    </row>
    <row r="43" spans="3:16" s="91" customFormat="1" ht="12.75">
      <c r="C43" s="94"/>
      <c r="D43" s="94"/>
      <c r="E43" s="94"/>
      <c r="F43" s="99"/>
      <c r="H43" s="94"/>
      <c r="I43" s="94"/>
      <c r="J43" s="94"/>
      <c r="K43" s="99"/>
      <c r="M43" s="94"/>
      <c r="N43" s="94"/>
      <c r="O43" s="94"/>
      <c r="P43" s="99"/>
    </row>
    <row r="44" spans="1:16" s="91" customFormat="1" ht="12.75">
      <c r="A44" s="88" t="s">
        <v>8</v>
      </c>
      <c r="B44" s="90"/>
      <c r="C44" s="94"/>
      <c r="D44" s="94"/>
      <c r="E44" s="94"/>
      <c r="F44" s="99"/>
      <c r="H44" s="94"/>
      <c r="I44" s="94"/>
      <c r="J44" s="94"/>
      <c r="K44" s="99"/>
      <c r="M44" s="94"/>
      <c r="N44" s="94"/>
      <c r="O44" s="94"/>
      <c r="P44" s="99"/>
    </row>
    <row r="45" spans="1:16" s="91" customFormat="1" ht="12.75">
      <c r="A45" s="90" t="s">
        <v>145</v>
      </c>
      <c r="B45" s="90"/>
      <c r="C45" s="94"/>
      <c r="D45" s="94">
        <v>0.869</v>
      </c>
      <c r="E45" s="94">
        <v>0.131</v>
      </c>
      <c r="F45" s="99"/>
      <c r="H45" s="94"/>
      <c r="I45" s="94">
        <v>0.9</v>
      </c>
      <c r="J45" s="94">
        <v>0.1</v>
      </c>
      <c r="K45" s="99"/>
      <c r="N45" s="94">
        <v>0.839</v>
      </c>
      <c r="O45" s="94">
        <v>0.161</v>
      </c>
      <c r="P45" s="99"/>
    </row>
    <row r="46" spans="1:16" s="91" customFormat="1" ht="12.75">
      <c r="A46" s="90" t="s">
        <v>146</v>
      </c>
      <c r="B46" s="90"/>
      <c r="C46" s="94"/>
      <c r="D46" s="94">
        <v>0.806</v>
      </c>
      <c r="E46" s="94">
        <v>0.194</v>
      </c>
      <c r="F46" s="99"/>
      <c r="H46" s="94"/>
      <c r="I46" s="94">
        <v>0.88</v>
      </c>
      <c r="J46" s="94">
        <v>0.12</v>
      </c>
      <c r="K46" s="99"/>
      <c r="N46" s="94">
        <v>0.774</v>
      </c>
      <c r="O46" s="94">
        <v>0.226</v>
      </c>
      <c r="P46" s="99"/>
    </row>
    <row r="47" spans="1:16" s="91" customFormat="1" ht="12.75">
      <c r="A47" s="90" t="s">
        <v>147</v>
      </c>
      <c r="B47" s="90"/>
      <c r="C47" s="94"/>
      <c r="D47" s="94">
        <v>0.456</v>
      </c>
      <c r="E47" s="94">
        <v>0.544</v>
      </c>
      <c r="F47" s="99"/>
      <c r="H47" s="94"/>
      <c r="I47" s="94">
        <v>0.44</v>
      </c>
      <c r="J47" s="94">
        <v>0.56</v>
      </c>
      <c r="K47" s="99"/>
      <c r="M47" s="94"/>
      <c r="N47" s="94">
        <v>0.484</v>
      </c>
      <c r="O47" s="94">
        <v>0.516</v>
      </c>
      <c r="P47" s="99"/>
    </row>
    <row r="48" spans="1:16" s="91" customFormat="1" ht="12.75">
      <c r="A48" s="90" t="s">
        <v>148</v>
      </c>
      <c r="C48" s="94"/>
      <c r="D48" s="94">
        <v>0.363</v>
      </c>
      <c r="E48" s="94">
        <v>0.638</v>
      </c>
      <c r="F48" s="99"/>
      <c r="H48" s="94"/>
      <c r="I48" s="94">
        <v>0.38</v>
      </c>
      <c r="J48" s="94">
        <v>0.62</v>
      </c>
      <c r="K48" s="99"/>
      <c r="M48" s="94"/>
      <c r="N48" s="94">
        <v>0.323</v>
      </c>
      <c r="O48" s="94">
        <v>0.676</v>
      </c>
      <c r="P48" s="99"/>
    </row>
    <row r="49" spans="1:16" s="91" customFormat="1" ht="12.75">
      <c r="A49" s="90" t="s">
        <v>149</v>
      </c>
      <c r="C49" s="94"/>
      <c r="D49" s="94">
        <v>0.213</v>
      </c>
      <c r="E49" s="94">
        <v>0.781</v>
      </c>
      <c r="F49" s="99"/>
      <c r="H49" s="94"/>
      <c r="I49" s="94">
        <v>0.3</v>
      </c>
      <c r="J49" s="94">
        <v>0.7</v>
      </c>
      <c r="K49" s="99"/>
      <c r="M49" s="94"/>
      <c r="N49" s="94">
        <v>0.194</v>
      </c>
      <c r="O49" s="94">
        <v>0.806</v>
      </c>
      <c r="P49" s="99"/>
    </row>
    <row r="50" spans="1:16" s="91" customFormat="1" ht="12.75">
      <c r="A50" s="100"/>
      <c r="B50" s="101"/>
      <c r="C50" s="102"/>
      <c r="D50" s="102"/>
      <c r="E50" s="102"/>
      <c r="F50" s="99"/>
      <c r="H50" s="102"/>
      <c r="I50" s="102"/>
      <c r="J50" s="102"/>
      <c r="K50" s="99"/>
      <c r="M50" s="102"/>
      <c r="N50" s="102"/>
      <c r="O50" s="102"/>
      <c r="P50" s="99"/>
    </row>
    <row r="51" spans="1:16" s="91" customFormat="1" ht="12.75">
      <c r="A51" s="90"/>
      <c r="C51" s="94"/>
      <c r="D51" s="94"/>
      <c r="E51" s="94"/>
      <c r="F51" s="99"/>
      <c r="H51" s="94"/>
      <c r="I51" s="94"/>
      <c r="J51" s="94"/>
      <c r="K51" s="99"/>
      <c r="M51" s="94"/>
      <c r="N51" s="94"/>
      <c r="O51" s="94"/>
      <c r="P51" s="99"/>
    </row>
    <row r="52" spans="1:16" s="91" customFormat="1" ht="12.75">
      <c r="A52" s="88" t="s">
        <v>150</v>
      </c>
      <c r="C52" s="94"/>
      <c r="D52" s="94"/>
      <c r="E52" s="94"/>
      <c r="F52" s="99"/>
      <c r="H52" s="94"/>
      <c r="I52" s="94"/>
      <c r="J52" s="94"/>
      <c r="K52" s="99"/>
      <c r="M52" s="94"/>
      <c r="N52" s="94"/>
      <c r="O52" s="94"/>
      <c r="P52" s="99"/>
    </row>
    <row r="53" spans="1:16" s="91" customFormat="1" ht="12.75">
      <c r="A53" s="90" t="s">
        <v>151</v>
      </c>
      <c r="C53" s="94">
        <v>0.2</v>
      </c>
      <c r="D53" s="94"/>
      <c r="E53" s="94"/>
      <c r="F53" s="99"/>
      <c r="H53" s="94">
        <v>0.16</v>
      </c>
      <c r="I53" s="94"/>
      <c r="J53" s="94"/>
      <c r="K53" s="99"/>
      <c r="M53" s="94">
        <v>0.032</v>
      </c>
      <c r="N53" s="94"/>
      <c r="O53" s="94"/>
      <c r="P53" s="99"/>
    </row>
    <row r="54" spans="1:16" s="91" customFormat="1" ht="12.75">
      <c r="A54" s="90" t="s">
        <v>152</v>
      </c>
      <c r="C54" s="94">
        <v>0.588</v>
      </c>
      <c r="D54" s="94"/>
      <c r="E54" s="94"/>
      <c r="F54" s="99"/>
      <c r="H54" s="94">
        <v>0.62</v>
      </c>
      <c r="I54" s="94"/>
      <c r="J54" s="94"/>
      <c r="K54" s="99"/>
      <c r="M54" s="94">
        <v>0.677</v>
      </c>
      <c r="N54" s="94"/>
      <c r="O54" s="94"/>
      <c r="P54" s="99"/>
    </row>
    <row r="55" spans="1:16" s="91" customFormat="1" ht="12.75">
      <c r="A55" s="90" t="s">
        <v>153</v>
      </c>
      <c r="C55" s="94">
        <v>0.138</v>
      </c>
      <c r="D55" s="94"/>
      <c r="E55" s="94"/>
      <c r="F55" s="99"/>
      <c r="H55" s="94">
        <v>0.14</v>
      </c>
      <c r="I55" s="94"/>
      <c r="J55" s="94"/>
      <c r="K55" s="99"/>
      <c r="M55" s="94">
        <v>0.194</v>
      </c>
      <c r="N55" s="94"/>
      <c r="O55" s="94"/>
      <c r="P55" s="99"/>
    </row>
    <row r="56" spans="1:16" s="91" customFormat="1" ht="12.75">
      <c r="A56" s="90" t="s">
        <v>154</v>
      </c>
      <c r="C56" s="94">
        <v>0.075</v>
      </c>
      <c r="D56" s="94"/>
      <c r="E56" s="94"/>
      <c r="F56" s="99"/>
      <c r="H56" s="94">
        <v>0.08</v>
      </c>
      <c r="I56" s="94"/>
      <c r="J56" s="94"/>
      <c r="K56" s="99"/>
      <c r="M56" s="94">
        <v>0.097</v>
      </c>
      <c r="N56" s="94"/>
      <c r="O56" s="94"/>
      <c r="P56" s="99"/>
    </row>
    <row r="57" spans="1:16" s="91" customFormat="1" ht="12.75">
      <c r="A57" s="100"/>
      <c r="B57" s="101"/>
      <c r="C57" s="102"/>
      <c r="D57" s="102"/>
      <c r="E57" s="102"/>
      <c r="F57" s="99"/>
      <c r="H57" s="102"/>
      <c r="I57" s="102"/>
      <c r="J57" s="102"/>
      <c r="K57" s="99"/>
      <c r="M57" s="102"/>
      <c r="N57" s="102"/>
      <c r="O57" s="102"/>
      <c r="P57" s="99"/>
    </row>
    <row r="58" spans="1:16" s="91" customFormat="1" ht="12.75">
      <c r="A58" s="90"/>
      <c r="C58" s="94"/>
      <c r="D58" s="94"/>
      <c r="E58" s="94"/>
      <c r="F58" s="99"/>
      <c r="H58" s="94"/>
      <c r="I58" s="94"/>
      <c r="J58" s="94"/>
      <c r="K58" s="99"/>
      <c r="M58" s="94"/>
      <c r="N58" s="94"/>
      <c r="O58" s="94"/>
      <c r="P58" s="99"/>
    </row>
    <row r="59" spans="1:16" s="91" customFormat="1" ht="12.75">
      <c r="A59" s="88" t="s">
        <v>155</v>
      </c>
      <c r="C59" s="94"/>
      <c r="D59" s="94"/>
      <c r="E59" s="94"/>
      <c r="F59" s="99"/>
      <c r="H59" s="94"/>
      <c r="I59" s="94"/>
      <c r="J59" s="94"/>
      <c r="K59" s="99"/>
      <c r="M59" s="94"/>
      <c r="N59" s="94"/>
      <c r="O59" s="94"/>
      <c r="P59" s="99"/>
    </row>
    <row r="60" spans="1:16" s="91" customFormat="1" ht="12.75">
      <c r="A60" s="90" t="s">
        <v>156</v>
      </c>
      <c r="C60" s="94">
        <v>0.374</v>
      </c>
      <c r="D60" s="94"/>
      <c r="E60" s="94"/>
      <c r="F60" s="99"/>
      <c r="H60" s="94">
        <v>0.435</v>
      </c>
      <c r="I60" s="94"/>
      <c r="J60" s="94"/>
      <c r="K60" s="99"/>
      <c r="M60" s="94">
        <v>0.464</v>
      </c>
      <c r="N60" s="94"/>
      <c r="O60" s="94"/>
      <c r="P60" s="99"/>
    </row>
    <row r="61" spans="1:16" s="91" customFormat="1" ht="12.75">
      <c r="A61" s="90" t="s">
        <v>157</v>
      </c>
      <c r="C61" s="94">
        <v>0.408</v>
      </c>
      <c r="D61" s="94"/>
      <c r="E61" s="94"/>
      <c r="F61" s="99"/>
      <c r="H61" s="94">
        <v>0.435</v>
      </c>
      <c r="I61" s="94"/>
      <c r="J61" s="94"/>
      <c r="K61" s="99"/>
      <c r="M61" s="94">
        <v>0.429</v>
      </c>
      <c r="N61" s="94"/>
      <c r="O61" s="94"/>
      <c r="P61" s="99"/>
    </row>
    <row r="62" spans="1:16" s="91" customFormat="1" ht="12.75">
      <c r="A62" s="90" t="s">
        <v>158</v>
      </c>
      <c r="C62" s="94">
        <v>0.218</v>
      </c>
      <c r="D62" s="94"/>
      <c r="E62" s="94"/>
      <c r="F62" s="99"/>
      <c r="H62" s="94">
        <v>0.13</v>
      </c>
      <c r="I62" s="94"/>
      <c r="J62" s="94"/>
      <c r="K62" s="99"/>
      <c r="M62" s="94">
        <v>0.107</v>
      </c>
      <c r="N62" s="94"/>
      <c r="O62" s="94"/>
      <c r="P62" s="99"/>
    </row>
    <row r="63" spans="1:16" s="91" customFormat="1" ht="13.5" thickBot="1">
      <c r="A63" s="103"/>
      <c r="B63" s="103"/>
      <c r="C63" s="104"/>
      <c r="D63" s="104"/>
      <c r="E63" s="104"/>
      <c r="F63" s="104"/>
      <c r="H63" s="104"/>
      <c r="I63" s="104"/>
      <c r="J63" s="104"/>
      <c r="K63" s="104"/>
      <c r="M63" s="104"/>
      <c r="N63" s="104"/>
      <c r="O63" s="104"/>
      <c r="P63" s="104"/>
    </row>
    <row r="64" spans="1:2" s="91" customFormat="1" ht="12.75">
      <c r="A64" s="90"/>
      <c r="B64" s="90"/>
    </row>
  </sheetData>
  <sheetProtection password="CC37" sheet="1" objects="1" scenarios="1"/>
  <mergeCells count="6">
    <mergeCell ref="C3:E3"/>
    <mergeCell ref="H3:J3"/>
    <mergeCell ref="M3:O3"/>
    <mergeCell ref="C34:E34"/>
    <mergeCell ref="H34:J34"/>
    <mergeCell ref="M34:O34"/>
  </mergeCells>
  <printOptions gridLines="1"/>
  <pageMargins left="0.75" right="0.75" top="1" bottom="1" header="0.5" footer="0.5"/>
  <pageSetup fitToHeight="4" fitToWidth="1"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3"/>
  <dimension ref="A1:E53"/>
  <sheetViews>
    <sheetView workbookViewId="0" topLeftCell="A1">
      <selection activeCell="C52" sqref="C52"/>
    </sheetView>
  </sheetViews>
  <sheetFormatPr defaultColWidth="9.140625" defaultRowHeight="12.75"/>
  <cols>
    <col min="2" max="2" width="19.00390625" style="0" customWidth="1"/>
    <col min="4" max="4" width="12.8515625" style="0" customWidth="1"/>
  </cols>
  <sheetData>
    <row r="1" spans="1:3" ht="12.75">
      <c r="A1" s="73" t="s">
        <v>74</v>
      </c>
      <c r="B1" s="73" t="s">
        <v>75</v>
      </c>
      <c r="C1" t="s">
        <v>133</v>
      </c>
    </row>
    <row r="2" spans="1:3" ht="12.75">
      <c r="A2" t="s">
        <v>122</v>
      </c>
      <c r="B2" s="44" t="s">
        <v>72</v>
      </c>
      <c r="C2">
        <v>1.2195421649382556</v>
      </c>
    </row>
    <row r="3" spans="1:3" ht="12.75">
      <c r="A3" t="s">
        <v>106</v>
      </c>
      <c r="B3" s="44" t="s">
        <v>69</v>
      </c>
      <c r="C3">
        <v>0.9291938725669834</v>
      </c>
    </row>
    <row r="4" spans="1:3" ht="12.75">
      <c r="A4" t="s">
        <v>110</v>
      </c>
      <c r="B4" s="44" t="s">
        <v>70</v>
      </c>
      <c r="C4">
        <v>0.8549483990515364</v>
      </c>
    </row>
    <row r="5" spans="1:3" ht="12.75">
      <c r="A5" t="s">
        <v>114</v>
      </c>
      <c r="B5" s="44" t="s">
        <v>71</v>
      </c>
      <c r="C5">
        <v>1.0523255329732355</v>
      </c>
    </row>
    <row r="6" spans="1:3" ht="12.75">
      <c r="A6" t="s">
        <v>123</v>
      </c>
      <c r="B6" s="44" t="s">
        <v>72</v>
      </c>
      <c r="C6">
        <v>1.2195421649382556</v>
      </c>
    </row>
    <row r="7" spans="1:3" ht="12.75">
      <c r="A7" t="s">
        <v>115</v>
      </c>
      <c r="B7" s="44" t="s">
        <v>71</v>
      </c>
      <c r="C7">
        <v>1.0523255329732355</v>
      </c>
    </row>
    <row r="8" spans="1:3" ht="12.75">
      <c r="A8" t="s">
        <v>76</v>
      </c>
      <c r="B8" s="44" t="s">
        <v>61</v>
      </c>
      <c r="C8">
        <v>1.074138446762363</v>
      </c>
    </row>
    <row r="9" spans="1:3" ht="12.75">
      <c r="A9" t="s">
        <v>98</v>
      </c>
      <c r="B9" s="44" t="s">
        <v>68</v>
      </c>
      <c r="C9">
        <v>1.0479131422020425</v>
      </c>
    </row>
    <row r="10" spans="1:3" ht="12.75">
      <c r="A10" t="s">
        <v>97</v>
      </c>
      <c r="B10" s="44" t="s">
        <v>68</v>
      </c>
      <c r="C10">
        <v>1.0479131422020425</v>
      </c>
    </row>
    <row r="11" spans="1:3" ht="12.75">
      <c r="A11" t="s">
        <v>99</v>
      </c>
      <c r="B11" s="44" t="s">
        <v>68</v>
      </c>
      <c r="C11">
        <v>1.0479131422020425</v>
      </c>
    </row>
    <row r="12" spans="1:3" ht="12.75">
      <c r="A12" t="s">
        <v>104</v>
      </c>
      <c r="B12" s="44" t="s">
        <v>68</v>
      </c>
      <c r="C12">
        <v>1.0479131422020425</v>
      </c>
    </row>
    <row r="13" spans="1:3" ht="12.75">
      <c r="A13" t="s">
        <v>124</v>
      </c>
      <c r="B13" s="44" t="s">
        <v>72</v>
      </c>
      <c r="C13">
        <v>1.2195421649382556</v>
      </c>
    </row>
    <row r="14" spans="1:3" ht="12.75">
      <c r="A14" t="s">
        <v>90</v>
      </c>
      <c r="B14" s="44" t="s">
        <v>67</v>
      </c>
      <c r="C14">
        <v>0.8682544531881179</v>
      </c>
    </row>
    <row r="15" spans="1:3" ht="12.75">
      <c r="A15" t="s">
        <v>116</v>
      </c>
      <c r="B15" s="44" t="s">
        <v>71</v>
      </c>
      <c r="C15">
        <v>1.0523255329732355</v>
      </c>
    </row>
    <row r="16" spans="1:3" ht="12.75">
      <c r="A16" t="s">
        <v>85</v>
      </c>
      <c r="B16" s="44" t="s">
        <v>66</v>
      </c>
      <c r="C16">
        <v>1.0270858798649902</v>
      </c>
    </row>
    <row r="17" spans="1:3" ht="12.75">
      <c r="A17" t="s">
        <v>86</v>
      </c>
      <c r="B17" s="44" t="s">
        <v>66</v>
      </c>
      <c r="C17">
        <v>1.0270858798649902</v>
      </c>
    </row>
    <row r="18" spans="1:3" ht="12.75">
      <c r="A18" t="s">
        <v>91</v>
      </c>
      <c r="B18" s="44" t="s">
        <v>67</v>
      </c>
      <c r="C18">
        <v>0.8682544531881179</v>
      </c>
    </row>
    <row r="19" spans="1:3" ht="12.75">
      <c r="A19" t="s">
        <v>107</v>
      </c>
      <c r="B19" s="44" t="s">
        <v>69</v>
      </c>
      <c r="C19">
        <v>0.9291938725669834</v>
      </c>
    </row>
    <row r="20" spans="1:3" ht="12.75">
      <c r="A20" t="s">
        <v>111</v>
      </c>
      <c r="B20" s="44" t="s">
        <v>70</v>
      </c>
      <c r="C20">
        <v>0.8549483990515364</v>
      </c>
    </row>
    <row r="21" spans="1:3" ht="12.75">
      <c r="A21" t="s">
        <v>78</v>
      </c>
      <c r="B21" s="44" t="s">
        <v>61</v>
      </c>
      <c r="C21">
        <v>1.074138446762363</v>
      </c>
    </row>
    <row r="22" spans="1:3" ht="12.75">
      <c r="A22" t="s">
        <v>100</v>
      </c>
      <c r="B22" s="44" t="s">
        <v>68</v>
      </c>
      <c r="C22">
        <v>1.0479131422020425</v>
      </c>
    </row>
    <row r="23" spans="1:3" ht="12.75">
      <c r="A23" t="s">
        <v>77</v>
      </c>
      <c r="B23" s="44" t="s">
        <v>61</v>
      </c>
      <c r="C23">
        <v>1.074138446762363</v>
      </c>
    </row>
    <row r="24" spans="1:3" ht="12.75">
      <c r="A24" t="s">
        <v>87</v>
      </c>
      <c r="B24" s="44" t="s">
        <v>66</v>
      </c>
      <c r="C24">
        <v>1.0270858798649902</v>
      </c>
    </row>
    <row r="25" spans="1:3" ht="12.75">
      <c r="A25" t="s">
        <v>92</v>
      </c>
      <c r="B25" s="44" t="s">
        <v>67</v>
      </c>
      <c r="C25">
        <v>0.8682544531881179</v>
      </c>
    </row>
    <row r="26" spans="1:3" ht="12.75">
      <c r="A26" t="s">
        <v>93</v>
      </c>
      <c r="B26" s="44" t="s">
        <v>67</v>
      </c>
      <c r="C26">
        <v>0.8682544531881179</v>
      </c>
    </row>
    <row r="27" spans="1:3" ht="12.75">
      <c r="A27" t="s">
        <v>108</v>
      </c>
      <c r="B27" s="44" t="s">
        <v>69</v>
      </c>
      <c r="C27">
        <v>0.9291938725669834</v>
      </c>
    </row>
    <row r="28" spans="1:3" ht="12.75">
      <c r="A28" t="s">
        <v>117</v>
      </c>
      <c r="B28" s="44" t="s">
        <v>71</v>
      </c>
      <c r="C28">
        <v>1.0523255329732355</v>
      </c>
    </row>
    <row r="29" spans="1:3" ht="12.75">
      <c r="A29" t="s">
        <v>101</v>
      </c>
      <c r="B29" s="44" t="s">
        <v>68</v>
      </c>
      <c r="C29">
        <v>1.0479131422020425</v>
      </c>
    </row>
    <row r="30" spans="1:3" ht="12.75">
      <c r="A30" t="s">
        <v>95</v>
      </c>
      <c r="B30" s="44" t="s">
        <v>67</v>
      </c>
      <c r="C30">
        <v>0.8682544531881179</v>
      </c>
    </row>
    <row r="31" spans="1:3" ht="12.75">
      <c r="A31" t="s">
        <v>94</v>
      </c>
      <c r="B31" s="44" t="s">
        <v>67</v>
      </c>
      <c r="C31">
        <v>0.8682544531881179</v>
      </c>
    </row>
    <row r="32" spans="1:3" ht="12.75">
      <c r="A32" t="s">
        <v>79</v>
      </c>
      <c r="B32" s="44" t="s">
        <v>61</v>
      </c>
      <c r="C32">
        <v>1.074138446762363</v>
      </c>
    </row>
    <row r="33" spans="1:3" ht="12.75">
      <c r="A33" t="s">
        <v>82</v>
      </c>
      <c r="B33" s="44" t="s">
        <v>65</v>
      </c>
      <c r="C33">
        <v>1.0993366243387102</v>
      </c>
    </row>
    <row r="34" spans="1:3" ht="12.75">
      <c r="A34" t="s">
        <v>119</v>
      </c>
      <c r="B34" s="44" t="s">
        <v>71</v>
      </c>
      <c r="C34">
        <v>1.0523255329732355</v>
      </c>
    </row>
    <row r="35" spans="1:3" ht="12.75">
      <c r="A35" t="s">
        <v>118</v>
      </c>
      <c r="B35" s="44" t="s">
        <v>71</v>
      </c>
      <c r="C35">
        <v>1.0523255329732355</v>
      </c>
    </row>
    <row r="36" spans="1:3" ht="12.75">
      <c r="A36" t="s">
        <v>83</v>
      </c>
      <c r="B36" s="44" t="s">
        <v>65</v>
      </c>
      <c r="C36">
        <v>1.0993366243387102</v>
      </c>
    </row>
    <row r="37" spans="1:3" ht="12.75">
      <c r="A37" t="s">
        <v>88</v>
      </c>
      <c r="B37" s="44" t="s">
        <v>66</v>
      </c>
      <c r="C37">
        <v>1.0270858798649902</v>
      </c>
    </row>
    <row r="38" spans="1:3" ht="12.75">
      <c r="A38" t="s">
        <v>112</v>
      </c>
      <c r="B38" s="44" t="s">
        <v>70</v>
      </c>
      <c r="C38">
        <v>0.8549483990515364</v>
      </c>
    </row>
    <row r="39" spans="1:3" ht="12.75">
      <c r="A39" t="s">
        <v>125</v>
      </c>
      <c r="B39" s="44" t="s">
        <v>72</v>
      </c>
      <c r="C39">
        <v>1.2195421649382556</v>
      </c>
    </row>
    <row r="40" spans="1:3" ht="12.75">
      <c r="A40" t="s">
        <v>84</v>
      </c>
      <c r="B40" s="44" t="s">
        <v>65</v>
      </c>
      <c r="C40">
        <v>1.0993366243387102</v>
      </c>
    </row>
    <row r="41" spans="1:3" ht="12.75">
      <c r="A41" t="s">
        <v>80</v>
      </c>
      <c r="B41" s="44" t="s">
        <v>61</v>
      </c>
      <c r="C41">
        <v>1.074138446762363</v>
      </c>
    </row>
    <row r="42" spans="1:3" ht="12.75">
      <c r="A42" t="s">
        <v>102</v>
      </c>
      <c r="B42" s="44" t="s">
        <v>68</v>
      </c>
      <c r="C42">
        <v>1.0479131422020425</v>
      </c>
    </row>
    <row r="43" spans="1:3" ht="12.75">
      <c r="A43" t="s">
        <v>96</v>
      </c>
      <c r="B43" s="44" t="s">
        <v>67</v>
      </c>
      <c r="C43">
        <v>0.8682544531881179</v>
      </c>
    </row>
    <row r="44" spans="1:3" ht="12.75">
      <c r="A44" t="s">
        <v>109</v>
      </c>
      <c r="B44" s="44" t="s">
        <v>69</v>
      </c>
      <c r="C44">
        <v>0.9291938725669834</v>
      </c>
    </row>
    <row r="45" spans="1:3" ht="12.75">
      <c r="A45" t="s">
        <v>113</v>
      </c>
      <c r="B45" s="44" t="s">
        <v>70</v>
      </c>
      <c r="C45">
        <v>0.8549483990515364</v>
      </c>
    </row>
    <row r="46" spans="1:3" ht="12.75">
      <c r="A46" t="s">
        <v>120</v>
      </c>
      <c r="B46" s="44" t="s">
        <v>71</v>
      </c>
      <c r="C46">
        <v>1.0523255329732355</v>
      </c>
    </row>
    <row r="47" spans="1:3" ht="12.75">
      <c r="A47" t="s">
        <v>103</v>
      </c>
      <c r="B47" s="44" t="s">
        <v>68</v>
      </c>
      <c r="C47">
        <v>1.0479131422020425</v>
      </c>
    </row>
    <row r="48" spans="1:3" ht="12.75">
      <c r="A48" t="s">
        <v>81</v>
      </c>
      <c r="B48" s="44" t="s">
        <v>61</v>
      </c>
      <c r="C48">
        <v>1.074138446762363</v>
      </c>
    </row>
    <row r="49" spans="1:3" ht="12.75">
      <c r="A49" t="s">
        <v>126</v>
      </c>
      <c r="B49" s="44" t="s">
        <v>72</v>
      </c>
      <c r="C49">
        <v>1.2195421649382556</v>
      </c>
    </row>
    <row r="50" spans="1:3" ht="12.75">
      <c r="A50" t="s">
        <v>89</v>
      </c>
      <c r="B50" s="44" t="s">
        <v>66</v>
      </c>
      <c r="C50">
        <v>1.0270858798649902</v>
      </c>
    </row>
    <row r="51" spans="1:3" ht="12.75">
      <c r="A51" t="s">
        <v>105</v>
      </c>
      <c r="B51" s="44" t="s">
        <v>68</v>
      </c>
      <c r="C51">
        <v>1.0479131422020425</v>
      </c>
    </row>
    <row r="52" spans="1:3" ht="12.75">
      <c r="A52" t="s">
        <v>121</v>
      </c>
      <c r="B52" s="44" t="s">
        <v>71</v>
      </c>
      <c r="C52">
        <v>1.0523255329732355</v>
      </c>
    </row>
    <row r="53" ht="12.75">
      <c r="E53" s="82"/>
    </row>
  </sheetData>
  <sheetProtection password="CC3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8"/>
  <dimension ref="A1:A7"/>
  <sheetViews>
    <sheetView workbookViewId="0" topLeftCell="A1">
      <selection activeCell="F3" sqref="F3"/>
    </sheetView>
  </sheetViews>
  <sheetFormatPr defaultColWidth="9.140625" defaultRowHeight="12.75"/>
  <sheetData>
    <row r="1" ht="12.75">
      <c r="A1" s="6" t="s">
        <v>9</v>
      </c>
    </row>
    <row r="2" ht="12.75">
      <c r="A2" s="6" t="s">
        <v>179</v>
      </c>
    </row>
    <row r="3" ht="12.75">
      <c r="A3" s="6" t="s">
        <v>10</v>
      </c>
    </row>
    <row r="4" ht="12.75">
      <c r="A4" s="6" t="s">
        <v>11</v>
      </c>
    </row>
    <row r="5" ht="12.75">
      <c r="A5" s="6" t="s">
        <v>12</v>
      </c>
    </row>
    <row r="6" ht="12.75">
      <c r="A6" s="6" t="s">
        <v>180</v>
      </c>
    </row>
    <row r="7" ht="12.75">
      <c r="A7" s="6" t="s">
        <v>8</v>
      </c>
    </row>
  </sheetData>
  <sheetProtection password="CC3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9"/>
  <dimension ref="A1:A3"/>
  <sheetViews>
    <sheetView workbookViewId="0" topLeftCell="A1">
      <selection activeCell="C3" sqref="C3"/>
    </sheetView>
  </sheetViews>
  <sheetFormatPr defaultColWidth="9.140625" defaultRowHeight="12.75"/>
  <sheetData>
    <row r="1" ht="12.75">
      <c r="A1" s="83" t="s">
        <v>59</v>
      </c>
    </row>
    <row r="2" ht="12.75">
      <c r="A2" t="s">
        <v>57</v>
      </c>
    </row>
    <row r="3" ht="12.75">
      <c r="A3" t="s">
        <v>181</v>
      </c>
    </row>
  </sheetData>
  <sheetProtection password="CC3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1">
    <pageSetUpPr fitToPage="1"/>
  </sheetPr>
  <dimension ref="A1:L34"/>
  <sheetViews>
    <sheetView showGridLines="0" showRowColHeaders="0" tabSelected="1" workbookViewId="0" topLeftCell="A1">
      <selection activeCell="G20" sqref="G20"/>
    </sheetView>
  </sheetViews>
  <sheetFormatPr defaultColWidth="9.140625" defaultRowHeight="12.75"/>
  <cols>
    <col min="1" max="1" width="3.7109375" style="3" customWidth="1"/>
    <col min="2" max="2" width="8.7109375" style="3" customWidth="1"/>
    <col min="3" max="3" width="18.7109375" style="3" customWidth="1"/>
    <col min="4" max="4" width="9.7109375" style="3" customWidth="1"/>
    <col min="5" max="6" width="8.7109375" style="3" customWidth="1"/>
    <col min="7" max="7" width="10.7109375" style="3" customWidth="1"/>
    <col min="8" max="8" width="4.7109375" style="3" customWidth="1"/>
    <col min="9" max="9" width="39.00390625" style="3" customWidth="1"/>
    <col min="10" max="10" width="14.8515625" style="3" hidden="1" customWidth="1"/>
    <col min="11" max="11" width="2.28125" style="3" customWidth="1"/>
    <col min="12" max="16384" width="9.140625" style="3" customWidth="1"/>
  </cols>
  <sheetData>
    <row r="1" ht="12.75">
      <c r="I1" s="114"/>
    </row>
    <row r="2" spans="2:9" ht="15.75">
      <c r="B2" s="115"/>
      <c r="C2" s="115"/>
      <c r="D2" s="115"/>
      <c r="E2" s="116" t="s">
        <v>2</v>
      </c>
      <c r="F2" s="115"/>
      <c r="G2" s="115"/>
      <c r="H2" s="115"/>
      <c r="I2" s="117"/>
    </row>
    <row r="3" spans="2:9" ht="15.75">
      <c r="B3" s="115"/>
      <c r="C3" s="115"/>
      <c r="D3" s="115"/>
      <c r="E3" s="116" t="s">
        <v>176</v>
      </c>
      <c r="F3" s="115"/>
      <c r="G3" s="115"/>
      <c r="H3" s="115"/>
      <c r="I3" s="117"/>
    </row>
    <row r="4" spans="2:9" ht="15.75">
      <c r="B4" s="115"/>
      <c r="C4" s="115"/>
      <c r="D4" s="115"/>
      <c r="E4" s="116" t="s">
        <v>4</v>
      </c>
      <c r="F4" s="115"/>
      <c r="G4" s="115"/>
      <c r="H4" s="115"/>
      <c r="I4" s="117"/>
    </row>
    <row r="5" spans="5:9" ht="12.75">
      <c r="E5" s="118"/>
      <c r="I5" s="114"/>
    </row>
    <row r="6" spans="1:9" ht="12.75">
      <c r="A6" s="3" t="s">
        <v>171</v>
      </c>
      <c r="I6" s="114"/>
    </row>
    <row r="7" ht="12.75">
      <c r="I7" s="114"/>
    </row>
    <row r="8" spans="1:9" ht="12.75">
      <c r="A8" s="3" t="s">
        <v>172</v>
      </c>
      <c r="I8" s="114"/>
    </row>
    <row r="9" spans="1:9" ht="12.75">
      <c r="A9" s="3" t="s">
        <v>173</v>
      </c>
      <c r="I9" s="114"/>
    </row>
    <row r="10" spans="1:9" ht="12.75">
      <c r="A10" s="3" t="s">
        <v>186</v>
      </c>
      <c r="I10" s="114"/>
    </row>
    <row r="11" spans="1:9" ht="12.75">
      <c r="A11" s="3" t="s">
        <v>174</v>
      </c>
      <c r="I11" s="114"/>
    </row>
    <row r="12" ht="12.75">
      <c r="I12" s="114"/>
    </row>
    <row r="13" spans="1:9" ht="12.75">
      <c r="A13" s="3" t="s">
        <v>184</v>
      </c>
      <c r="I13" s="114"/>
    </row>
    <row r="14" spans="1:9" ht="12.75">
      <c r="A14" s="3" t="s">
        <v>185</v>
      </c>
      <c r="I14" s="114"/>
    </row>
    <row r="15" spans="1:9" ht="12.75">
      <c r="A15" s="3" t="s">
        <v>175</v>
      </c>
      <c r="I15" s="114"/>
    </row>
    <row r="16" ht="12.75">
      <c r="I16" s="114"/>
    </row>
    <row r="17" spans="1:9" ht="15.75">
      <c r="A17" s="113" t="s">
        <v>5</v>
      </c>
      <c r="B17" s="95"/>
      <c r="C17" s="95"/>
      <c r="I17" s="96"/>
    </row>
    <row r="18" spans="2:9" ht="12.75">
      <c r="B18" s="97"/>
      <c r="I18" s="114"/>
    </row>
    <row r="19" ht="12.75">
      <c r="I19" s="114"/>
    </row>
    <row r="20" spans="1:12" ht="12.75">
      <c r="A20" s="98"/>
      <c r="B20" s="3" t="s">
        <v>127</v>
      </c>
      <c r="I20" s="177"/>
      <c r="J20" s="3" t="e">
        <f>VLOOKUP(I20,Regions!A2:C52,3,FALSE)</f>
        <v>#N/A</v>
      </c>
      <c r="L20" s="175" t="s">
        <v>170</v>
      </c>
    </row>
    <row r="21" spans="1:9" ht="12.75">
      <c r="A21" s="98"/>
      <c r="B21" s="119"/>
      <c r="I21" s="120"/>
    </row>
    <row r="22" spans="1:12" ht="12.75">
      <c r="A22" s="98"/>
      <c r="B22" s="3" t="s">
        <v>7</v>
      </c>
      <c r="I22" s="178"/>
      <c r="L22" s="175" t="s">
        <v>170</v>
      </c>
    </row>
    <row r="23" spans="1:9" ht="12.75">
      <c r="A23" s="98"/>
      <c r="I23" s="114"/>
    </row>
    <row r="24" spans="1:9" ht="15.75">
      <c r="A24" s="122" t="s">
        <v>6</v>
      </c>
      <c r="I24" s="121"/>
    </row>
    <row r="25" spans="1:9" ht="12.75">
      <c r="A25" s="98"/>
      <c r="I25" s="121"/>
    </row>
    <row r="26" spans="1:12" ht="12.75">
      <c r="A26" s="98"/>
      <c r="B26" s="3" t="s">
        <v>13</v>
      </c>
      <c r="I26" s="180"/>
      <c r="L26" s="175" t="s">
        <v>170</v>
      </c>
    </row>
    <row r="27" spans="1:9" ht="12.75">
      <c r="A27" s="98"/>
      <c r="I27" s="114"/>
    </row>
    <row r="28" spans="1:12" ht="12.75">
      <c r="A28" s="98"/>
      <c r="B28" s="3" t="s">
        <v>14</v>
      </c>
      <c r="I28" s="179"/>
      <c r="L28" s="175" t="s">
        <v>170</v>
      </c>
    </row>
    <row r="29" spans="1:9" ht="12.75">
      <c r="A29" s="98"/>
      <c r="I29" s="114"/>
    </row>
    <row r="30" ht="12.75">
      <c r="I30" s="121"/>
    </row>
    <row r="31" ht="12.75">
      <c r="I31" s="121"/>
    </row>
    <row r="32" spans="2:3" ht="12.75">
      <c r="B32" s="176"/>
      <c r="C32" s="176"/>
    </row>
    <row r="33" spans="2:3" ht="12.75">
      <c r="B33" s="123" t="s">
        <v>1</v>
      </c>
      <c r="C33" s="124">
        <f ca="1">TODAY()</f>
        <v>39419</v>
      </c>
    </row>
    <row r="34" spans="2:3" ht="12.75">
      <c r="B34" s="176"/>
      <c r="C34" s="176"/>
    </row>
  </sheetData>
  <sheetProtection password="CC37" sheet="1" objects="1" scenarios="1"/>
  <dataValidations count="3">
    <dataValidation type="list" allowBlank="1" showInputMessage="1" showErrorMessage="1" sqref="I20">
      <formula1>States</formula1>
    </dataValidation>
    <dataValidation type="list" allowBlank="1" showInputMessage="1" showErrorMessage="1" sqref="I28 I22">
      <formula1>"No,Yes"</formula1>
    </dataValidation>
    <dataValidation type="list" allowBlank="1" showInputMessage="1" showErrorMessage="1" sqref="I26">
      <formula1>NumberofEmployees</formula1>
    </dataValidation>
  </dataValidations>
  <printOptions/>
  <pageMargins left="0.38" right="0.21" top="0.75" bottom="0.75" header="0.5" footer="0.5"/>
  <pageSetup fitToHeight="1" fitToWidth="1" horizontalDpi="600" verticalDpi="600" orientation="portrait" scale="91" r:id="rId2"/>
  <headerFooter alignWithMargins="0">
    <oddFooter>&amp;CPage &amp;P</oddFooter>
  </headerFooter>
  <rowBreaks count="2" manualBreakCount="2">
    <brk id="51" max="65535" man="1"/>
    <brk id="87" max="65535" man="1"/>
  </rowBreaks>
  <legacyDrawing r:id="rId1"/>
</worksheet>
</file>

<file path=xl/worksheets/sheet6.xml><?xml version="1.0" encoding="utf-8"?>
<worksheet xmlns="http://schemas.openxmlformats.org/spreadsheetml/2006/main" xmlns:r="http://schemas.openxmlformats.org/officeDocument/2006/relationships">
  <sheetPr codeName="Sheet5"/>
  <dimension ref="B1:J105"/>
  <sheetViews>
    <sheetView workbookViewId="0" topLeftCell="A1">
      <selection activeCell="D10" sqref="D10"/>
    </sheetView>
  </sheetViews>
  <sheetFormatPr defaultColWidth="9.140625" defaultRowHeight="12.75"/>
  <cols>
    <col min="2" max="2" width="4.28125" style="0" customWidth="1"/>
    <col min="3" max="3" width="48.421875" style="0" customWidth="1"/>
    <col min="4" max="4" width="22.421875" style="0" customWidth="1"/>
    <col min="5" max="5" width="30.57421875" style="0" customWidth="1"/>
    <col min="6" max="6" width="21.8515625" style="0" customWidth="1"/>
    <col min="7" max="7" width="3.8515625" style="0" customWidth="1"/>
  </cols>
  <sheetData>
    <row r="1" spans="2:9" ht="15.75">
      <c r="B1" s="6"/>
      <c r="C1" s="6"/>
      <c r="D1" s="7" t="s">
        <v>2</v>
      </c>
      <c r="E1" s="6"/>
      <c r="F1" s="6"/>
      <c r="G1" s="6"/>
      <c r="H1" s="8"/>
      <c r="I1" s="3"/>
    </row>
    <row r="2" spans="2:9" ht="15.75">
      <c r="B2" s="9"/>
      <c r="C2" s="9"/>
      <c r="D2" s="7" t="s">
        <v>3</v>
      </c>
      <c r="E2" s="6"/>
      <c r="F2" s="10"/>
      <c r="G2" s="10"/>
      <c r="H2" s="8"/>
      <c r="I2" s="3"/>
    </row>
    <row r="3" spans="2:9" ht="15">
      <c r="B3" s="9"/>
      <c r="C3" s="9"/>
      <c r="D3" s="23" t="s">
        <v>16</v>
      </c>
      <c r="E3" s="6"/>
      <c r="F3" s="10"/>
      <c r="G3" s="10"/>
      <c r="H3" s="8"/>
      <c r="I3" s="3"/>
    </row>
    <row r="4" spans="2:9" ht="14.25">
      <c r="B4" s="9"/>
      <c r="C4" s="9"/>
      <c r="D4" s="9"/>
      <c r="E4" s="11"/>
      <c r="F4" s="11"/>
      <c r="G4" s="11"/>
      <c r="H4" s="8"/>
      <c r="I4" s="3"/>
    </row>
    <row r="5" spans="2:9" ht="15" customHeight="1">
      <c r="B5" s="12"/>
      <c r="C5" s="12"/>
      <c r="D5" s="195" t="s">
        <v>21</v>
      </c>
      <c r="E5" s="195" t="s">
        <v>22</v>
      </c>
      <c r="F5" s="200" t="s">
        <v>20</v>
      </c>
      <c r="G5" s="38"/>
      <c r="H5" s="8"/>
      <c r="I5" s="3"/>
    </row>
    <row r="6" spans="2:9" ht="15.75">
      <c r="B6" s="13"/>
      <c r="C6" s="13"/>
      <c r="D6" s="196"/>
      <c r="E6" s="198"/>
      <c r="F6" s="200"/>
      <c r="G6" s="38"/>
      <c r="H6" s="8"/>
      <c r="I6" s="3"/>
    </row>
    <row r="7" spans="2:9" ht="15.75">
      <c r="B7" s="37" t="s">
        <v>17</v>
      </c>
      <c r="C7" s="13"/>
      <c r="D7" s="197"/>
      <c r="E7" s="199"/>
      <c r="F7" s="201"/>
      <c r="G7" s="39"/>
      <c r="H7" s="8"/>
      <c r="I7" s="3"/>
    </row>
    <row r="8" spans="2:9" ht="14.25">
      <c r="B8" s="14"/>
      <c r="C8" s="16"/>
      <c r="D8" s="15"/>
      <c r="E8" s="16"/>
      <c r="F8" s="16"/>
      <c r="G8" s="69"/>
      <c r="H8" s="8"/>
      <c r="I8" s="3"/>
    </row>
    <row r="9" spans="2:9" ht="15.75">
      <c r="B9" s="31" t="s">
        <v>34</v>
      </c>
      <c r="C9" s="30"/>
      <c r="D9" s="28"/>
      <c r="E9" s="27"/>
      <c r="F9" s="27"/>
      <c r="G9" s="70"/>
      <c r="H9" s="8"/>
      <c r="I9" s="3"/>
    </row>
    <row r="10" spans="2:9" s="32" customFormat="1" ht="15">
      <c r="B10" s="33"/>
      <c r="C10" s="34" t="s">
        <v>24</v>
      </c>
      <c r="D10" s="142" t="str">
        <f>IF(AND(Input!$I$22="No",Input!$I$26="1-24 Employees"),'Wage Tables'!$C7,IF(AND(Input!$I$22="No",Input!$I$26="25-49 Employees"),'Wage Tables'!$C35,IF(AND(Input!$I$22="No",Input!$I$26="50+ Employees"),'Wage Tables'!$C63,"0")))</f>
        <v>0</v>
      </c>
      <c r="E10" s="142" t="str">
        <f>IF(AND(Input!$I$22="No",Input!$I$26="1-24 Employees"),'Wage Tables'!$D7,IF(AND(Input!$I$22="No",Input!$I$26="25-49 Employees"),'Wage Tables'!$D35,IF(AND(Input!$I$22="No",Input!$I$26="50+ Employees"),'Wage Tables'!$D63,"0")))</f>
        <v>0</v>
      </c>
      <c r="F10" s="142" t="str">
        <f>IF(AND(Input!$I$22="No",Input!$I$26="1-24 Employees"),'Wage Tables'!$E7,IF(AND(Input!$I$22="No",Input!$I$26="25-49 Employees"),'Wage Tables'!$E35,IF(AND(Input!$I$22="No",Input!$I$26="50+ Employees"),'Wage Tables'!$E63,"0")))</f>
        <v>0</v>
      </c>
      <c r="G10" s="71"/>
      <c r="H10" s="3"/>
      <c r="I10" s="36"/>
    </row>
    <row r="11" spans="2:9" s="32" customFormat="1" ht="15">
      <c r="B11" s="33"/>
      <c r="C11" s="34" t="s">
        <v>25</v>
      </c>
      <c r="D11" s="142" t="str">
        <f>IF(AND(Input!$I$22="No",Input!$I$26="1-24 Employees"),'Wage Tables'!$C8,IF(AND(Input!$I$22="No",Input!$I$26="25-49 Employees"),'Wage Tables'!$C36,IF(AND(Input!$I$22="No",Input!$I$26="50+ Employees"),'Wage Tables'!$C64,"0")))</f>
        <v>0</v>
      </c>
      <c r="E11" s="142" t="str">
        <f>IF(AND(Input!$I$22="No",Input!$I$26="1-24 Employees"),'Wage Tables'!$D8,IF(AND(Input!$I$22="No",Input!$I$26="25-49 Employees"),'Wage Tables'!$D36,IF(AND(Input!$I$22="No",Input!$I$26="50+ Employees"),'Wage Tables'!$D64,"0")))</f>
        <v>0</v>
      </c>
      <c r="F11" s="142" t="str">
        <f>IF(AND(Input!$I$22="No",Input!$I$26="1-24 Employees"),'Wage Tables'!$E8,IF(AND(Input!$I$22="No",Input!$I$26="25-49 Employees"),'Wage Tables'!$E36,IF(AND(Input!$I$22="No",Input!$I$26="50+ Employees"),'Wage Tables'!$E64,"0")))</f>
        <v>0</v>
      </c>
      <c r="G11" s="71"/>
      <c r="H11" s="35"/>
      <c r="I11" s="36"/>
    </row>
    <row r="12" spans="2:9" s="32" customFormat="1" ht="15">
      <c r="B12" s="33"/>
      <c r="C12" s="34" t="s">
        <v>26</v>
      </c>
      <c r="D12" s="142" t="str">
        <f>IF(AND(Input!$I$22="No",Input!$I$26="1-24 Employees"),'Wage Tables'!$C9,IF(AND(Input!$I$22="No",Input!$I$26="25-49 Employees"),'Wage Tables'!$C37,IF(AND(Input!$I$22="No",Input!$I$26="50+ Employees"),'Wage Tables'!$C65,"0")))</f>
        <v>0</v>
      </c>
      <c r="E12" s="142" t="str">
        <f>IF(AND(Input!$I$22="No",Input!$I$26="1-24 Employees"),'Wage Tables'!$D9,IF(AND(Input!$I$22="No",Input!$I$26="25-49 Employees"),'Wage Tables'!$D37,IF(AND(Input!$I$22="No",Input!$I$26="50+ Employees"),'Wage Tables'!$D65,"0")))</f>
        <v>0</v>
      </c>
      <c r="F12" s="142" t="str">
        <f>IF(AND(Input!$I$22="No",Input!$I$26="1-24 Employees"),'Wage Tables'!$E9,IF(AND(Input!$I$22="No",Input!$I$26="25-49 Employees"),'Wage Tables'!$E37,IF(AND(Input!$I$22="No",Input!$I$26="50+ Employees"),'Wage Tables'!$E65,"0")))</f>
        <v>0</v>
      </c>
      <c r="G12" s="71"/>
      <c r="H12" s="35"/>
      <c r="I12" s="36"/>
    </row>
    <row r="13" spans="2:9" s="32" customFormat="1" ht="15">
      <c r="B13" s="33"/>
      <c r="C13" s="34" t="s">
        <v>27</v>
      </c>
      <c r="D13" s="142" t="str">
        <f>IF(AND(Input!$I$22="No",Input!$I$26="1-24 Employees"),'Wage Tables'!$C10,IF(AND(Input!$I$22="No",Input!$I$26="25-49 Employees"),'Wage Tables'!$C38,IF(AND(Input!$I$22="No",Input!$I$26="50+ Employees"),'Wage Tables'!$C66,"0")))</f>
        <v>0</v>
      </c>
      <c r="E13" s="142" t="str">
        <f>IF(AND(Input!$I$22="No",Input!$I$26="1-24 Employees"),'Wage Tables'!$D10,IF(AND(Input!$I$22="No",Input!$I$26="25-49 Employees"),'Wage Tables'!$D38,IF(AND(Input!$I$22="No",Input!$I$26="50+ Employees"),'Wage Tables'!$D66,"0")))</f>
        <v>0</v>
      </c>
      <c r="F13" s="142" t="str">
        <f>IF(AND(Input!$I$22="No",Input!$I$26="1-24 Employees"),'Wage Tables'!$E10,IF(AND(Input!$I$22="No",Input!$I$26="25-49 Employees"),'Wage Tables'!$E38,IF(AND(Input!$I$22="No",Input!$I$26="50+ Employees"),'Wage Tables'!$E66,"0")))</f>
        <v>0</v>
      </c>
      <c r="G13" s="71"/>
      <c r="H13" s="35"/>
      <c r="I13" s="36"/>
    </row>
    <row r="14" spans="2:9" s="32" customFormat="1" ht="15">
      <c r="B14" s="33"/>
      <c r="C14" s="34" t="s">
        <v>28</v>
      </c>
      <c r="D14" s="142" t="str">
        <f>IF(AND(Input!$I$22="No",Input!$I$26="1-24 Employees"),'Wage Tables'!$C11,IF(AND(Input!$I$22="No",Input!$I$26="25-49 Employees"),'Wage Tables'!$C39,IF(AND(Input!$I$22="No",Input!$I$26="50+ Employees"),'Wage Tables'!$C67,"0")))</f>
        <v>0</v>
      </c>
      <c r="E14" s="142" t="str">
        <f>IF(AND(Input!$I$22="No",Input!$I$26="1-24 Employees"),'Wage Tables'!$D11,IF(AND(Input!$I$22="No",Input!$I$26="25-49 Employees"),'Wage Tables'!$D39,IF(AND(Input!$I$22="No",Input!$I$26="50+ Employees"),'Wage Tables'!$D67,"0")))</f>
        <v>0</v>
      </c>
      <c r="F14" s="142" t="str">
        <f>IF(AND(Input!$I$22="No",Input!$I$26="1-24 Employees"),'Wage Tables'!$E11,IF(AND(Input!$I$22="No",Input!$I$26="25-49 Employees"),'Wage Tables'!$E39,IF(AND(Input!$I$22="No",Input!$I$26="50+ Employees"),'Wage Tables'!$E67,"0")))</f>
        <v>0</v>
      </c>
      <c r="G14" s="71"/>
      <c r="H14" s="35"/>
      <c r="I14" s="36"/>
    </row>
    <row r="15" spans="2:9" s="32" customFormat="1" ht="15">
      <c r="B15" s="33"/>
      <c r="C15" s="34" t="s">
        <v>29</v>
      </c>
      <c r="D15" s="142" t="str">
        <f>IF(AND(Input!$I$22="No",Input!$I$26="1-24 Employees"),'Wage Tables'!$C12,IF(AND(Input!$I$22="No",Input!$I$26="25-49 Employees"),'Wage Tables'!$C40,IF(AND(Input!$I$22="No",Input!$I$26="50+ Employees"),'Wage Tables'!$C68,"0")))</f>
        <v>0</v>
      </c>
      <c r="E15" s="142" t="str">
        <f>IF(AND(Input!$I$22="No",Input!$I$26="1-24 Employees"),'Wage Tables'!$D12,IF(AND(Input!$I$22="No",Input!$I$26="25-49 Employees"),'Wage Tables'!$D40,IF(AND(Input!$I$22="No",Input!$I$26="50+ Employees"),'Wage Tables'!$D68,"0")))</f>
        <v>0</v>
      </c>
      <c r="F15" s="142" t="str">
        <f>IF(AND(Input!$I$22="No",Input!$I$26="1-24 Employees"),'Wage Tables'!$E12,IF(AND(Input!$I$22="No",Input!$I$26="25-49 Employees"),'Wage Tables'!$E40,IF(AND(Input!$I$22="No",Input!$I$26="50+ Employees"),'Wage Tables'!$E68,"0")))</f>
        <v>0</v>
      </c>
      <c r="G15" s="71"/>
      <c r="H15" s="35"/>
      <c r="I15" s="36"/>
    </row>
    <row r="16" spans="2:9" s="32" customFormat="1" ht="15">
      <c r="B16" s="33"/>
      <c r="C16" s="34" t="s">
        <v>30</v>
      </c>
      <c r="D16" s="142" t="str">
        <f>IF(AND(Input!$I$22="No",Input!$I$26="1-24 Employees"),'Wage Tables'!$C13,IF(AND(Input!$I$22="No",Input!$I$26="25-49 Employees"),'Wage Tables'!$C41,IF(AND(Input!$I$22="No",Input!$I$26="50+ Employees"),'Wage Tables'!$C69,"0")))</f>
        <v>0</v>
      </c>
      <c r="E16" s="142" t="str">
        <f>IF(AND(Input!$I$22="No",Input!$I$26="1-24 Employees"),'Wage Tables'!$D13,IF(AND(Input!$I$22="No",Input!$I$26="25-49 Employees"),'Wage Tables'!$D41,IF(AND(Input!$I$22="No",Input!$I$26="50+ Employees"),'Wage Tables'!$D69,"0")))</f>
        <v>0</v>
      </c>
      <c r="F16" s="142" t="str">
        <f>IF(AND(Input!$I$22="No",Input!$I$26="1-24 Employees"),'Wage Tables'!$E13,IF(AND(Input!$I$22="No",Input!$I$26="25-49 Employees"),'Wage Tables'!$E41,IF(AND(Input!$I$22="No",Input!$I$26="50+ Employees"),'Wage Tables'!$E69,"0")))</f>
        <v>0</v>
      </c>
      <c r="G16" s="71"/>
      <c r="H16" s="35"/>
      <c r="I16" s="36"/>
    </row>
    <row r="17" spans="2:9" s="32" customFormat="1" ht="15">
      <c r="B17" s="33"/>
      <c r="C17" s="34" t="s">
        <v>31</v>
      </c>
      <c r="D17" s="142" t="str">
        <f>IF(AND(Input!$I$22="No",Input!$I$26="1-24 Employees"),'Wage Tables'!$C14,IF(AND(Input!$I$22="No",Input!$I$26="25-49 Employees"),'Wage Tables'!$C42,IF(AND(Input!$I$22="No",Input!$I$26="50+ Employees"),'Wage Tables'!$C70,"0")))</f>
        <v>0</v>
      </c>
      <c r="E17" s="142" t="str">
        <f>IF(AND(Input!$I$22="No",Input!$I$26="1-24 Employees"),'Wage Tables'!$D14,IF(AND(Input!$I$22="No",Input!$I$26="25-49 Employees"),'Wage Tables'!$D42,IF(AND(Input!$I$22="No",Input!$I$26="50+ Employees"),'Wage Tables'!$D70,"0")))</f>
        <v>0</v>
      </c>
      <c r="F17" s="142" t="str">
        <f>IF(AND(Input!$I$22="No",Input!$I$26="1-24 Employees"),'Wage Tables'!$E14,IF(AND(Input!$I$22="No",Input!$I$26="25-49 Employees"),'Wage Tables'!$E42,IF(AND(Input!$I$22="No",Input!$I$26="50+ Employees"),'Wage Tables'!$E70,"0")))</f>
        <v>0</v>
      </c>
      <c r="G17" s="71"/>
      <c r="H17" s="35"/>
      <c r="I17" s="36"/>
    </row>
    <row r="18" spans="2:9" s="32" customFormat="1" ht="15">
      <c r="B18" s="33"/>
      <c r="C18" s="34" t="s">
        <v>32</v>
      </c>
      <c r="D18" s="142" t="str">
        <f>IF(AND(Input!$I$22="No",Input!$I$26="1-24 Employees"),'Wage Tables'!$C15,IF(AND(Input!$I$22="No",Input!$I$26="25-49 Employees"),'Wage Tables'!$C43,IF(AND(Input!$I$22="No",Input!$I$26="50+ Employees"),'Wage Tables'!$C71,"0")))</f>
        <v>0</v>
      </c>
      <c r="E18" s="142" t="str">
        <f>IF(AND(Input!$I$22="No",Input!$I$26="1-24 Employees"),'Wage Tables'!$D15,IF(AND(Input!$I$22="No",Input!$I$26="25-49 Employees"),'Wage Tables'!$D43,IF(AND(Input!$I$22="No",Input!$I$26="50+ Employees"),'Wage Tables'!$D71,"0")))</f>
        <v>0</v>
      </c>
      <c r="F18" s="142" t="str">
        <f>IF(AND(Input!$I$22="No",Input!$I$26="1-24 Employees"),'Wage Tables'!$E15,IF(AND(Input!$I$22="No",Input!$I$26="25-49 Employees"),'Wage Tables'!$E43,IF(AND(Input!$I$22="No",Input!$I$26="50+ Employees"),'Wage Tables'!$E71,"0")))</f>
        <v>0</v>
      </c>
      <c r="G18" s="71"/>
      <c r="H18" s="35"/>
      <c r="I18" s="36"/>
    </row>
    <row r="19" spans="2:9" ht="15">
      <c r="B19" s="25"/>
      <c r="C19" s="26"/>
      <c r="D19" s="142"/>
      <c r="E19" s="142"/>
      <c r="F19" s="142"/>
      <c r="G19" s="72"/>
      <c r="H19" s="8"/>
      <c r="I19" s="3"/>
    </row>
    <row r="20" spans="2:9" ht="15.75">
      <c r="B20" s="29" t="s">
        <v>33</v>
      </c>
      <c r="C20" s="26"/>
      <c r="D20" s="142"/>
      <c r="E20" s="142"/>
      <c r="F20" s="142"/>
      <c r="G20" s="72"/>
      <c r="H20" s="8"/>
      <c r="I20" s="3"/>
    </row>
    <row r="21" spans="2:9" s="32" customFormat="1" ht="14.25" customHeight="1">
      <c r="B21" s="33"/>
      <c r="C21" s="34" t="s">
        <v>35</v>
      </c>
      <c r="D21" s="142" t="str">
        <f>IF(AND(Input!$I$22="No",Input!$I$26="1-24 Employees"),'Wage Tables'!$C18,IF(AND(Input!$I$22="No",Input!$I$26="25-49 Employees"),'Wage Tables'!$C46,IF(AND(Input!$I$22="No",Input!$I$26="50+ Employees"),'Wage Tables'!$C74,"0")))</f>
        <v>0</v>
      </c>
      <c r="E21" s="142" t="str">
        <f>IF(AND(Input!$I$22="No",Input!$I$26="1-24 Employees"),'Wage Tables'!$D18,IF(AND(Input!$I$22="No",Input!$I$26="25-49 Employees"),'Wage Tables'!$D46,IF(AND(Input!$I$22="No",Input!$I$26="50+ Employees"),'Wage Tables'!$D74,"0")))</f>
        <v>0</v>
      </c>
      <c r="F21" s="142" t="str">
        <f>IF(AND(Input!$I$22="No",Input!$I$26="1-24 Employees"),'Wage Tables'!$E18,IF(AND(Input!$I$22="No",Input!$I$26="25-49 Employees"),'Wage Tables'!$E46,IF(AND(Input!$I$22="No",Input!$I$26="50+ Employees"),'Wage Tables'!$E74,"0")))</f>
        <v>0</v>
      </c>
      <c r="G21" s="71"/>
      <c r="H21" s="35"/>
      <c r="I21" s="36"/>
    </row>
    <row r="22" spans="2:9" s="32" customFormat="1" ht="15">
      <c r="B22" s="33"/>
      <c r="C22" s="34" t="s">
        <v>36</v>
      </c>
      <c r="D22" s="142" t="str">
        <f>IF(AND(Input!$I$22="No",Input!$I$26="1-24 Employees"),'Wage Tables'!$C19,IF(AND(Input!$I$22="No",Input!$I$26="25-49 Employees"),'Wage Tables'!$C47,IF(AND(Input!$I$22="No",Input!$I$26="50+ Employees"),'Wage Tables'!$C75,"0")))</f>
        <v>0</v>
      </c>
      <c r="E22" s="142" t="str">
        <f>IF(AND(Input!$I$22="No",Input!$I$26="1-24 Employees"),'Wage Tables'!$D19,IF(AND(Input!$I$22="No",Input!$I$26="25-49 Employees"),'Wage Tables'!$D47,IF(AND(Input!$I$22="No",Input!$I$26="50+ Employees"),'Wage Tables'!$D75,"0")))</f>
        <v>0</v>
      </c>
      <c r="F22" s="142" t="str">
        <f>IF(AND(Input!$I$22="No",Input!$I$26="1-24 Employees"),'Wage Tables'!$E19,IF(AND(Input!$I$22="No",Input!$I$26="25-49 Employees"),'Wage Tables'!$E47,IF(AND(Input!$I$22="No",Input!$I$26="50+ Employees"),'Wage Tables'!$E75,"0")))</f>
        <v>0</v>
      </c>
      <c r="G22" s="71"/>
      <c r="H22" s="35"/>
      <c r="I22" s="36"/>
    </row>
    <row r="23" spans="2:9" s="32" customFormat="1" ht="15">
      <c r="B23" s="33"/>
      <c r="C23" s="34" t="s">
        <v>37</v>
      </c>
      <c r="D23" s="142" t="str">
        <f>IF(AND(Input!$I$22="No",Input!$I$26="1-24 Employees"),'Wage Tables'!$C20,IF(AND(Input!$I$22="No",Input!$I$26="25-49 Employees"),'Wage Tables'!$C48,IF(AND(Input!$I$22="No",Input!$I$26="50+ Employees"),'Wage Tables'!$C76,"0")))</f>
        <v>0</v>
      </c>
      <c r="E23" s="142" t="str">
        <f>IF(AND(Input!$I$22="No",Input!$I$26="1-24 Employees"),'Wage Tables'!$D20,IF(AND(Input!$I$22="No",Input!$I$26="25-49 Employees"),'Wage Tables'!$D48,IF(AND(Input!$I$22="No",Input!$I$26="50+ Employees"),'Wage Tables'!$D76,"0")))</f>
        <v>0</v>
      </c>
      <c r="F23" s="142" t="str">
        <f>IF(AND(Input!$I$22="No",Input!$I$26="1-24 Employees"),'Wage Tables'!$E20,IF(AND(Input!$I$22="No",Input!$I$26="25-49 Employees"),'Wage Tables'!$E48,IF(AND(Input!$I$22="No",Input!$I$26="50+ Employees"),'Wage Tables'!$E76,"0")))</f>
        <v>0</v>
      </c>
      <c r="G23" s="71"/>
      <c r="H23" s="35"/>
      <c r="I23" s="36"/>
    </row>
    <row r="24" spans="2:9" s="32" customFormat="1" ht="15">
      <c r="B24" s="33"/>
      <c r="C24" s="34" t="s">
        <v>38</v>
      </c>
      <c r="D24" s="142" t="str">
        <f>IF(AND(Input!$I$22="No",Input!$I$26="1-24 Employees"),'Wage Tables'!$C21,IF(AND(Input!$I$22="No",Input!$I$26="25-49 Employees"),'Wage Tables'!$C49,IF(AND(Input!$I$22="No",Input!$I$26="50+ Employees"),'Wage Tables'!$C77,"0")))</f>
        <v>0</v>
      </c>
      <c r="E24" s="142" t="str">
        <f>IF(AND(Input!$I$22="No",Input!$I$26="1-24 Employees"),'Wage Tables'!$D21,IF(AND(Input!$I$22="No",Input!$I$26="25-49 Employees"),'Wage Tables'!$D49,IF(AND(Input!$I$22="No",Input!$I$26="50+ Employees"),'Wage Tables'!$D77,"0")))</f>
        <v>0</v>
      </c>
      <c r="F24" s="142" t="str">
        <f>IF(AND(Input!$I$22="No",Input!$I$26="1-24 Employees"),'Wage Tables'!$E21,IF(AND(Input!$I$22="No",Input!$I$26="25-49 Employees"),'Wage Tables'!$E49,IF(AND(Input!$I$22="No",Input!$I$26="50+ Employees"),'Wage Tables'!$E77,"0")))</f>
        <v>0</v>
      </c>
      <c r="G24" s="71"/>
      <c r="H24" s="35"/>
      <c r="I24" s="36"/>
    </row>
    <row r="25" spans="2:9" s="32" customFormat="1" ht="15">
      <c r="B25" s="33"/>
      <c r="C25" s="34" t="s">
        <v>39</v>
      </c>
      <c r="D25" s="142" t="str">
        <f>IF(AND(Input!$I$22="No",Input!$I$26="1-24 Employees"),'Wage Tables'!$C22,IF(AND(Input!$I$22="No",Input!$I$26="25-49 Employees"),'Wage Tables'!$C50,IF(AND(Input!$I$22="No",Input!$I$26="50+ Employees"),'Wage Tables'!$C78,"0")))</f>
        <v>0</v>
      </c>
      <c r="E25" s="142" t="str">
        <f>IF(AND(Input!$I$22="No",Input!$I$26="1-24 Employees"),'Wage Tables'!$D22,IF(AND(Input!$I$22="No",Input!$I$26="25-49 Employees"),'Wage Tables'!$D50,IF(AND(Input!$I$22="No",Input!$I$26="50+ Employees"),'Wage Tables'!$D78,"0")))</f>
        <v>0</v>
      </c>
      <c r="F25" s="142" t="str">
        <f>IF(AND(Input!$I$22="No",Input!$I$26="1-24 Employees"),'Wage Tables'!$E22,IF(AND(Input!$I$22="No",Input!$I$26="25-49 Employees"),'Wage Tables'!$E50,IF(AND(Input!$I$22="No",Input!$I$26="50+ Employees"),'Wage Tables'!$E78,"0")))</f>
        <v>0</v>
      </c>
      <c r="G25" s="71"/>
      <c r="H25" s="35"/>
      <c r="I25" s="36"/>
    </row>
    <row r="26" spans="2:9" s="32" customFormat="1" ht="15">
      <c r="B26" s="33"/>
      <c r="C26" s="34" t="s">
        <v>40</v>
      </c>
      <c r="D26" s="142" t="str">
        <f>IF(AND(Input!$I$22="No",Input!$I$26="1-24 Employees"),'Wage Tables'!$C23,IF(AND(Input!$I$22="No",Input!$I$26="25-49 Employees"),'Wage Tables'!$C51,IF(AND(Input!$I$22="No",Input!$I$26="50+ Employees"),'Wage Tables'!$C79,"0")))</f>
        <v>0</v>
      </c>
      <c r="E26" s="142" t="str">
        <f>IF(AND(Input!$I$22="No",Input!$I$26="1-24 Employees"),'Wage Tables'!$D23,IF(AND(Input!$I$22="No",Input!$I$26="25-49 Employees"),'Wage Tables'!$D51,IF(AND(Input!$I$22="No",Input!$I$26="50+ Employees"),'Wage Tables'!$D79,"0")))</f>
        <v>0</v>
      </c>
      <c r="F26" s="142" t="str">
        <f>IF(AND(Input!$I$22="No",Input!$I$26="1-24 Employees"),'Wage Tables'!$E23,IF(AND(Input!$I$22="No",Input!$I$26="25-49 Employees"),'Wage Tables'!$E51,IF(AND(Input!$I$22="No",Input!$I$26="50+ Employees"),'Wage Tables'!$E79,"0")))</f>
        <v>0</v>
      </c>
      <c r="G26" s="71"/>
      <c r="H26" s="35"/>
      <c r="I26" s="36"/>
    </row>
    <row r="27" spans="2:9" s="32" customFormat="1" ht="15">
      <c r="B27" s="33"/>
      <c r="C27" s="34" t="s">
        <v>41</v>
      </c>
      <c r="D27" s="142" t="str">
        <f>IF(AND(Input!$I$22="No",Input!$I$26="1-24 Employees"),'Wage Tables'!$C24,IF(AND(Input!$I$22="No",Input!$I$26="25-49 Employees"),'Wage Tables'!$C52,IF(AND(Input!$I$22="No",Input!$I$26="50+ Employees"),'Wage Tables'!$C80,"0")))</f>
        <v>0</v>
      </c>
      <c r="E27" s="142" t="str">
        <f>IF(AND(Input!$I$22="No",Input!$I$26="1-24 Employees"),'Wage Tables'!$D24,IF(AND(Input!$I$22="No",Input!$I$26="25-49 Employees"),'Wage Tables'!$D52,IF(AND(Input!$I$22="No",Input!$I$26="50+ Employees"),'Wage Tables'!$D80,"0")))</f>
        <v>0</v>
      </c>
      <c r="F27" s="142" t="str">
        <f>IF(AND(Input!$I$22="No",Input!$I$26="1-24 Employees"),'Wage Tables'!$E24,IF(AND(Input!$I$22="No",Input!$I$26="25-49 Employees"),'Wage Tables'!$E52,IF(AND(Input!$I$22="No",Input!$I$26="50+ Employees"),'Wage Tables'!$E80,"0")))</f>
        <v>0</v>
      </c>
      <c r="G27" s="71"/>
      <c r="H27" s="35"/>
      <c r="I27" s="36"/>
    </row>
    <row r="28" spans="2:9" s="32" customFormat="1" ht="15">
      <c r="B28" s="33"/>
      <c r="C28" s="34" t="s">
        <v>42</v>
      </c>
      <c r="D28" s="142" t="str">
        <f>IF(AND(Input!$I$22="No",Input!$I$26="1-24 Employees"),'Wage Tables'!$C25,IF(AND(Input!$I$22="No",Input!$I$26="25-49 Employees"),'Wage Tables'!$C53,IF(AND(Input!$I$22="No",Input!$I$26="50+ Employees"),'Wage Tables'!$C81,"0")))</f>
        <v>0</v>
      </c>
      <c r="E28" s="142" t="str">
        <f>IF(AND(Input!$I$22="No",Input!$I$26="1-24 Employees"),'Wage Tables'!$D25,IF(AND(Input!$I$22="No",Input!$I$26="25-49 Employees"),'Wage Tables'!$D53,IF(AND(Input!$I$22="No",Input!$I$26="50+ Employees"),'Wage Tables'!$D81,"0")))</f>
        <v>0</v>
      </c>
      <c r="F28" s="142" t="str">
        <f>IF(AND(Input!$I$22="No",Input!$I$26="1-24 Employees"),'Wage Tables'!$E25,IF(AND(Input!$I$22="No",Input!$I$26="25-49 Employees"),'Wage Tables'!$E53,IF(AND(Input!$I$22="No",Input!$I$26="50+ Employees"),'Wage Tables'!$E81,"0")))</f>
        <v>0</v>
      </c>
      <c r="G28" s="71"/>
      <c r="H28" s="35"/>
      <c r="I28" s="36"/>
    </row>
    <row r="29" spans="2:9" s="32" customFormat="1" ht="15">
      <c r="B29" s="33"/>
      <c r="C29" s="34" t="s">
        <v>43</v>
      </c>
      <c r="D29" s="142" t="str">
        <f>IF(AND(Input!$I$22="No",Input!$I$26="1-24 Employees"),'Wage Tables'!$C26,IF(AND(Input!$I$22="No",Input!$I$26="25-49 Employees"),'Wage Tables'!$C54,IF(AND(Input!$I$22="No",Input!$I$26="50+ Employees"),'Wage Tables'!$C82,"0")))</f>
        <v>0</v>
      </c>
      <c r="E29" s="142" t="str">
        <f>IF(AND(Input!$I$22="No",Input!$I$26="1-24 Employees"),'Wage Tables'!$D26,IF(AND(Input!$I$22="No",Input!$I$26="25-49 Employees"),'Wage Tables'!$D54,IF(AND(Input!$I$22="No",Input!$I$26="50+ Employees"),'Wage Tables'!$D82,"0")))</f>
        <v>0</v>
      </c>
      <c r="F29" s="142" t="str">
        <f>IF(AND(Input!$I$22="No",Input!$I$26="1-24 Employees"),'Wage Tables'!$E26,IF(AND(Input!$I$22="No",Input!$I$26="25-49 Employees"),'Wage Tables'!$E54,IF(AND(Input!$I$22="No",Input!$I$26="50+ Employees"),'Wage Tables'!$E82,"0")))</f>
        <v>0</v>
      </c>
      <c r="G29" s="71"/>
      <c r="H29" s="35"/>
      <c r="I29" s="36"/>
    </row>
    <row r="30" spans="2:9" s="32" customFormat="1" ht="15">
      <c r="B30" s="33"/>
      <c r="C30" s="34" t="s">
        <v>44</v>
      </c>
      <c r="D30" s="142" t="str">
        <f>IF(AND(Input!$I$22="No",Input!$I$26="1-24 Employees"),'Wage Tables'!$C27,IF(AND(Input!$I$22="No",Input!$I$26="25-49 Employees"),'Wage Tables'!$C55,IF(AND(Input!$I$22="No",Input!$I$26="50+ Employees"),'Wage Tables'!$C83,"0")))</f>
        <v>0</v>
      </c>
      <c r="E30" s="142" t="str">
        <f>IF(AND(Input!$I$22="No",Input!$I$26="1-24 Employees"),'Wage Tables'!$D27,IF(AND(Input!$I$22="No",Input!$I$26="25-49 Employees"),'Wage Tables'!$D55,IF(AND(Input!$I$22="No",Input!$I$26="50+ Employees"),'Wage Tables'!$D83,"0")))</f>
        <v>0</v>
      </c>
      <c r="F30" s="142" t="str">
        <f>IF(AND(Input!$I$22="No",Input!$I$26="1-24 Employees"),'Wage Tables'!$E27,IF(AND(Input!$I$22="No",Input!$I$26="25-49 Employees"),'Wage Tables'!$E55,IF(AND(Input!$I$22="No",Input!$I$26="50+ Employees"),'Wage Tables'!$E83,"0")))</f>
        <v>0</v>
      </c>
      <c r="G30" s="71"/>
      <c r="H30" s="35"/>
      <c r="I30" s="36"/>
    </row>
    <row r="31" spans="2:9" s="32" customFormat="1" ht="15">
      <c r="B31" s="33"/>
      <c r="C31" s="34" t="s">
        <v>45</v>
      </c>
      <c r="D31" s="142" t="str">
        <f>IF(AND(Input!$I$22="No",Input!$I$26="1-24 Employees"),'Wage Tables'!$C28,IF(AND(Input!$I$22="No",Input!$I$26="25-49 Employees"),'Wage Tables'!$C56,IF(AND(Input!$I$22="No",Input!$I$26="50+ Employees"),'Wage Tables'!$C84,"0")))</f>
        <v>0</v>
      </c>
      <c r="E31" s="142" t="str">
        <f>IF(AND(Input!$I$22="No",Input!$I$26="1-24 Employees"),'Wage Tables'!$D28,IF(AND(Input!$I$22="No",Input!$I$26="25-49 Employees"),'Wage Tables'!$D56,IF(AND(Input!$I$22="No",Input!$I$26="50+ Employees"),'Wage Tables'!$D84,"0")))</f>
        <v>0</v>
      </c>
      <c r="F31" s="142" t="str">
        <f>IF(AND(Input!$I$22="No",Input!$I$26="1-24 Employees"),'Wage Tables'!$E28,IF(AND(Input!$I$22="No",Input!$I$26="25-49 Employees"),'Wage Tables'!$E56,IF(AND(Input!$I$22="No",Input!$I$26="50+ Employees"),'Wage Tables'!$E84,"0")))</f>
        <v>0</v>
      </c>
      <c r="G31" s="71"/>
      <c r="H31" s="35"/>
      <c r="I31" s="36"/>
    </row>
    <row r="32" spans="2:9" s="32" customFormat="1" ht="15">
      <c r="B32" s="33"/>
      <c r="C32" s="34" t="s">
        <v>46</v>
      </c>
      <c r="D32" s="142" t="str">
        <f>IF(AND(Input!$I$22="No",Input!$I$26="1-24 Employees"),'Wage Tables'!$C29,IF(AND(Input!$I$22="No",Input!$I$26="25-49 Employees"),'Wage Tables'!$C57,IF(AND(Input!$I$22="No",Input!$I$26="50+ Employees"),'Wage Tables'!$C85,"0")))</f>
        <v>0</v>
      </c>
      <c r="E32" s="142" t="str">
        <f>IF(AND(Input!$I$22="No",Input!$I$26="1-24 Employees"),'Wage Tables'!$D29,IF(AND(Input!$I$22="No",Input!$I$26="25-49 Employees"),'Wage Tables'!$D57,IF(AND(Input!$I$22="No",Input!$I$26="50+ Employees"),'Wage Tables'!$D85,"0")))</f>
        <v>0</v>
      </c>
      <c r="F32" s="142" t="str">
        <f>IF(AND(Input!$I$22="No",Input!$I$26="1-24 Employees"),'Wage Tables'!$E29,IF(AND(Input!$I$22="No",Input!$I$26="25-49 Employees"),'Wage Tables'!$E57,IF(AND(Input!$I$22="No",Input!$I$26="50+ Employees"),'Wage Tables'!$E85,"0")))</f>
        <v>0</v>
      </c>
      <c r="G32" s="71"/>
      <c r="H32" s="35"/>
      <c r="I32" s="36"/>
    </row>
    <row r="33" spans="2:9" ht="14.25">
      <c r="B33" s="17"/>
      <c r="C33" s="18"/>
      <c r="D33" s="18"/>
      <c r="E33" s="18"/>
      <c r="F33" s="18"/>
      <c r="G33" s="24"/>
      <c r="H33" s="8"/>
      <c r="I33" s="3"/>
    </row>
    <row r="34" spans="2:10" ht="14.25">
      <c r="B34" s="19"/>
      <c r="C34" s="19"/>
      <c r="D34" s="19"/>
      <c r="E34" s="19"/>
      <c r="F34" s="19"/>
      <c r="G34" s="19"/>
      <c r="H34" s="20"/>
      <c r="I34" s="4"/>
      <c r="J34" s="5"/>
    </row>
    <row r="35" spans="2:9" ht="12.75">
      <c r="B35" s="8"/>
      <c r="C35" s="8"/>
      <c r="D35" s="8"/>
      <c r="E35" s="8"/>
      <c r="F35" s="8"/>
      <c r="G35" s="8"/>
      <c r="H35" s="8"/>
      <c r="I35" s="3"/>
    </row>
    <row r="36" spans="2:9" ht="12.75">
      <c r="B36" s="21"/>
      <c r="C36" s="21"/>
      <c r="D36" s="21"/>
      <c r="E36" s="21"/>
      <c r="F36" s="21"/>
      <c r="G36" s="21"/>
      <c r="H36" s="8"/>
      <c r="I36" s="3"/>
    </row>
    <row r="37" spans="2:9" ht="12.75">
      <c r="B37" s="6"/>
      <c r="C37" s="6"/>
      <c r="D37" s="6"/>
      <c r="E37" s="6"/>
      <c r="F37" s="6"/>
      <c r="G37" s="6"/>
      <c r="H37" s="8"/>
      <c r="I37" s="3"/>
    </row>
    <row r="38" spans="2:9" ht="12.75">
      <c r="B38" s="3"/>
      <c r="C38" s="3"/>
      <c r="D38" s="3"/>
      <c r="E38" s="3"/>
      <c r="F38" s="3"/>
      <c r="G38" s="3"/>
      <c r="H38" s="2"/>
      <c r="I38" s="3"/>
    </row>
    <row r="39" spans="2:9" ht="12.75">
      <c r="B39" s="3"/>
      <c r="C39" s="3"/>
      <c r="D39" s="3"/>
      <c r="E39" s="3"/>
      <c r="F39" s="3"/>
      <c r="G39" s="3"/>
      <c r="H39" s="2"/>
      <c r="I39" s="3"/>
    </row>
    <row r="40" spans="2:9" ht="12.75">
      <c r="B40" s="3"/>
      <c r="C40" s="3"/>
      <c r="D40" s="3"/>
      <c r="E40" s="3"/>
      <c r="F40" s="3"/>
      <c r="G40" s="3"/>
      <c r="H40" s="2"/>
      <c r="I40" s="3"/>
    </row>
    <row r="41" spans="2:9" ht="12.75">
      <c r="B41" s="3"/>
      <c r="C41" s="3"/>
      <c r="D41" s="3"/>
      <c r="E41" s="3"/>
      <c r="F41" s="3"/>
      <c r="G41" s="3"/>
      <c r="H41" s="2"/>
      <c r="I41" s="3"/>
    </row>
    <row r="42" spans="2:9" ht="12.75">
      <c r="B42" s="3"/>
      <c r="C42" s="3"/>
      <c r="D42" s="3"/>
      <c r="E42" s="3"/>
      <c r="F42" s="3"/>
      <c r="G42" s="3"/>
      <c r="H42" s="2"/>
      <c r="I42" s="3"/>
    </row>
    <row r="43" spans="2:9" ht="12.75">
      <c r="B43" s="3"/>
      <c r="C43" s="3"/>
      <c r="D43" s="3"/>
      <c r="E43" s="3"/>
      <c r="F43" s="3"/>
      <c r="G43" s="3"/>
      <c r="H43" s="2"/>
      <c r="I43" s="3"/>
    </row>
    <row r="44" spans="2:9" ht="12.75">
      <c r="B44" s="3"/>
      <c r="C44" s="3"/>
      <c r="D44" s="3"/>
      <c r="E44" s="3"/>
      <c r="F44" s="3"/>
      <c r="G44" s="3"/>
      <c r="H44" s="2"/>
      <c r="I44" s="3"/>
    </row>
    <row r="45" spans="2:9" ht="12.75">
      <c r="B45" s="3"/>
      <c r="C45" s="3"/>
      <c r="D45" s="3"/>
      <c r="E45" s="3"/>
      <c r="F45" s="3"/>
      <c r="G45" s="3"/>
      <c r="H45" s="2"/>
      <c r="I45" s="3"/>
    </row>
    <row r="46" spans="2:9" ht="12.75">
      <c r="B46" s="3"/>
      <c r="C46" s="3"/>
      <c r="D46" s="3"/>
      <c r="E46" s="3"/>
      <c r="F46" s="3"/>
      <c r="G46" s="3"/>
      <c r="H46" s="2"/>
      <c r="I46" s="3"/>
    </row>
    <row r="47" spans="2:9" ht="12.75">
      <c r="B47" s="3"/>
      <c r="C47" s="3"/>
      <c r="D47" s="3"/>
      <c r="E47" s="3"/>
      <c r="F47" s="3"/>
      <c r="G47" s="3"/>
      <c r="H47" s="3"/>
      <c r="I47" s="3"/>
    </row>
    <row r="48" spans="2:9" ht="12.75">
      <c r="B48" s="3"/>
      <c r="C48" s="3"/>
      <c r="D48" s="3"/>
      <c r="E48" s="3"/>
      <c r="F48" s="3"/>
      <c r="G48" s="3"/>
      <c r="H48" s="3"/>
      <c r="I48" s="3"/>
    </row>
    <row r="49" spans="2:9" ht="12.75">
      <c r="B49" s="3"/>
      <c r="C49" s="3"/>
      <c r="D49" s="3"/>
      <c r="E49" s="3"/>
      <c r="F49" s="3"/>
      <c r="G49" s="3"/>
      <c r="H49" s="3"/>
      <c r="I49" s="3"/>
    </row>
    <row r="50" spans="2:9" ht="12.75">
      <c r="B50" s="3"/>
      <c r="C50" s="3"/>
      <c r="D50" s="3"/>
      <c r="E50" s="3"/>
      <c r="F50" s="3"/>
      <c r="G50" s="3"/>
      <c r="H50" s="3"/>
      <c r="I50" s="3"/>
    </row>
    <row r="51" spans="2:9" ht="12.75">
      <c r="B51" s="3"/>
      <c r="C51" s="3"/>
      <c r="D51" s="3"/>
      <c r="E51" s="3"/>
      <c r="F51" s="3"/>
      <c r="G51" s="3"/>
      <c r="H51" s="3"/>
      <c r="I51" s="3"/>
    </row>
    <row r="52" spans="2:9" ht="12.75">
      <c r="B52" s="3"/>
      <c r="C52" s="3"/>
      <c r="D52" s="3"/>
      <c r="E52" s="3"/>
      <c r="F52" s="3"/>
      <c r="G52" s="3"/>
      <c r="H52" s="3"/>
      <c r="I52" s="3"/>
    </row>
    <row r="53" spans="2:9" ht="12.75">
      <c r="B53" s="3"/>
      <c r="C53" s="3"/>
      <c r="D53" s="3"/>
      <c r="E53" s="3"/>
      <c r="F53" s="3"/>
      <c r="G53" s="3"/>
      <c r="H53" s="3"/>
      <c r="I53" s="3"/>
    </row>
    <row r="54" spans="2:9" ht="12.75">
      <c r="B54" s="3"/>
      <c r="C54" s="3"/>
      <c r="D54" s="3"/>
      <c r="E54" s="3"/>
      <c r="F54" s="3"/>
      <c r="G54" s="3"/>
      <c r="H54" s="3"/>
      <c r="I54" s="3"/>
    </row>
    <row r="55" spans="2:9" ht="12.75">
      <c r="B55" s="3"/>
      <c r="C55" s="3"/>
      <c r="D55" s="3"/>
      <c r="E55" s="3"/>
      <c r="F55" s="3"/>
      <c r="G55" s="3"/>
      <c r="H55" s="3"/>
      <c r="I55" s="3"/>
    </row>
    <row r="56" spans="2:9" ht="12.75">
      <c r="B56" s="3"/>
      <c r="C56" s="3"/>
      <c r="D56" s="3"/>
      <c r="E56" s="3"/>
      <c r="F56" s="3"/>
      <c r="G56" s="3"/>
      <c r="H56" s="3"/>
      <c r="I56" s="3"/>
    </row>
    <row r="57" spans="2:9" ht="12.75">
      <c r="B57" s="3"/>
      <c r="C57" s="3"/>
      <c r="D57" s="3"/>
      <c r="E57" s="3"/>
      <c r="F57" s="3"/>
      <c r="G57" s="3"/>
      <c r="H57" s="3"/>
      <c r="I57" s="3"/>
    </row>
    <row r="58" spans="2:9" ht="12.75">
      <c r="B58" s="3"/>
      <c r="C58" s="3"/>
      <c r="D58" s="3"/>
      <c r="E58" s="3"/>
      <c r="F58" s="3"/>
      <c r="G58" s="3"/>
      <c r="H58" s="3"/>
      <c r="I58" s="3"/>
    </row>
    <row r="59" spans="2:9" ht="12.75">
      <c r="B59" s="3"/>
      <c r="C59" s="3"/>
      <c r="D59" s="3"/>
      <c r="E59" s="3"/>
      <c r="F59" s="3"/>
      <c r="G59" s="3"/>
      <c r="H59" s="3"/>
      <c r="I59" s="3"/>
    </row>
    <row r="60" spans="2:9" ht="12.75">
      <c r="B60" s="3"/>
      <c r="C60" s="3"/>
      <c r="D60" s="3"/>
      <c r="E60" s="3"/>
      <c r="F60" s="3"/>
      <c r="G60" s="3"/>
      <c r="H60" s="3"/>
      <c r="I60" s="3"/>
    </row>
    <row r="61" spans="2:9" ht="12.75">
      <c r="B61" s="3"/>
      <c r="C61" s="3"/>
      <c r="D61" s="3"/>
      <c r="E61" s="3"/>
      <c r="F61" s="3"/>
      <c r="G61" s="3"/>
      <c r="H61" s="3"/>
      <c r="I61" s="3"/>
    </row>
    <row r="62" spans="2:9" ht="12.75">
      <c r="B62" s="3"/>
      <c r="C62" s="3"/>
      <c r="D62" s="3"/>
      <c r="E62" s="3"/>
      <c r="F62" s="3"/>
      <c r="G62" s="3"/>
      <c r="H62" s="3"/>
      <c r="I62" s="3"/>
    </row>
    <row r="63" spans="2:9" ht="12.75">
      <c r="B63" s="3"/>
      <c r="C63" s="3"/>
      <c r="D63" s="3"/>
      <c r="E63" s="3"/>
      <c r="F63" s="3"/>
      <c r="G63" s="3"/>
      <c r="H63" s="3"/>
      <c r="I63" s="3"/>
    </row>
    <row r="64" spans="2:9" ht="12.75">
      <c r="B64" s="3"/>
      <c r="C64" s="3"/>
      <c r="D64" s="3"/>
      <c r="E64" s="3"/>
      <c r="F64" s="3"/>
      <c r="G64" s="3"/>
      <c r="H64" s="3"/>
      <c r="I64" s="3"/>
    </row>
    <row r="65" spans="2:9" ht="12.75">
      <c r="B65" s="3"/>
      <c r="C65" s="3"/>
      <c r="D65" s="3"/>
      <c r="E65" s="3"/>
      <c r="F65" s="3"/>
      <c r="G65" s="3"/>
      <c r="H65" s="3"/>
      <c r="I65" s="3"/>
    </row>
    <row r="66" spans="2:9" ht="12.75">
      <c r="B66" s="3"/>
      <c r="C66" s="3"/>
      <c r="D66" s="3"/>
      <c r="E66" s="3"/>
      <c r="F66" s="3"/>
      <c r="G66" s="3"/>
      <c r="H66" s="3"/>
      <c r="I66" s="3"/>
    </row>
    <row r="67" spans="2:9" ht="12.75">
      <c r="B67" s="3"/>
      <c r="C67" s="3"/>
      <c r="D67" s="3"/>
      <c r="E67" s="3"/>
      <c r="F67" s="3"/>
      <c r="G67" s="3"/>
      <c r="H67" s="3"/>
      <c r="I67" s="3"/>
    </row>
    <row r="68" spans="2:9" ht="12.75">
      <c r="B68" s="3"/>
      <c r="C68" s="3"/>
      <c r="D68" s="3"/>
      <c r="E68" s="3"/>
      <c r="F68" s="3"/>
      <c r="G68" s="3"/>
      <c r="H68" s="3"/>
      <c r="I68" s="3"/>
    </row>
    <row r="69" spans="2:9" ht="12.75">
      <c r="B69" s="3"/>
      <c r="C69" s="3"/>
      <c r="D69" s="3"/>
      <c r="E69" s="3"/>
      <c r="F69" s="3"/>
      <c r="G69" s="3"/>
      <c r="H69" s="3"/>
      <c r="I69" s="3"/>
    </row>
    <row r="70" spans="2:9" ht="12.75">
      <c r="B70" s="3"/>
      <c r="C70" s="3"/>
      <c r="D70" s="3"/>
      <c r="E70" s="3"/>
      <c r="F70" s="3"/>
      <c r="G70" s="3"/>
      <c r="H70" s="3"/>
      <c r="I70" s="3"/>
    </row>
    <row r="71" spans="2:9" ht="12.75">
      <c r="B71" s="3"/>
      <c r="C71" s="3"/>
      <c r="D71" s="3"/>
      <c r="E71" s="3"/>
      <c r="F71" s="3"/>
      <c r="G71" s="3"/>
      <c r="H71" s="3"/>
      <c r="I71" s="3"/>
    </row>
    <row r="72" spans="2:9" ht="12.75">
      <c r="B72" s="3"/>
      <c r="C72" s="3"/>
      <c r="D72" s="3"/>
      <c r="E72" s="3"/>
      <c r="F72" s="3"/>
      <c r="G72" s="3"/>
      <c r="H72" s="3"/>
      <c r="I72" s="3"/>
    </row>
    <row r="73" spans="2:9" ht="12.75">
      <c r="B73" s="3"/>
      <c r="C73" s="3"/>
      <c r="D73" s="3"/>
      <c r="E73" s="3"/>
      <c r="F73" s="3"/>
      <c r="G73" s="3"/>
      <c r="H73" s="3"/>
      <c r="I73" s="3"/>
    </row>
    <row r="74" spans="2:9" ht="12.75">
      <c r="B74" s="3"/>
      <c r="C74" s="3"/>
      <c r="D74" s="3"/>
      <c r="E74" s="3"/>
      <c r="F74" s="3"/>
      <c r="G74" s="3"/>
      <c r="H74" s="3"/>
      <c r="I74" s="3"/>
    </row>
    <row r="75" spans="2:9" ht="12.75">
      <c r="B75" s="3"/>
      <c r="C75" s="3"/>
      <c r="D75" s="3"/>
      <c r="E75" s="3"/>
      <c r="F75" s="3"/>
      <c r="G75" s="3"/>
      <c r="H75" s="3"/>
      <c r="I75" s="3"/>
    </row>
    <row r="76" spans="2:9" ht="12.75">
      <c r="B76" s="3"/>
      <c r="C76" s="3"/>
      <c r="D76" s="3"/>
      <c r="E76" s="3"/>
      <c r="F76" s="3"/>
      <c r="G76" s="3"/>
      <c r="H76" s="3"/>
      <c r="I76" s="3"/>
    </row>
    <row r="77" spans="2:9" ht="12.75">
      <c r="B77" s="3"/>
      <c r="C77" s="3"/>
      <c r="D77" s="3"/>
      <c r="E77" s="3"/>
      <c r="F77" s="3"/>
      <c r="G77" s="3"/>
      <c r="H77" s="3"/>
      <c r="I77" s="3"/>
    </row>
    <row r="78" spans="2:9" ht="12.75">
      <c r="B78" s="3"/>
      <c r="C78" s="3"/>
      <c r="D78" s="3"/>
      <c r="E78" s="3"/>
      <c r="F78" s="3"/>
      <c r="G78" s="3"/>
      <c r="H78" s="3"/>
      <c r="I78" s="3"/>
    </row>
    <row r="79" spans="2:9" ht="12.75">
      <c r="B79" s="3"/>
      <c r="C79" s="3"/>
      <c r="D79" s="3"/>
      <c r="E79" s="3"/>
      <c r="F79" s="3"/>
      <c r="G79" s="3"/>
      <c r="H79" s="3"/>
      <c r="I79" s="3"/>
    </row>
    <row r="80" spans="2:9" ht="12.75">
      <c r="B80" s="3"/>
      <c r="C80" s="3"/>
      <c r="D80" s="3"/>
      <c r="E80" s="3"/>
      <c r="F80" s="3"/>
      <c r="G80" s="3"/>
      <c r="H80" s="3"/>
      <c r="I80" s="3"/>
    </row>
    <row r="81" spans="2:9" ht="12.75">
      <c r="B81" s="3"/>
      <c r="C81" s="3"/>
      <c r="D81" s="3"/>
      <c r="E81" s="3"/>
      <c r="F81" s="3"/>
      <c r="G81" s="3"/>
      <c r="H81" s="3"/>
      <c r="I81" s="3"/>
    </row>
    <row r="82" spans="2:9" ht="12.75">
      <c r="B82" s="3"/>
      <c r="C82" s="3"/>
      <c r="D82" s="3"/>
      <c r="E82" s="3"/>
      <c r="F82" s="3"/>
      <c r="G82" s="3"/>
      <c r="H82" s="3"/>
      <c r="I82" s="3"/>
    </row>
    <row r="83" spans="2:9" ht="12.75">
      <c r="B83" s="3"/>
      <c r="C83" s="3"/>
      <c r="D83" s="3"/>
      <c r="E83" s="3"/>
      <c r="F83" s="3"/>
      <c r="G83" s="3"/>
      <c r="H83" s="3"/>
      <c r="I83" s="3"/>
    </row>
    <row r="84" spans="2:9" ht="12.75">
      <c r="B84" s="3"/>
      <c r="C84" s="3"/>
      <c r="D84" s="3"/>
      <c r="E84" s="3"/>
      <c r="F84" s="3"/>
      <c r="G84" s="3"/>
      <c r="H84" s="3"/>
      <c r="I84" s="3"/>
    </row>
    <row r="85" spans="2:9" ht="12.75">
      <c r="B85" s="3"/>
      <c r="C85" s="3"/>
      <c r="D85" s="3"/>
      <c r="E85" s="3"/>
      <c r="F85" s="3"/>
      <c r="G85" s="3"/>
      <c r="H85" s="3"/>
      <c r="I85" s="3"/>
    </row>
    <row r="86" spans="2:9" ht="12.75">
      <c r="B86" s="3"/>
      <c r="C86" s="3"/>
      <c r="D86" s="3"/>
      <c r="E86" s="3"/>
      <c r="F86" s="3"/>
      <c r="G86" s="3"/>
      <c r="H86" s="3"/>
      <c r="I86" s="3"/>
    </row>
    <row r="87" spans="2:9" ht="12.75">
      <c r="B87" s="3"/>
      <c r="C87" s="3"/>
      <c r="D87" s="3"/>
      <c r="E87" s="3"/>
      <c r="F87" s="3"/>
      <c r="G87" s="3"/>
      <c r="H87" s="3"/>
      <c r="I87" s="3"/>
    </row>
    <row r="88" spans="2:9" ht="12.75">
      <c r="B88" s="3"/>
      <c r="C88" s="3"/>
      <c r="D88" s="3"/>
      <c r="E88" s="3"/>
      <c r="F88" s="3"/>
      <c r="G88" s="3"/>
      <c r="H88" s="3"/>
      <c r="I88" s="3"/>
    </row>
    <row r="89" spans="2:9" ht="12.75">
      <c r="B89" s="3"/>
      <c r="C89" s="3"/>
      <c r="D89" s="3"/>
      <c r="E89" s="3"/>
      <c r="F89" s="3"/>
      <c r="G89" s="3"/>
      <c r="H89" s="3"/>
      <c r="I89" s="3"/>
    </row>
    <row r="90" spans="2:9" ht="12.75">
      <c r="B90" s="3"/>
      <c r="C90" s="3"/>
      <c r="D90" s="3"/>
      <c r="E90" s="3"/>
      <c r="F90" s="3"/>
      <c r="G90" s="3"/>
      <c r="H90" s="3"/>
      <c r="I90" s="3"/>
    </row>
    <row r="91" spans="2:9" ht="12.75">
      <c r="B91" s="3"/>
      <c r="C91" s="3"/>
      <c r="D91" s="3"/>
      <c r="E91" s="3"/>
      <c r="F91" s="3"/>
      <c r="G91" s="3"/>
      <c r="H91" s="3"/>
      <c r="I91" s="3"/>
    </row>
    <row r="92" spans="2:9" ht="12.75">
      <c r="B92" s="3"/>
      <c r="C92" s="3"/>
      <c r="D92" s="3"/>
      <c r="E92" s="3"/>
      <c r="F92" s="3"/>
      <c r="G92" s="3"/>
      <c r="H92" s="3"/>
      <c r="I92" s="3"/>
    </row>
    <row r="93" spans="2:9" ht="12.75">
      <c r="B93" s="3"/>
      <c r="C93" s="3"/>
      <c r="D93" s="3"/>
      <c r="E93" s="3"/>
      <c r="F93" s="3"/>
      <c r="G93" s="3"/>
      <c r="H93" s="3"/>
      <c r="I93" s="3"/>
    </row>
    <row r="94" spans="2:9" ht="12.75">
      <c r="B94" s="3"/>
      <c r="C94" s="3"/>
      <c r="D94" s="3"/>
      <c r="E94" s="3"/>
      <c r="F94" s="3"/>
      <c r="G94" s="3"/>
      <c r="H94" s="3"/>
      <c r="I94" s="3"/>
    </row>
    <row r="95" spans="2:9" ht="12.75">
      <c r="B95" s="3"/>
      <c r="C95" s="3"/>
      <c r="D95" s="3"/>
      <c r="E95" s="3"/>
      <c r="F95" s="3"/>
      <c r="G95" s="3"/>
      <c r="H95" s="3"/>
      <c r="I95" s="3"/>
    </row>
    <row r="96" spans="2:9" ht="12.75">
      <c r="B96" s="3"/>
      <c r="C96" s="3"/>
      <c r="D96" s="3"/>
      <c r="E96" s="3"/>
      <c r="F96" s="3"/>
      <c r="G96" s="3"/>
      <c r="H96" s="3"/>
      <c r="I96" s="3"/>
    </row>
    <row r="97" spans="2:9" ht="12.75">
      <c r="B97" s="3"/>
      <c r="C97" s="3"/>
      <c r="D97" s="3"/>
      <c r="E97" s="3"/>
      <c r="F97" s="3"/>
      <c r="G97" s="3"/>
      <c r="H97" s="3"/>
      <c r="I97" s="3"/>
    </row>
    <row r="98" spans="2:9" ht="12.75">
      <c r="B98" s="3"/>
      <c r="C98" s="3"/>
      <c r="D98" s="3"/>
      <c r="E98" s="3"/>
      <c r="F98" s="3"/>
      <c r="G98" s="3"/>
      <c r="H98" s="3"/>
      <c r="I98" s="3"/>
    </row>
    <row r="99" spans="2:9" ht="12.75">
      <c r="B99" s="3"/>
      <c r="C99" s="3"/>
      <c r="D99" s="3"/>
      <c r="E99" s="3"/>
      <c r="F99" s="3"/>
      <c r="G99" s="3"/>
      <c r="H99" s="3"/>
      <c r="I99" s="3"/>
    </row>
    <row r="100" spans="2:9" ht="12.75">
      <c r="B100" s="3"/>
      <c r="C100" s="3"/>
      <c r="D100" s="3"/>
      <c r="E100" s="3"/>
      <c r="F100" s="3"/>
      <c r="G100" s="3"/>
      <c r="H100" s="3"/>
      <c r="I100" s="3"/>
    </row>
    <row r="101" spans="2:9" ht="12.75">
      <c r="B101" s="3"/>
      <c r="C101" s="3"/>
      <c r="D101" s="3"/>
      <c r="E101" s="3"/>
      <c r="F101" s="3"/>
      <c r="G101" s="3"/>
      <c r="H101" s="3"/>
      <c r="I101" s="3"/>
    </row>
    <row r="102" spans="2:9" ht="12.75">
      <c r="B102" s="3"/>
      <c r="C102" s="3"/>
      <c r="D102" s="3"/>
      <c r="E102" s="3"/>
      <c r="F102" s="3"/>
      <c r="G102" s="3"/>
      <c r="H102" s="3"/>
      <c r="I102" s="3"/>
    </row>
    <row r="103" spans="2:9" ht="12.75">
      <c r="B103" s="3"/>
      <c r="C103" s="3"/>
      <c r="D103" s="3"/>
      <c r="E103" s="3"/>
      <c r="F103" s="3"/>
      <c r="G103" s="3"/>
      <c r="H103" s="3"/>
      <c r="I103" s="3"/>
    </row>
    <row r="104" spans="2:9" ht="12.75">
      <c r="B104" s="3"/>
      <c r="C104" s="3"/>
      <c r="D104" s="3"/>
      <c r="E104" s="3"/>
      <c r="F104" s="3"/>
      <c r="G104" s="3"/>
      <c r="H104" s="3"/>
      <c r="I104" s="3"/>
    </row>
    <row r="105" spans="2:9" ht="12.75">
      <c r="B105" s="3"/>
      <c r="C105" s="3"/>
      <c r="D105" s="3"/>
      <c r="E105" s="3"/>
      <c r="F105" s="3"/>
      <c r="G105" s="3"/>
      <c r="H105" s="3"/>
      <c r="I105" s="3"/>
    </row>
  </sheetData>
  <sheetProtection password="CC37" sheet="1" objects="1" scenarios="1"/>
  <mergeCells count="3">
    <mergeCell ref="D5:D7"/>
    <mergeCell ref="E5:E7"/>
    <mergeCell ref="F5:F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10"/>
  <dimension ref="B1:J105"/>
  <sheetViews>
    <sheetView workbookViewId="0" topLeftCell="A1">
      <selection activeCell="D16" sqref="D16"/>
    </sheetView>
  </sheetViews>
  <sheetFormatPr defaultColWidth="9.140625" defaultRowHeight="12.75"/>
  <cols>
    <col min="2" max="2" width="4.28125" style="0" customWidth="1"/>
    <col min="3" max="3" width="48.421875" style="0" customWidth="1"/>
    <col min="4" max="4" width="22.421875" style="0" customWidth="1"/>
    <col min="5" max="5" width="30.57421875" style="0" customWidth="1"/>
    <col min="6" max="6" width="21.8515625" style="0" customWidth="1"/>
    <col min="7" max="7" width="3.8515625" style="0" customWidth="1"/>
  </cols>
  <sheetData>
    <row r="1" spans="2:9" ht="15.75">
      <c r="B1" s="6"/>
      <c r="C1" s="6"/>
      <c r="D1" s="7" t="s">
        <v>2</v>
      </c>
      <c r="E1" s="6"/>
      <c r="F1" s="6"/>
      <c r="G1" s="6"/>
      <c r="H1" s="8"/>
      <c r="I1" s="3"/>
    </row>
    <row r="2" spans="2:9" ht="15.75">
      <c r="B2" s="9"/>
      <c r="C2" s="9"/>
      <c r="D2" s="7" t="s">
        <v>3</v>
      </c>
      <c r="E2" s="6"/>
      <c r="F2" s="10"/>
      <c r="G2" s="10"/>
      <c r="H2" s="8"/>
      <c r="I2" s="3"/>
    </row>
    <row r="3" spans="2:9" ht="15">
      <c r="B3" s="9"/>
      <c r="C3" s="9"/>
      <c r="D3" s="23" t="s">
        <v>16</v>
      </c>
      <c r="E3" s="6"/>
      <c r="F3" s="10"/>
      <c r="G3" s="10"/>
      <c r="H3" s="8"/>
      <c r="I3" s="3"/>
    </row>
    <row r="4" spans="2:9" ht="14.25">
      <c r="B4" s="9"/>
      <c r="C4" s="9"/>
      <c r="D4" s="9"/>
      <c r="E4" s="11"/>
      <c r="F4" s="11"/>
      <c r="G4" s="11"/>
      <c r="H4" s="8"/>
      <c r="I4" s="3"/>
    </row>
    <row r="5" spans="2:9" ht="15" customHeight="1">
      <c r="B5" s="12"/>
      <c r="C5" s="12"/>
      <c r="D5" s="195" t="s">
        <v>21</v>
      </c>
      <c r="E5" s="195" t="s">
        <v>22</v>
      </c>
      <c r="F5" s="200" t="s">
        <v>20</v>
      </c>
      <c r="G5" s="38"/>
      <c r="H5" s="8"/>
      <c r="I5" s="3"/>
    </row>
    <row r="6" spans="2:9" ht="15.75">
      <c r="B6" s="13"/>
      <c r="C6" s="13"/>
      <c r="D6" s="196"/>
      <c r="E6" s="198"/>
      <c r="F6" s="200"/>
      <c r="G6" s="38"/>
      <c r="H6" s="8"/>
      <c r="I6" s="3"/>
    </row>
    <row r="7" spans="2:9" ht="15.75">
      <c r="B7" s="37" t="s">
        <v>17</v>
      </c>
      <c r="C7" s="13"/>
      <c r="D7" s="197"/>
      <c r="E7" s="199"/>
      <c r="F7" s="201"/>
      <c r="G7" s="39"/>
      <c r="H7" s="8"/>
      <c r="I7" s="3"/>
    </row>
    <row r="8" spans="2:9" ht="14.25">
      <c r="B8" s="14"/>
      <c r="C8" s="16"/>
      <c r="D8" s="15"/>
      <c r="E8" s="16"/>
      <c r="F8" s="16"/>
      <c r="G8" s="69"/>
      <c r="H8" s="8"/>
      <c r="I8" s="3"/>
    </row>
    <row r="9" spans="2:9" ht="15.75">
      <c r="B9" s="31" t="s">
        <v>34</v>
      </c>
      <c r="C9" s="30"/>
      <c r="D9" s="28"/>
      <c r="E9" s="27"/>
      <c r="F9" s="27"/>
      <c r="G9" s="70"/>
      <c r="H9" s="8"/>
      <c r="I9" s="3"/>
    </row>
    <row r="10" spans="2:9" s="32" customFormat="1" ht="15">
      <c r="B10" s="33"/>
      <c r="C10" s="34" t="s">
        <v>24</v>
      </c>
      <c r="D10" s="142" t="str">
        <f>IF(AND(Input!$I$22="Yes",Input!$I$26="1-24 Employees"),'Wage Tables'!$I7,IF(AND(Input!$I$22="Yes",Input!$I$26="25-49 Employees"),'Wage Tables'!$I35,IF(AND(Input!$I$22="Yes",Input!$I$26="50+ Employees"),'Wage Tables'!$I63,"0")))</f>
        <v>0</v>
      </c>
      <c r="E10" s="142" t="str">
        <f>IF(AND(Input!$I$22="Yes",Input!$I$26="1-24 Employees"),'Wage Tables'!$J7,IF(AND(Input!$I$22="Yes",Input!$I$26="25-49 Employees"),'Wage Tables'!$J35,IF(AND(Input!$I$22="Yes",Input!$I$26="50+ Employees"),'Wage Tables'!$J63,"0")))</f>
        <v>0</v>
      </c>
      <c r="F10" s="142" t="str">
        <f>IF(AND(Input!$I$22="Yes",Input!$I$26="1-24 Employees"),'Wage Tables'!$K7,IF(AND(Input!$I$22="Yes",Input!$I$26="25-49 Employees"),'Wage Tables'!$K35,IF(AND(Input!$I$22="Yes",Input!$I$26="50+ Employees"),'Wage Tables'!$K63,"0")))</f>
        <v>0</v>
      </c>
      <c r="G10" s="71"/>
      <c r="H10" s="3"/>
      <c r="I10" s="36"/>
    </row>
    <row r="11" spans="2:9" s="32" customFormat="1" ht="15">
      <c r="B11" s="33"/>
      <c r="C11" s="34" t="s">
        <v>25</v>
      </c>
      <c r="D11" s="142" t="str">
        <f>IF(AND(Input!$I$22="Yes",Input!$I$26="1-24 Employees"),'Wage Tables'!$I8,IF(AND(Input!$I$22="Yes",Input!$I$26="25-49 Employees"),'Wage Tables'!$I36,IF(AND(Input!$I$22="Yes",Input!$I$26="50+ Employees"),'Wage Tables'!$I64,"0")))</f>
        <v>0</v>
      </c>
      <c r="E11" s="142" t="str">
        <f>IF(AND(Input!$I$22="Yes",Input!$I$26="1-24 Employees"),'Wage Tables'!$J8,IF(AND(Input!$I$22="Yes",Input!$I$26="25-49 Employees"),'Wage Tables'!$J36,IF(AND(Input!$I$22="Yes",Input!$I$26="50+ Employees"),'Wage Tables'!$J64,"0")))</f>
        <v>0</v>
      </c>
      <c r="F11" s="142" t="str">
        <f>IF(AND(Input!$I$22="Yes",Input!$I$26="1-24 Employees"),'Wage Tables'!$K8,IF(AND(Input!$I$22="Yes",Input!$I$26="25-49 Employees"),'Wage Tables'!$K36,IF(AND(Input!$I$22="Yes",Input!$I$26="50+ Employees"),'Wage Tables'!$K64,"0")))</f>
        <v>0</v>
      </c>
      <c r="G11" s="71"/>
      <c r="H11" s="35"/>
      <c r="I11" s="36"/>
    </row>
    <row r="12" spans="2:9" s="32" customFormat="1" ht="15">
      <c r="B12" s="33"/>
      <c r="C12" s="34" t="s">
        <v>26</v>
      </c>
      <c r="D12" s="142" t="str">
        <f>IF(AND(Input!$I$22="Yes",Input!$I$26="1-24 Employees"),'Wage Tables'!$I9,IF(AND(Input!$I$22="Yes",Input!$I$26="25-49 Employees"),'Wage Tables'!$I37,IF(AND(Input!$I$22="Yes",Input!$I$26="50+ Employees"),'Wage Tables'!$I65,"0")))</f>
        <v>0</v>
      </c>
      <c r="E12" s="142" t="str">
        <f>IF(AND(Input!$I$22="Yes",Input!$I$26="1-24 Employees"),'Wage Tables'!$J9,IF(AND(Input!$I$22="Yes",Input!$I$26="25-49 Employees"),'Wage Tables'!$J37,IF(AND(Input!$I$22="Yes",Input!$I$26="50+ Employees"),'Wage Tables'!$J65,"0")))</f>
        <v>0</v>
      </c>
      <c r="F12" s="142" t="str">
        <f>IF(AND(Input!$I$22="Yes",Input!$I$26="1-24 Employees"),'Wage Tables'!$K9,IF(AND(Input!$I$22="Yes",Input!$I$26="25-49 Employees"),'Wage Tables'!$K37,IF(AND(Input!$I$22="Yes",Input!$I$26="50+ Employees"),'Wage Tables'!$K65,"0")))</f>
        <v>0</v>
      </c>
      <c r="G12" s="71"/>
      <c r="H12" s="35"/>
      <c r="I12" s="36"/>
    </row>
    <row r="13" spans="2:9" s="32" customFormat="1" ht="15">
      <c r="B13" s="33"/>
      <c r="C13" s="34" t="s">
        <v>27</v>
      </c>
      <c r="D13" s="142" t="str">
        <f>IF(AND(Input!$I$22="Yes",Input!$I$26="1-24 Employees"),'Wage Tables'!$I10,IF(AND(Input!$I$22="Yes",Input!$I$26="25-49 Employees"),'Wage Tables'!$I38,IF(AND(Input!$I$22="Yes",Input!$I$26="50+ Employees"),'Wage Tables'!$I66,"0")))</f>
        <v>0</v>
      </c>
      <c r="E13" s="142" t="str">
        <f>IF(AND(Input!$I$22="Yes",Input!$I$26="1-24 Employees"),'Wage Tables'!$J10,IF(AND(Input!$I$22="Yes",Input!$I$26="25-49 Employees"),'Wage Tables'!$J38,IF(AND(Input!$I$22="Yes",Input!$I$26="50+ Employees"),'Wage Tables'!$J66,"0")))</f>
        <v>0</v>
      </c>
      <c r="F13" s="142" t="str">
        <f>IF(AND(Input!$I$22="Yes",Input!$I$26="1-24 Employees"),'Wage Tables'!$K10,IF(AND(Input!$I$22="Yes",Input!$I$26="25-49 Employees"),'Wage Tables'!$K38,IF(AND(Input!$I$22="Yes",Input!$I$26="50+ Employees"),'Wage Tables'!$K66,"0")))</f>
        <v>0</v>
      </c>
      <c r="G13" s="71"/>
      <c r="H13" s="35"/>
      <c r="I13" s="36"/>
    </row>
    <row r="14" spans="2:9" s="32" customFormat="1" ht="15">
      <c r="B14" s="33"/>
      <c r="C14" s="34" t="s">
        <v>28</v>
      </c>
      <c r="D14" s="142" t="str">
        <f>IF(AND(Input!$I$22="Yes",Input!$I$26="1-24 Employees"),'Wage Tables'!$I11,IF(AND(Input!$I$22="Yes",Input!$I$26="25-49 Employees"),'Wage Tables'!$I39,IF(AND(Input!$I$22="Yes",Input!$I$26="50+ Employees"),'Wage Tables'!$I67,"0")))</f>
        <v>0</v>
      </c>
      <c r="E14" s="142" t="str">
        <f>IF(AND(Input!$I$22="Yes",Input!$I$26="1-24 Employees"),'Wage Tables'!$J11,IF(AND(Input!$I$22="Yes",Input!$I$26="25-49 Employees"),'Wage Tables'!$J39,IF(AND(Input!$I$22="Yes",Input!$I$26="50+ Employees"),'Wage Tables'!$J67,"0")))</f>
        <v>0</v>
      </c>
      <c r="F14" s="142" t="str">
        <f>IF(AND(Input!$I$22="Yes",Input!$I$26="1-24 Employees"),'Wage Tables'!$K11,IF(AND(Input!$I$22="Yes",Input!$I$26="25-49 Employees"),'Wage Tables'!$K39,IF(AND(Input!$I$22="Yes",Input!$I$26="50+ Employees"),'Wage Tables'!$K67,"0")))</f>
        <v>0</v>
      </c>
      <c r="G14" s="71"/>
      <c r="H14" s="35"/>
      <c r="I14" s="36"/>
    </row>
    <row r="15" spans="2:9" s="32" customFormat="1" ht="15">
      <c r="B15" s="33"/>
      <c r="C15" s="34" t="s">
        <v>29</v>
      </c>
      <c r="D15" s="142" t="str">
        <f>IF(AND(Input!$I$22="Yes",Input!$I$26="1-24 Employees"),'Wage Tables'!$I12,IF(AND(Input!$I$22="Yes",Input!$I$26="25-49 Employees"),'Wage Tables'!$I40,IF(AND(Input!$I$22="Yes",Input!$I$26="50+ Employees"),'Wage Tables'!$I68,"0")))</f>
        <v>0</v>
      </c>
      <c r="E15" s="142" t="str">
        <f>IF(AND(Input!$I$22="Yes",Input!$I$26="1-24 Employees"),'Wage Tables'!$J12,IF(AND(Input!$I$22="Yes",Input!$I$26="25-49 Employees"),'Wage Tables'!$J40,IF(AND(Input!$I$22="Yes",Input!$I$26="50+ Employees"),'Wage Tables'!$J68,"0")))</f>
        <v>0</v>
      </c>
      <c r="F15" s="142" t="str">
        <f>IF(AND(Input!$I$22="Yes",Input!$I$26="1-24 Employees"),'Wage Tables'!$K12,IF(AND(Input!$I$22="Yes",Input!$I$26="25-49 Employees"),'Wage Tables'!$K40,IF(AND(Input!$I$22="Yes",Input!$I$26="50+ Employees"),'Wage Tables'!$K68,"0")))</f>
        <v>0</v>
      </c>
      <c r="G15" s="71"/>
      <c r="H15" s="35"/>
      <c r="I15" s="36"/>
    </row>
    <row r="16" spans="2:9" s="32" customFormat="1" ht="15">
      <c r="B16" s="33"/>
      <c r="C16" s="34" t="s">
        <v>30</v>
      </c>
      <c r="D16" s="142" t="str">
        <f>IF(AND(Input!$I$22="Yes",Input!$I$26="1-24 Employees"),'Wage Tables'!$I13,IF(AND(Input!$I$22="Yes",Input!$I$26="25-49 Employees"),'Wage Tables'!$I41,IF(AND(Input!$I$22="Yes",Input!$I$26="50+ Employees"),'Wage Tables'!$I69,"0")))</f>
        <v>0</v>
      </c>
      <c r="E16" s="142" t="str">
        <f>IF(AND(Input!$I$22="Yes",Input!$I$26="1-24 Employees"),'Wage Tables'!$J13,IF(AND(Input!$I$22="Yes",Input!$I$26="25-49 Employees"),'Wage Tables'!$J41,IF(AND(Input!$I$22="Yes",Input!$I$26="50+ Employees"),'Wage Tables'!$J69,"0")))</f>
        <v>0</v>
      </c>
      <c r="F16" s="142" t="str">
        <f>IF(AND(Input!$I$22="Yes",Input!$I$26="1-24 Employees"),'Wage Tables'!$K13,IF(AND(Input!$I$22="Yes",Input!$I$26="25-49 Employees"),'Wage Tables'!$K41,IF(AND(Input!$I$22="Yes",Input!$I$26="50+ Employees"),'Wage Tables'!$K69,"0")))</f>
        <v>0</v>
      </c>
      <c r="G16" s="71"/>
      <c r="H16" s="35"/>
      <c r="I16" s="36"/>
    </row>
    <row r="17" spans="2:9" s="32" customFormat="1" ht="15">
      <c r="B17" s="33"/>
      <c r="C17" s="34" t="s">
        <v>31</v>
      </c>
      <c r="D17" s="142" t="str">
        <f>IF(AND(Input!$I$22="Yes",Input!$I$26="1-24 Employees"),'Wage Tables'!$I14,IF(AND(Input!$I$22="Yes",Input!$I$26="25-49 Employees"),'Wage Tables'!$I42,IF(AND(Input!$I$22="Yes",Input!$I$26="50+ Employees"),'Wage Tables'!$I70,"0")))</f>
        <v>0</v>
      </c>
      <c r="E17" s="142" t="str">
        <f>IF(AND(Input!$I$22="Yes",Input!$I$26="1-24 Employees"),'Wage Tables'!$J14,IF(AND(Input!$I$22="Yes",Input!$I$26="25-49 Employees"),'Wage Tables'!$J42,IF(AND(Input!$I$22="Yes",Input!$I$26="50+ Employees"),'Wage Tables'!$J70,"0")))</f>
        <v>0</v>
      </c>
      <c r="F17" s="142" t="str">
        <f>IF(AND(Input!$I$22="Yes",Input!$I$26="1-24 Employees"),'Wage Tables'!$K14,IF(AND(Input!$I$22="Yes",Input!$I$26="25-49 Employees"),'Wage Tables'!$K42,IF(AND(Input!$I$22="Yes",Input!$I$26="50+ Employees"),'Wage Tables'!$K70,"0")))</f>
        <v>0</v>
      </c>
      <c r="G17" s="71"/>
      <c r="H17" s="35"/>
      <c r="I17" s="36"/>
    </row>
    <row r="18" spans="2:9" s="32" customFormat="1" ht="15">
      <c r="B18" s="33"/>
      <c r="C18" s="34" t="s">
        <v>32</v>
      </c>
      <c r="D18" s="142" t="str">
        <f>IF(AND(Input!$I$22="Yes",Input!$I$26="1-24 Employees"),'Wage Tables'!$I15,IF(AND(Input!$I$22="Yes",Input!$I$26="25-49 Employees"),'Wage Tables'!$I43,IF(AND(Input!$I$22="Yes",Input!$I$26="50+ Employees"),'Wage Tables'!$I71,"0")))</f>
        <v>0</v>
      </c>
      <c r="E18" s="142" t="str">
        <f>IF(AND(Input!$I$22="Yes",Input!$I$26="1-24 Employees"),'Wage Tables'!$J15,IF(AND(Input!$I$22="Yes",Input!$I$26="25-49 Employees"),'Wage Tables'!$J43,IF(AND(Input!$I$22="Yes",Input!$I$26="50+ Employees"),'Wage Tables'!$J71,"0")))</f>
        <v>0</v>
      </c>
      <c r="F18" s="142" t="str">
        <f>IF(AND(Input!$I$22="Yes",Input!$I$26="1-24 Employees"),'Wage Tables'!$K15,IF(AND(Input!$I$22="Yes",Input!$I$26="25-49 Employees"),'Wage Tables'!$K43,IF(AND(Input!$I$22="Yes",Input!$I$26="50+ Employees"),'Wage Tables'!$K71,"0")))</f>
        <v>0</v>
      </c>
      <c r="G18" s="71"/>
      <c r="H18" s="35"/>
      <c r="I18" s="36"/>
    </row>
    <row r="19" spans="2:9" ht="15">
      <c r="B19" s="25"/>
      <c r="C19" s="26"/>
      <c r="D19" s="142"/>
      <c r="E19" s="142"/>
      <c r="F19" s="142"/>
      <c r="G19" s="72"/>
      <c r="H19" s="8"/>
      <c r="I19" s="3"/>
    </row>
    <row r="20" spans="2:9" ht="15.75">
      <c r="B20" s="29" t="s">
        <v>33</v>
      </c>
      <c r="C20" s="26"/>
      <c r="D20" s="142"/>
      <c r="E20" s="142"/>
      <c r="F20" s="142"/>
      <c r="G20" s="72"/>
      <c r="H20" s="8"/>
      <c r="I20" s="3"/>
    </row>
    <row r="21" spans="2:9" s="32" customFormat="1" ht="14.25" customHeight="1">
      <c r="B21" s="33"/>
      <c r="C21" s="34" t="s">
        <v>35</v>
      </c>
      <c r="D21" s="142" t="str">
        <f>IF(AND(Input!$I$22="Yes",Input!$I$26="1-24 Employees"),'Wage Tables'!$I18,IF(AND(Input!$I$22="Yes",Input!$I$26="25-49 Employees"),'Wage Tables'!$I46,IF(AND(Input!$I$22="Yes",Input!$I$26="50+ Employees"),'Wage Tables'!$I74,"0")))</f>
        <v>0</v>
      </c>
      <c r="E21" s="142" t="str">
        <f>IF(AND(Input!$I$22="Yes",Input!$I$26="1-24 Employees"),'Wage Tables'!$J18,IF(AND(Input!$I$22="Yes",Input!$I$26="25-49 Employees"),'Wage Tables'!$J46,IF(AND(Input!$I$22="Yes",Input!$I$26="50+ Employees"),'Wage Tables'!$J74,"0")))</f>
        <v>0</v>
      </c>
      <c r="F21" s="142" t="str">
        <f>IF(AND(Input!$I$22="Yes",Input!$I$26="1-24 Employees"),'Wage Tables'!$K18,IF(AND(Input!$I$22="Yes",Input!$I$26="25-49 Employees"),'Wage Tables'!$K46,IF(AND(Input!$I$22="Yes",Input!$I$26="50+ Employees"),'Wage Tables'!$K74,"0")))</f>
        <v>0</v>
      </c>
      <c r="G21" s="71"/>
      <c r="H21" s="35"/>
      <c r="I21" s="36"/>
    </row>
    <row r="22" spans="2:9" s="32" customFormat="1" ht="15">
      <c r="B22" s="33"/>
      <c r="C22" s="34" t="s">
        <v>36</v>
      </c>
      <c r="D22" s="142" t="str">
        <f>IF(AND(Input!$I$22="Yes",Input!$I$26="1-24 Employees"),'Wage Tables'!$I19,IF(AND(Input!$I$22="Yes",Input!$I$26="25-49 Employees"),'Wage Tables'!$I47,IF(AND(Input!$I$22="Yes",Input!$I$26="50+ Employees"),'Wage Tables'!$I75,"0")))</f>
        <v>0</v>
      </c>
      <c r="E22" s="142" t="str">
        <f>IF(AND(Input!$I$22="Yes",Input!$I$26="1-24 Employees"),'Wage Tables'!$J19,IF(AND(Input!$I$22="Yes",Input!$I$26="25-49 Employees"),'Wage Tables'!$J47,IF(AND(Input!$I$22="Yes",Input!$I$26="50+ Employees"),'Wage Tables'!$J75,"0")))</f>
        <v>0</v>
      </c>
      <c r="F22" s="142" t="str">
        <f>IF(AND(Input!$I$22="Yes",Input!$I$26="1-24 Employees"),'Wage Tables'!$K19,IF(AND(Input!$I$22="Yes",Input!$I$26="25-49 Employees"),'Wage Tables'!$K47,IF(AND(Input!$I$22="Yes",Input!$I$26="50+ Employees"),'Wage Tables'!$K75,"0")))</f>
        <v>0</v>
      </c>
      <c r="G22" s="71"/>
      <c r="H22" s="35"/>
      <c r="I22" s="36"/>
    </row>
    <row r="23" spans="2:9" s="32" customFormat="1" ht="15">
      <c r="B23" s="33"/>
      <c r="C23" s="34" t="s">
        <v>37</v>
      </c>
      <c r="D23" s="142" t="str">
        <f>IF(AND(Input!$I$22="Yes",Input!$I$26="1-24 Employees"),'Wage Tables'!$I20,IF(AND(Input!$I$22="Yes",Input!$I$26="25-49 Employees"),'Wage Tables'!$I48,IF(AND(Input!$I$22="Yes",Input!$I$26="50+ Employees"),'Wage Tables'!$I76,"0")))</f>
        <v>0</v>
      </c>
      <c r="E23" s="142" t="str">
        <f>IF(AND(Input!$I$22="Yes",Input!$I$26="1-24 Employees"),'Wage Tables'!$J20,IF(AND(Input!$I$22="Yes",Input!$I$26="25-49 Employees"),'Wage Tables'!$J48,IF(AND(Input!$I$22="Yes",Input!$I$26="50+ Employees"),'Wage Tables'!$J76,"0")))</f>
        <v>0</v>
      </c>
      <c r="F23" s="142" t="str">
        <f>IF(AND(Input!$I$22="Yes",Input!$I$26="1-24 Employees"),'Wage Tables'!$K20,IF(AND(Input!$I$22="Yes",Input!$I$26="25-49 Employees"),'Wage Tables'!$K48,IF(AND(Input!$I$22="Yes",Input!$I$26="50+ Employees"),'Wage Tables'!$K76,"0")))</f>
        <v>0</v>
      </c>
      <c r="G23" s="71"/>
      <c r="H23" s="35"/>
      <c r="I23" s="36"/>
    </row>
    <row r="24" spans="2:9" s="32" customFormat="1" ht="15">
      <c r="B24" s="33"/>
      <c r="C24" s="34" t="s">
        <v>38</v>
      </c>
      <c r="D24" s="142" t="str">
        <f>IF(AND(Input!$I$22="Yes",Input!$I$26="1-24 Employees"),'Wage Tables'!$I21,IF(AND(Input!$I$22="Yes",Input!$I$26="25-49 Employees"),'Wage Tables'!$I49,IF(AND(Input!$I$22="Yes",Input!$I$26="50+ Employees"),'Wage Tables'!$I77,"0")))</f>
        <v>0</v>
      </c>
      <c r="E24" s="142" t="str">
        <f>IF(AND(Input!$I$22="Yes",Input!$I$26="1-24 Employees"),'Wage Tables'!$J21,IF(AND(Input!$I$22="Yes",Input!$I$26="25-49 Employees"),'Wage Tables'!$J49,IF(AND(Input!$I$22="Yes",Input!$I$26="50+ Employees"),'Wage Tables'!$J77,"0")))</f>
        <v>0</v>
      </c>
      <c r="F24" s="142" t="str">
        <f>IF(AND(Input!$I$22="Yes",Input!$I$26="1-24 Employees"),'Wage Tables'!$K21,IF(AND(Input!$I$22="Yes",Input!$I$26="25-49 Employees"),'Wage Tables'!$K49,IF(AND(Input!$I$22="Yes",Input!$I$26="50+ Employees"),'Wage Tables'!$K77,"0")))</f>
        <v>0</v>
      </c>
      <c r="G24" s="71"/>
      <c r="H24" s="35"/>
      <c r="I24" s="36"/>
    </row>
    <row r="25" spans="2:9" s="32" customFormat="1" ht="15">
      <c r="B25" s="33"/>
      <c r="C25" s="34" t="s">
        <v>39</v>
      </c>
      <c r="D25" s="142" t="str">
        <f>IF(AND(Input!$I$22="Yes",Input!$I$26="1-24 Employees"),'Wage Tables'!$I22,IF(AND(Input!$I$22="Yes",Input!$I$26="25-49 Employees"),'Wage Tables'!$I50,IF(AND(Input!$I$22="Yes",Input!$I$26="50+ Employees"),'Wage Tables'!$I78,"0")))</f>
        <v>0</v>
      </c>
      <c r="E25" s="142" t="str">
        <f>IF(AND(Input!$I$22="Yes",Input!$I$26="1-24 Employees"),'Wage Tables'!$J22,IF(AND(Input!$I$22="Yes",Input!$I$26="25-49 Employees"),'Wage Tables'!$J50,IF(AND(Input!$I$22="Yes",Input!$I$26="50+ Employees"),'Wage Tables'!$J78,"0")))</f>
        <v>0</v>
      </c>
      <c r="F25" s="142" t="str">
        <f>IF(AND(Input!$I$22="Yes",Input!$I$26="1-24 Employees"),'Wage Tables'!$K22,IF(AND(Input!$I$22="Yes",Input!$I$26="25-49 Employees"),'Wage Tables'!$K50,IF(AND(Input!$I$22="Yes",Input!$I$26="50+ Employees"),'Wage Tables'!$K78,"0")))</f>
        <v>0</v>
      </c>
      <c r="G25" s="71"/>
      <c r="H25" s="35"/>
      <c r="I25" s="36"/>
    </row>
    <row r="26" spans="2:9" s="32" customFormat="1" ht="15">
      <c r="B26" s="33"/>
      <c r="C26" s="34" t="s">
        <v>40</v>
      </c>
      <c r="D26" s="142" t="str">
        <f>IF(AND(Input!$I$22="Yes",Input!$I$26="1-24 Employees"),'Wage Tables'!$I23,IF(AND(Input!$I$22="Yes",Input!$I$26="25-49 Employees"),'Wage Tables'!$I51,IF(AND(Input!$I$22="Yes",Input!$I$26="50+ Employees"),'Wage Tables'!$I79,"0")))</f>
        <v>0</v>
      </c>
      <c r="E26" s="142" t="str">
        <f>IF(AND(Input!$I$22="Yes",Input!$I$26="1-24 Employees"),'Wage Tables'!$J23,IF(AND(Input!$I$22="Yes",Input!$I$26="25-49 Employees"),'Wage Tables'!$J51,IF(AND(Input!$I$22="Yes",Input!$I$26="50+ Employees"),'Wage Tables'!$J79,"0")))</f>
        <v>0</v>
      </c>
      <c r="F26" s="142" t="str">
        <f>IF(AND(Input!$I$22="Yes",Input!$I$26="1-24 Employees"),'Wage Tables'!$K23,IF(AND(Input!$I$22="Yes",Input!$I$26="25-49 Employees"),'Wage Tables'!$K51,IF(AND(Input!$I$22="Yes",Input!$I$26="50+ Employees"),'Wage Tables'!$K79,"0")))</f>
        <v>0</v>
      </c>
      <c r="G26" s="71"/>
      <c r="H26" s="35"/>
      <c r="I26" s="36"/>
    </row>
    <row r="27" spans="2:9" s="32" customFormat="1" ht="15">
      <c r="B27" s="33"/>
      <c r="C27" s="34" t="s">
        <v>41</v>
      </c>
      <c r="D27" s="142" t="str">
        <f>IF(AND(Input!$I$22="Yes",Input!$I$26="1-24 Employees"),'Wage Tables'!$I24,IF(AND(Input!$I$22="Yes",Input!$I$26="25-49 Employees"),'Wage Tables'!$I52,IF(AND(Input!$I$22="Yes",Input!$I$26="50+ Employees"),'Wage Tables'!$I80,"0")))</f>
        <v>0</v>
      </c>
      <c r="E27" s="142" t="str">
        <f>IF(AND(Input!$I$22="Yes",Input!$I$26="1-24 Employees"),'Wage Tables'!$J24,IF(AND(Input!$I$22="Yes",Input!$I$26="25-49 Employees"),'Wage Tables'!$J52,IF(AND(Input!$I$22="Yes",Input!$I$26="50+ Employees"),'Wage Tables'!$J80,"0")))</f>
        <v>0</v>
      </c>
      <c r="F27" s="142" t="str">
        <f>IF(AND(Input!$I$22="Yes",Input!$I$26="1-24 Employees"),'Wage Tables'!$K24,IF(AND(Input!$I$22="Yes",Input!$I$26="25-49 Employees"),'Wage Tables'!$K52,IF(AND(Input!$I$22="Yes",Input!$I$26="50+ Employees"),'Wage Tables'!$K80,"0")))</f>
        <v>0</v>
      </c>
      <c r="G27" s="71"/>
      <c r="H27" s="35"/>
      <c r="I27" s="36"/>
    </row>
    <row r="28" spans="2:9" s="32" customFormat="1" ht="15">
      <c r="B28" s="33"/>
      <c r="C28" s="34" t="s">
        <v>42</v>
      </c>
      <c r="D28" s="142" t="str">
        <f>IF(AND(Input!$I$22="Yes",Input!$I$26="1-24 Employees"),'Wage Tables'!$I25,IF(AND(Input!$I$22="Yes",Input!$I$26="25-49 Employees"),'Wage Tables'!$I53,IF(AND(Input!$I$22="Yes",Input!$I$26="50+ Employees"),'Wage Tables'!$I81,"0")))</f>
        <v>0</v>
      </c>
      <c r="E28" s="142" t="str">
        <f>IF(AND(Input!$I$22="Yes",Input!$I$26="1-24 Employees"),'Wage Tables'!$J25,IF(AND(Input!$I$22="Yes",Input!$I$26="25-49 Employees"),'Wage Tables'!$J53,IF(AND(Input!$I$22="Yes",Input!$I$26="50+ Employees"),'Wage Tables'!$J81,"0")))</f>
        <v>0</v>
      </c>
      <c r="F28" s="142" t="str">
        <f>IF(AND(Input!$I$22="Yes",Input!$I$26="1-24 Employees"),'Wage Tables'!$K25,IF(AND(Input!$I$22="Yes",Input!$I$26="25-49 Employees"),'Wage Tables'!$K53,IF(AND(Input!$I$22="Yes",Input!$I$26="50+ Employees"),'Wage Tables'!$K81,"0")))</f>
        <v>0</v>
      </c>
      <c r="G28" s="71"/>
      <c r="H28" s="35"/>
      <c r="I28" s="36"/>
    </row>
    <row r="29" spans="2:9" s="32" customFormat="1" ht="15">
      <c r="B29" s="33"/>
      <c r="C29" s="34" t="s">
        <v>43</v>
      </c>
      <c r="D29" s="142" t="str">
        <f>IF(AND(Input!$I$22="Yes",Input!$I$26="1-24 Employees"),'Wage Tables'!$I26,IF(AND(Input!$I$22="Yes",Input!$I$26="25-49 Employees"),'Wage Tables'!$I54,IF(AND(Input!$I$22="Yes",Input!$I$26="50+ Employees"),'Wage Tables'!$I82,"0")))</f>
        <v>0</v>
      </c>
      <c r="E29" s="142" t="str">
        <f>IF(AND(Input!$I$22="Yes",Input!$I$26="1-24 Employees"),'Wage Tables'!$J26,IF(AND(Input!$I$22="Yes",Input!$I$26="25-49 Employees"),'Wage Tables'!$J54,IF(AND(Input!$I$22="Yes",Input!$I$26="50+ Employees"),'Wage Tables'!$J82,"0")))</f>
        <v>0</v>
      </c>
      <c r="F29" s="142" t="str">
        <f>IF(AND(Input!$I$22="Yes",Input!$I$26="1-24 Employees"),'Wage Tables'!$K26,IF(AND(Input!$I$22="Yes",Input!$I$26="25-49 Employees"),'Wage Tables'!$K54,IF(AND(Input!$I$22="Yes",Input!$I$26="50+ Employees"),'Wage Tables'!$K82,"0")))</f>
        <v>0</v>
      </c>
      <c r="G29" s="71"/>
      <c r="H29" s="35"/>
      <c r="I29" s="36"/>
    </row>
    <row r="30" spans="2:9" s="32" customFormat="1" ht="15">
      <c r="B30" s="33"/>
      <c r="C30" s="34" t="s">
        <v>44</v>
      </c>
      <c r="D30" s="142" t="str">
        <f>IF(AND(Input!$I$22="Yes",Input!$I$26="1-24 Employees"),'Wage Tables'!$I27,IF(AND(Input!$I$22="Yes",Input!$I$26="25-49 Employees"),'Wage Tables'!$I55,IF(AND(Input!$I$22="Yes",Input!$I$26="50+ Employees"),'Wage Tables'!$I83,"0")))</f>
        <v>0</v>
      </c>
      <c r="E30" s="142" t="str">
        <f>IF(AND(Input!$I$22="Yes",Input!$I$26="1-24 Employees"),'Wage Tables'!$J27,IF(AND(Input!$I$22="Yes",Input!$I$26="25-49 Employees"),'Wage Tables'!$J55,IF(AND(Input!$I$22="Yes",Input!$I$26="50+ Employees"),'Wage Tables'!$J83,"0")))</f>
        <v>0</v>
      </c>
      <c r="F30" s="142" t="str">
        <f>IF(AND(Input!$I$22="Yes",Input!$I$26="1-24 Employees"),'Wage Tables'!$K27,IF(AND(Input!$I$22="Yes",Input!$I$26="25-49 Employees"),'Wage Tables'!$K55,IF(AND(Input!$I$22="Yes",Input!$I$26="50+ Employees"),'Wage Tables'!$K83,"0")))</f>
        <v>0</v>
      </c>
      <c r="G30" s="71"/>
      <c r="H30" s="35"/>
      <c r="I30" s="36"/>
    </row>
    <row r="31" spans="2:9" s="32" customFormat="1" ht="15">
      <c r="B31" s="33"/>
      <c r="C31" s="34" t="s">
        <v>45</v>
      </c>
      <c r="D31" s="142" t="str">
        <f>IF(AND(Input!$I$22="Yes",Input!$I$26="1-24 Employees"),'Wage Tables'!$I28,IF(AND(Input!$I$22="Yes",Input!$I$26="25-49 Employees"),'Wage Tables'!$I56,IF(AND(Input!$I$22="Yes",Input!$I$26="50+ Employees"),'Wage Tables'!$I84,"0")))</f>
        <v>0</v>
      </c>
      <c r="E31" s="142" t="str">
        <f>IF(AND(Input!$I$22="Yes",Input!$I$26="1-24 Employees"),'Wage Tables'!$J28,IF(AND(Input!$I$22="Yes",Input!$I$26="25-49 Employees"),'Wage Tables'!$J56,IF(AND(Input!$I$22="Yes",Input!$I$26="50+ Employees"),'Wage Tables'!$J84,"0")))</f>
        <v>0</v>
      </c>
      <c r="F31" s="142" t="str">
        <f>IF(AND(Input!$I$22="Yes",Input!$I$26="1-24 Employees"),'Wage Tables'!$K28,IF(AND(Input!$I$22="Yes",Input!$I$26="25-49 Employees"),'Wage Tables'!$K56,IF(AND(Input!$I$22="Yes",Input!$I$26="50+ Employees"),'Wage Tables'!$K84,"0")))</f>
        <v>0</v>
      </c>
      <c r="G31" s="71"/>
      <c r="H31" s="35"/>
      <c r="I31" s="36"/>
    </row>
    <row r="32" spans="2:9" s="32" customFormat="1" ht="15">
      <c r="B32" s="33"/>
      <c r="C32" s="34" t="s">
        <v>46</v>
      </c>
      <c r="D32" s="142" t="str">
        <f>IF(AND(Input!$I$22="Yes",Input!$I$26="1-24 Employees"),'Wage Tables'!$I29,IF(AND(Input!$I$22="Yes",Input!$I$26="25-49 Employees"),'Wage Tables'!$I57,IF(AND(Input!$I$22="Yes",Input!$I$26="50+ Employees"),'Wage Tables'!$I85,"0")))</f>
        <v>0</v>
      </c>
      <c r="E32" s="142" t="str">
        <f>IF(AND(Input!$I$22="Yes",Input!$I$26="1-24 Employees"),'Wage Tables'!$J29,IF(AND(Input!$I$22="Yes",Input!$I$26="25-49 Employees"),'Wage Tables'!$J57,IF(AND(Input!$I$22="Yes",Input!$I$26="50+ Employees"),'Wage Tables'!$J85,"0")))</f>
        <v>0</v>
      </c>
      <c r="F32" s="142" t="str">
        <f>IF(AND(Input!$I$22="Yes",Input!$I$26="1-24 Employees"),'Wage Tables'!$K29,IF(AND(Input!$I$22="Yes",Input!$I$26="25-49 Employees"),'Wage Tables'!$K57,IF(AND(Input!$I$22="Yes",Input!$I$26="50+ Employees"),'Wage Tables'!$K85,"0")))</f>
        <v>0</v>
      </c>
      <c r="G32" s="71"/>
      <c r="H32" s="35"/>
      <c r="I32" s="36"/>
    </row>
    <row r="33" spans="2:9" ht="14.25">
      <c r="B33" s="17"/>
      <c r="C33" s="18"/>
      <c r="D33" s="18"/>
      <c r="E33" s="18"/>
      <c r="F33" s="18"/>
      <c r="G33" s="24"/>
      <c r="H33" s="8"/>
      <c r="I33" s="3"/>
    </row>
    <row r="34" spans="2:10" ht="14.25">
      <c r="B34" s="19"/>
      <c r="C34" s="19"/>
      <c r="D34" s="19"/>
      <c r="E34" s="19"/>
      <c r="F34" s="19"/>
      <c r="G34" s="19"/>
      <c r="H34" s="20"/>
      <c r="I34" s="4"/>
      <c r="J34" s="5"/>
    </row>
    <row r="35" spans="2:9" ht="12.75">
      <c r="B35" s="8"/>
      <c r="C35" s="8"/>
      <c r="D35" s="8"/>
      <c r="E35" s="8"/>
      <c r="F35" s="8"/>
      <c r="G35" s="8"/>
      <c r="H35" s="8"/>
      <c r="I35" s="3"/>
    </row>
    <row r="36" spans="2:9" ht="12.75">
      <c r="B36" s="21"/>
      <c r="C36" s="21"/>
      <c r="D36" s="21"/>
      <c r="E36" s="21"/>
      <c r="F36" s="21"/>
      <c r="G36" s="21"/>
      <c r="H36" s="8"/>
      <c r="I36" s="3"/>
    </row>
    <row r="37" spans="2:9" ht="12.75">
      <c r="B37" s="6"/>
      <c r="C37" s="6"/>
      <c r="D37" s="6"/>
      <c r="E37" s="6"/>
      <c r="F37" s="6"/>
      <c r="G37" s="6"/>
      <c r="H37" s="8"/>
      <c r="I37" s="3"/>
    </row>
    <row r="38" spans="2:9" ht="12.75">
      <c r="B38" s="3"/>
      <c r="C38" s="3"/>
      <c r="D38" s="3"/>
      <c r="E38" s="3"/>
      <c r="F38" s="3"/>
      <c r="G38" s="3"/>
      <c r="H38" s="2"/>
      <c r="I38" s="3"/>
    </row>
    <row r="39" spans="2:9" ht="12.75">
      <c r="B39" s="3"/>
      <c r="C39" s="3"/>
      <c r="D39" s="3"/>
      <c r="E39" s="3"/>
      <c r="F39" s="3"/>
      <c r="G39" s="3"/>
      <c r="H39" s="2"/>
      <c r="I39" s="3"/>
    </row>
    <row r="40" spans="2:9" ht="12.75">
      <c r="B40" s="3"/>
      <c r="C40" s="3"/>
      <c r="D40" s="3"/>
      <c r="E40" s="3"/>
      <c r="F40" s="3"/>
      <c r="G40" s="3"/>
      <c r="H40" s="2"/>
      <c r="I40" s="3"/>
    </row>
    <row r="41" spans="2:9" ht="12.75">
      <c r="B41" s="3"/>
      <c r="C41" s="3"/>
      <c r="D41" s="3"/>
      <c r="E41" s="3"/>
      <c r="F41" s="3"/>
      <c r="G41" s="3"/>
      <c r="H41" s="2"/>
      <c r="I41" s="3"/>
    </row>
    <row r="42" spans="2:9" ht="12.75">
      <c r="B42" s="3"/>
      <c r="C42" s="3"/>
      <c r="D42" s="3"/>
      <c r="E42" s="3"/>
      <c r="F42" s="3"/>
      <c r="G42" s="3"/>
      <c r="H42" s="2"/>
      <c r="I42" s="3"/>
    </row>
    <row r="43" spans="2:9" ht="12.75">
      <c r="B43" s="3"/>
      <c r="C43" s="3"/>
      <c r="D43" s="3"/>
      <c r="E43" s="3"/>
      <c r="F43" s="3"/>
      <c r="G43" s="3"/>
      <c r="H43" s="2"/>
      <c r="I43" s="3"/>
    </row>
    <row r="44" spans="2:9" ht="12.75">
      <c r="B44" s="3"/>
      <c r="C44" s="3"/>
      <c r="D44" s="3"/>
      <c r="E44" s="3"/>
      <c r="F44" s="3"/>
      <c r="G44" s="3"/>
      <c r="H44" s="2"/>
      <c r="I44" s="3"/>
    </row>
    <row r="45" spans="2:9" ht="12.75">
      <c r="B45" s="3"/>
      <c r="C45" s="3"/>
      <c r="D45" s="3"/>
      <c r="E45" s="3"/>
      <c r="F45" s="3"/>
      <c r="G45" s="3"/>
      <c r="H45" s="2"/>
      <c r="I45" s="3"/>
    </row>
    <row r="46" spans="2:9" ht="12.75">
      <c r="B46" s="3"/>
      <c r="C46" s="3"/>
      <c r="D46" s="3"/>
      <c r="E46" s="3"/>
      <c r="F46" s="3"/>
      <c r="G46" s="3"/>
      <c r="H46" s="2"/>
      <c r="I46" s="3"/>
    </row>
    <row r="47" spans="2:9" ht="12.75">
      <c r="B47" s="3"/>
      <c r="C47" s="3"/>
      <c r="D47" s="3"/>
      <c r="E47" s="3"/>
      <c r="F47" s="3"/>
      <c r="G47" s="3"/>
      <c r="H47" s="3"/>
      <c r="I47" s="3"/>
    </row>
    <row r="48" spans="2:9" ht="12.75">
      <c r="B48" s="3"/>
      <c r="C48" s="3"/>
      <c r="D48" s="3"/>
      <c r="E48" s="3"/>
      <c r="F48" s="3"/>
      <c r="G48" s="3"/>
      <c r="H48" s="3"/>
      <c r="I48" s="3"/>
    </row>
    <row r="49" spans="2:9" ht="12.75">
      <c r="B49" s="3"/>
      <c r="C49" s="3"/>
      <c r="D49" s="3"/>
      <c r="E49" s="3"/>
      <c r="F49" s="3"/>
      <c r="G49" s="3"/>
      <c r="H49" s="3"/>
      <c r="I49" s="3"/>
    </row>
    <row r="50" spans="2:9" ht="12.75">
      <c r="B50" s="3"/>
      <c r="C50" s="3"/>
      <c r="D50" s="3"/>
      <c r="E50" s="3"/>
      <c r="F50" s="3"/>
      <c r="G50" s="3"/>
      <c r="H50" s="3"/>
      <c r="I50" s="3"/>
    </row>
    <row r="51" spans="2:9" ht="12.75">
      <c r="B51" s="3"/>
      <c r="C51" s="3"/>
      <c r="D51" s="3"/>
      <c r="E51" s="3"/>
      <c r="F51" s="3"/>
      <c r="G51" s="3"/>
      <c r="H51" s="3"/>
      <c r="I51" s="3"/>
    </row>
    <row r="52" spans="2:9" ht="12.75">
      <c r="B52" s="3"/>
      <c r="C52" s="3"/>
      <c r="D52" s="3"/>
      <c r="E52" s="3"/>
      <c r="F52" s="3"/>
      <c r="G52" s="3"/>
      <c r="H52" s="3"/>
      <c r="I52" s="3"/>
    </row>
    <row r="53" spans="2:9" ht="12.75">
      <c r="B53" s="3"/>
      <c r="C53" s="3"/>
      <c r="D53" s="3"/>
      <c r="E53" s="3"/>
      <c r="F53" s="3"/>
      <c r="G53" s="3"/>
      <c r="H53" s="3"/>
      <c r="I53" s="3"/>
    </row>
    <row r="54" spans="2:9" ht="12.75">
      <c r="B54" s="3"/>
      <c r="C54" s="3"/>
      <c r="D54" s="3"/>
      <c r="E54" s="3"/>
      <c r="F54" s="3"/>
      <c r="G54" s="3"/>
      <c r="H54" s="3"/>
      <c r="I54" s="3"/>
    </row>
    <row r="55" spans="2:9" ht="12.75">
      <c r="B55" s="3"/>
      <c r="C55" s="3"/>
      <c r="D55" s="3"/>
      <c r="E55" s="3"/>
      <c r="F55" s="3"/>
      <c r="G55" s="3"/>
      <c r="H55" s="3"/>
      <c r="I55" s="3"/>
    </row>
    <row r="56" spans="2:9" ht="12.75">
      <c r="B56" s="3"/>
      <c r="C56" s="3"/>
      <c r="D56" s="3"/>
      <c r="E56" s="3"/>
      <c r="F56" s="3"/>
      <c r="G56" s="3"/>
      <c r="H56" s="3"/>
      <c r="I56" s="3"/>
    </row>
    <row r="57" spans="2:9" ht="12.75">
      <c r="B57" s="3"/>
      <c r="C57" s="3"/>
      <c r="D57" s="3"/>
      <c r="E57" s="3"/>
      <c r="F57" s="3"/>
      <c r="G57" s="3"/>
      <c r="H57" s="3"/>
      <c r="I57" s="3"/>
    </row>
    <row r="58" spans="2:9" ht="12.75">
      <c r="B58" s="3"/>
      <c r="C58" s="3"/>
      <c r="D58" s="3"/>
      <c r="E58" s="3"/>
      <c r="F58" s="3"/>
      <c r="G58" s="3"/>
      <c r="H58" s="3"/>
      <c r="I58" s="3"/>
    </row>
    <row r="59" spans="2:9" ht="12.75">
      <c r="B59" s="3"/>
      <c r="C59" s="3"/>
      <c r="D59" s="3"/>
      <c r="E59" s="3"/>
      <c r="F59" s="3"/>
      <c r="G59" s="3"/>
      <c r="H59" s="3"/>
      <c r="I59" s="3"/>
    </row>
    <row r="60" spans="2:9" ht="12.75">
      <c r="B60" s="3"/>
      <c r="C60" s="3"/>
      <c r="D60" s="3"/>
      <c r="E60" s="3"/>
      <c r="F60" s="3"/>
      <c r="G60" s="3"/>
      <c r="H60" s="3"/>
      <c r="I60" s="3"/>
    </row>
    <row r="61" spans="2:9" ht="12.75">
      <c r="B61" s="3"/>
      <c r="C61" s="3"/>
      <c r="D61" s="3"/>
      <c r="E61" s="3"/>
      <c r="F61" s="3"/>
      <c r="G61" s="3"/>
      <c r="H61" s="3"/>
      <c r="I61" s="3"/>
    </row>
    <row r="62" spans="2:9" ht="12.75">
      <c r="B62" s="3"/>
      <c r="C62" s="3"/>
      <c r="D62" s="3"/>
      <c r="E62" s="3"/>
      <c r="F62" s="3"/>
      <c r="G62" s="3"/>
      <c r="H62" s="3"/>
      <c r="I62" s="3"/>
    </row>
    <row r="63" spans="2:9" ht="12.75">
      <c r="B63" s="3"/>
      <c r="C63" s="3"/>
      <c r="D63" s="3"/>
      <c r="E63" s="3"/>
      <c r="F63" s="3"/>
      <c r="G63" s="3"/>
      <c r="H63" s="3"/>
      <c r="I63" s="3"/>
    </row>
    <row r="64" spans="2:9" ht="12.75">
      <c r="B64" s="3"/>
      <c r="C64" s="3"/>
      <c r="D64" s="3"/>
      <c r="E64" s="3"/>
      <c r="F64" s="3"/>
      <c r="G64" s="3"/>
      <c r="H64" s="3"/>
      <c r="I64" s="3"/>
    </row>
    <row r="65" spans="2:9" ht="12.75">
      <c r="B65" s="3"/>
      <c r="C65" s="3"/>
      <c r="D65" s="3"/>
      <c r="E65" s="3"/>
      <c r="F65" s="3"/>
      <c r="G65" s="3"/>
      <c r="H65" s="3"/>
      <c r="I65" s="3"/>
    </row>
    <row r="66" spans="2:9" ht="12.75">
      <c r="B66" s="3"/>
      <c r="C66" s="3"/>
      <c r="D66" s="3"/>
      <c r="E66" s="3"/>
      <c r="F66" s="3"/>
      <c r="G66" s="3"/>
      <c r="H66" s="3"/>
      <c r="I66" s="3"/>
    </row>
    <row r="67" spans="2:9" ht="12.75">
      <c r="B67" s="3"/>
      <c r="C67" s="3"/>
      <c r="D67" s="3"/>
      <c r="E67" s="3"/>
      <c r="F67" s="3"/>
      <c r="G67" s="3"/>
      <c r="H67" s="3"/>
      <c r="I67" s="3"/>
    </row>
    <row r="68" spans="2:9" ht="12.75">
      <c r="B68" s="3"/>
      <c r="C68" s="3"/>
      <c r="D68" s="3"/>
      <c r="E68" s="3"/>
      <c r="F68" s="3"/>
      <c r="G68" s="3"/>
      <c r="H68" s="3"/>
      <c r="I68" s="3"/>
    </row>
    <row r="69" spans="2:9" ht="12.75">
      <c r="B69" s="3"/>
      <c r="C69" s="3"/>
      <c r="D69" s="3"/>
      <c r="E69" s="3"/>
      <c r="F69" s="3"/>
      <c r="G69" s="3"/>
      <c r="H69" s="3"/>
      <c r="I69" s="3"/>
    </row>
    <row r="70" spans="2:9" ht="12.75">
      <c r="B70" s="3"/>
      <c r="C70" s="3"/>
      <c r="D70" s="3"/>
      <c r="E70" s="3"/>
      <c r="F70" s="3"/>
      <c r="G70" s="3"/>
      <c r="H70" s="3"/>
      <c r="I70" s="3"/>
    </row>
    <row r="71" spans="2:9" ht="12.75">
      <c r="B71" s="3"/>
      <c r="C71" s="3"/>
      <c r="D71" s="3"/>
      <c r="E71" s="3"/>
      <c r="F71" s="3"/>
      <c r="G71" s="3"/>
      <c r="H71" s="3"/>
      <c r="I71" s="3"/>
    </row>
    <row r="72" spans="2:9" ht="12.75">
      <c r="B72" s="3"/>
      <c r="C72" s="3"/>
      <c r="D72" s="3"/>
      <c r="E72" s="3"/>
      <c r="F72" s="3"/>
      <c r="G72" s="3"/>
      <c r="H72" s="3"/>
      <c r="I72" s="3"/>
    </row>
    <row r="73" spans="2:9" ht="12.75">
      <c r="B73" s="3"/>
      <c r="C73" s="3"/>
      <c r="D73" s="3"/>
      <c r="E73" s="3"/>
      <c r="F73" s="3"/>
      <c r="G73" s="3"/>
      <c r="H73" s="3"/>
      <c r="I73" s="3"/>
    </row>
    <row r="74" spans="2:9" ht="12.75">
      <c r="B74" s="3"/>
      <c r="C74" s="3"/>
      <c r="D74" s="3"/>
      <c r="E74" s="3"/>
      <c r="F74" s="3"/>
      <c r="G74" s="3"/>
      <c r="H74" s="3"/>
      <c r="I74" s="3"/>
    </row>
    <row r="75" spans="2:9" ht="12.75">
      <c r="B75" s="3"/>
      <c r="C75" s="3"/>
      <c r="D75" s="3"/>
      <c r="E75" s="3"/>
      <c r="F75" s="3"/>
      <c r="G75" s="3"/>
      <c r="H75" s="3"/>
      <c r="I75" s="3"/>
    </row>
    <row r="76" spans="2:9" ht="12.75">
      <c r="B76" s="3"/>
      <c r="C76" s="3"/>
      <c r="D76" s="3"/>
      <c r="E76" s="3"/>
      <c r="F76" s="3"/>
      <c r="G76" s="3"/>
      <c r="H76" s="3"/>
      <c r="I76" s="3"/>
    </row>
    <row r="77" spans="2:9" ht="12.75">
      <c r="B77" s="3"/>
      <c r="C77" s="3"/>
      <c r="D77" s="3"/>
      <c r="E77" s="3"/>
      <c r="F77" s="3"/>
      <c r="G77" s="3"/>
      <c r="H77" s="3"/>
      <c r="I77" s="3"/>
    </row>
    <row r="78" spans="2:9" ht="12.75">
      <c r="B78" s="3"/>
      <c r="C78" s="3"/>
      <c r="D78" s="3"/>
      <c r="E78" s="3"/>
      <c r="F78" s="3"/>
      <c r="G78" s="3"/>
      <c r="H78" s="3"/>
      <c r="I78" s="3"/>
    </row>
    <row r="79" spans="2:9" ht="12.75">
      <c r="B79" s="3"/>
      <c r="C79" s="3"/>
      <c r="D79" s="3"/>
      <c r="E79" s="3"/>
      <c r="F79" s="3"/>
      <c r="G79" s="3"/>
      <c r="H79" s="3"/>
      <c r="I79" s="3"/>
    </row>
    <row r="80" spans="2:9" ht="12.75">
      <c r="B80" s="3"/>
      <c r="C80" s="3"/>
      <c r="D80" s="3"/>
      <c r="E80" s="3"/>
      <c r="F80" s="3"/>
      <c r="G80" s="3"/>
      <c r="H80" s="3"/>
      <c r="I80" s="3"/>
    </row>
    <row r="81" spans="2:9" ht="12.75">
      <c r="B81" s="3"/>
      <c r="C81" s="3"/>
      <c r="D81" s="3"/>
      <c r="E81" s="3"/>
      <c r="F81" s="3"/>
      <c r="G81" s="3"/>
      <c r="H81" s="3"/>
      <c r="I81" s="3"/>
    </row>
    <row r="82" spans="2:9" ht="12.75">
      <c r="B82" s="3"/>
      <c r="C82" s="3"/>
      <c r="D82" s="3"/>
      <c r="E82" s="3"/>
      <c r="F82" s="3"/>
      <c r="G82" s="3"/>
      <c r="H82" s="3"/>
      <c r="I82" s="3"/>
    </row>
    <row r="83" spans="2:9" ht="12.75">
      <c r="B83" s="3"/>
      <c r="C83" s="3"/>
      <c r="D83" s="3"/>
      <c r="E83" s="3"/>
      <c r="F83" s="3"/>
      <c r="G83" s="3"/>
      <c r="H83" s="3"/>
      <c r="I83" s="3"/>
    </row>
    <row r="84" spans="2:9" ht="12.75">
      <c r="B84" s="3"/>
      <c r="C84" s="3"/>
      <c r="D84" s="3"/>
      <c r="E84" s="3"/>
      <c r="F84" s="3"/>
      <c r="G84" s="3"/>
      <c r="H84" s="3"/>
      <c r="I84" s="3"/>
    </row>
    <row r="85" spans="2:9" ht="12.75">
      <c r="B85" s="3"/>
      <c r="C85" s="3"/>
      <c r="D85" s="3"/>
      <c r="E85" s="3"/>
      <c r="F85" s="3"/>
      <c r="G85" s="3"/>
      <c r="H85" s="3"/>
      <c r="I85" s="3"/>
    </row>
    <row r="86" spans="2:9" ht="12.75">
      <c r="B86" s="3"/>
      <c r="C86" s="3"/>
      <c r="D86" s="3"/>
      <c r="E86" s="3"/>
      <c r="F86" s="3"/>
      <c r="G86" s="3"/>
      <c r="H86" s="3"/>
      <c r="I86" s="3"/>
    </row>
    <row r="87" spans="2:9" ht="12.75">
      <c r="B87" s="3"/>
      <c r="C87" s="3"/>
      <c r="D87" s="3"/>
      <c r="E87" s="3"/>
      <c r="F87" s="3"/>
      <c r="G87" s="3"/>
      <c r="H87" s="3"/>
      <c r="I87" s="3"/>
    </row>
    <row r="88" spans="2:9" ht="12.75">
      <c r="B88" s="3"/>
      <c r="C88" s="3"/>
      <c r="D88" s="3"/>
      <c r="E88" s="3"/>
      <c r="F88" s="3"/>
      <c r="G88" s="3"/>
      <c r="H88" s="3"/>
      <c r="I88" s="3"/>
    </row>
    <row r="89" spans="2:9" ht="12.75">
      <c r="B89" s="3"/>
      <c r="C89" s="3"/>
      <c r="D89" s="3"/>
      <c r="E89" s="3"/>
      <c r="F89" s="3"/>
      <c r="G89" s="3"/>
      <c r="H89" s="3"/>
      <c r="I89" s="3"/>
    </row>
    <row r="90" spans="2:9" ht="12.75">
      <c r="B90" s="3"/>
      <c r="C90" s="3"/>
      <c r="D90" s="3"/>
      <c r="E90" s="3"/>
      <c r="F90" s="3"/>
      <c r="G90" s="3"/>
      <c r="H90" s="3"/>
      <c r="I90" s="3"/>
    </row>
    <row r="91" spans="2:9" ht="12.75">
      <c r="B91" s="3"/>
      <c r="C91" s="3"/>
      <c r="D91" s="3"/>
      <c r="E91" s="3"/>
      <c r="F91" s="3"/>
      <c r="G91" s="3"/>
      <c r="H91" s="3"/>
      <c r="I91" s="3"/>
    </row>
    <row r="92" spans="2:9" ht="12.75">
      <c r="B92" s="3"/>
      <c r="C92" s="3"/>
      <c r="D92" s="3"/>
      <c r="E92" s="3"/>
      <c r="F92" s="3"/>
      <c r="G92" s="3"/>
      <c r="H92" s="3"/>
      <c r="I92" s="3"/>
    </row>
    <row r="93" spans="2:9" ht="12.75">
      <c r="B93" s="3"/>
      <c r="C93" s="3"/>
      <c r="D93" s="3"/>
      <c r="E93" s="3"/>
      <c r="F93" s="3"/>
      <c r="G93" s="3"/>
      <c r="H93" s="3"/>
      <c r="I93" s="3"/>
    </row>
    <row r="94" spans="2:9" ht="12.75">
      <c r="B94" s="3"/>
      <c r="C94" s="3"/>
      <c r="D94" s="3"/>
      <c r="E94" s="3"/>
      <c r="F94" s="3"/>
      <c r="G94" s="3"/>
      <c r="H94" s="3"/>
      <c r="I94" s="3"/>
    </row>
    <row r="95" spans="2:9" ht="12.75">
      <c r="B95" s="3"/>
      <c r="C95" s="3"/>
      <c r="D95" s="3"/>
      <c r="E95" s="3"/>
      <c r="F95" s="3"/>
      <c r="G95" s="3"/>
      <c r="H95" s="3"/>
      <c r="I95" s="3"/>
    </row>
    <row r="96" spans="2:9" ht="12.75">
      <c r="B96" s="3"/>
      <c r="C96" s="3"/>
      <c r="D96" s="3"/>
      <c r="E96" s="3"/>
      <c r="F96" s="3"/>
      <c r="G96" s="3"/>
      <c r="H96" s="3"/>
      <c r="I96" s="3"/>
    </row>
    <row r="97" spans="2:9" ht="12.75">
      <c r="B97" s="3"/>
      <c r="C97" s="3"/>
      <c r="D97" s="3"/>
      <c r="E97" s="3"/>
      <c r="F97" s="3"/>
      <c r="G97" s="3"/>
      <c r="H97" s="3"/>
      <c r="I97" s="3"/>
    </row>
    <row r="98" spans="2:9" ht="12.75">
      <c r="B98" s="3"/>
      <c r="C98" s="3"/>
      <c r="D98" s="3"/>
      <c r="E98" s="3"/>
      <c r="F98" s="3"/>
      <c r="G98" s="3"/>
      <c r="H98" s="3"/>
      <c r="I98" s="3"/>
    </row>
    <row r="99" spans="2:9" ht="12.75">
      <c r="B99" s="3"/>
      <c r="C99" s="3"/>
      <c r="D99" s="3"/>
      <c r="E99" s="3"/>
      <c r="F99" s="3"/>
      <c r="G99" s="3"/>
      <c r="H99" s="3"/>
      <c r="I99" s="3"/>
    </row>
    <row r="100" spans="2:9" ht="12.75">
      <c r="B100" s="3"/>
      <c r="C100" s="3"/>
      <c r="D100" s="3"/>
      <c r="E100" s="3"/>
      <c r="F100" s="3"/>
      <c r="G100" s="3"/>
      <c r="H100" s="3"/>
      <c r="I100" s="3"/>
    </row>
    <row r="101" spans="2:9" ht="12.75">
      <c r="B101" s="3"/>
      <c r="C101" s="3"/>
      <c r="D101" s="3"/>
      <c r="E101" s="3"/>
      <c r="F101" s="3"/>
      <c r="G101" s="3"/>
      <c r="H101" s="3"/>
      <c r="I101" s="3"/>
    </row>
    <row r="102" spans="2:9" ht="12.75">
      <c r="B102" s="3"/>
      <c r="C102" s="3"/>
      <c r="D102" s="3"/>
      <c r="E102" s="3"/>
      <c r="F102" s="3"/>
      <c r="G102" s="3"/>
      <c r="H102" s="3"/>
      <c r="I102" s="3"/>
    </row>
    <row r="103" spans="2:9" ht="12.75">
      <c r="B103" s="3"/>
      <c r="C103" s="3"/>
      <c r="D103" s="3"/>
      <c r="E103" s="3"/>
      <c r="F103" s="3"/>
      <c r="G103" s="3"/>
      <c r="H103" s="3"/>
      <c r="I103" s="3"/>
    </row>
    <row r="104" spans="2:9" ht="12.75">
      <c r="B104" s="3"/>
      <c r="C104" s="3"/>
      <c r="D104" s="3"/>
      <c r="E104" s="3"/>
      <c r="F104" s="3"/>
      <c r="G104" s="3"/>
      <c r="H104" s="3"/>
      <c r="I104" s="3"/>
    </row>
    <row r="105" spans="2:9" ht="12.75">
      <c r="B105" s="3"/>
      <c r="C105" s="3"/>
      <c r="D105" s="3"/>
      <c r="E105" s="3"/>
      <c r="F105" s="3"/>
      <c r="G105" s="3"/>
      <c r="H105" s="3"/>
      <c r="I105" s="3"/>
    </row>
  </sheetData>
  <sheetProtection password="CC37" sheet="1" objects="1" scenarios="1"/>
  <mergeCells count="3">
    <mergeCell ref="D5:D7"/>
    <mergeCell ref="E5:E7"/>
    <mergeCell ref="F5:F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4">
    <pageSetUpPr fitToPage="1"/>
  </sheetPr>
  <dimension ref="B1:J107"/>
  <sheetViews>
    <sheetView showGridLines="0" workbookViewId="0" topLeftCell="A1">
      <selection activeCell="I5" sqref="I5"/>
    </sheetView>
  </sheetViews>
  <sheetFormatPr defaultColWidth="9.140625" defaultRowHeight="12.75"/>
  <cols>
    <col min="1" max="1" width="6.140625" style="0" customWidth="1"/>
    <col min="2" max="2" width="4.28125" style="0" customWidth="1"/>
    <col min="3" max="3" width="40.421875" style="0" customWidth="1"/>
    <col min="4" max="4" width="4.140625" style="0" customWidth="1"/>
    <col min="5" max="5" width="19.140625" style="0" customWidth="1"/>
    <col min="6" max="6" width="21.140625" style="0" customWidth="1"/>
    <col min="7" max="7" width="20.00390625" style="0" customWidth="1"/>
    <col min="8" max="8" width="3.8515625" style="0" customWidth="1"/>
  </cols>
  <sheetData>
    <row r="1" spans="2:8" ht="12.75">
      <c r="B1" s="3"/>
      <c r="C1" s="3"/>
      <c r="D1" s="3"/>
      <c r="E1" s="3"/>
      <c r="F1" s="3"/>
      <c r="G1" s="3"/>
      <c r="H1" s="3"/>
    </row>
    <row r="2" spans="2:9" ht="15.75">
      <c r="B2" s="3"/>
      <c r="C2" s="3"/>
      <c r="D2" s="3"/>
      <c r="E2" s="116" t="s">
        <v>2</v>
      </c>
      <c r="F2" s="3"/>
      <c r="G2" s="3"/>
      <c r="H2" s="3"/>
      <c r="I2" s="8"/>
    </row>
    <row r="3" spans="2:9" ht="15.75">
      <c r="B3" s="126"/>
      <c r="C3" s="126"/>
      <c r="D3" s="126"/>
      <c r="E3" s="116" t="s">
        <v>176</v>
      </c>
      <c r="F3" s="3"/>
      <c r="G3" s="127"/>
      <c r="H3" s="127"/>
      <c r="I3" s="8"/>
    </row>
    <row r="4" spans="2:9" ht="15">
      <c r="B4" s="126"/>
      <c r="C4" s="126"/>
      <c r="D4" s="126"/>
      <c r="E4" s="128" t="s">
        <v>16</v>
      </c>
      <c r="F4" s="3"/>
      <c r="G4" s="127"/>
      <c r="H4" s="127"/>
      <c r="I4" s="8"/>
    </row>
    <row r="5" spans="2:9" ht="7.5" customHeight="1">
      <c r="B5" s="126"/>
      <c r="C5" s="126"/>
      <c r="D5" s="126"/>
      <c r="E5" s="126"/>
      <c r="F5" s="129"/>
      <c r="G5" s="129"/>
      <c r="H5" s="129"/>
      <c r="I5" s="8"/>
    </row>
    <row r="6" spans="2:9" ht="8.25" customHeight="1">
      <c r="B6" s="130"/>
      <c r="C6" s="130"/>
      <c r="D6" s="130"/>
      <c r="E6" s="204" t="s">
        <v>21</v>
      </c>
      <c r="F6" s="204" t="s">
        <v>22</v>
      </c>
      <c r="G6" s="209" t="s">
        <v>20</v>
      </c>
      <c r="H6" s="131"/>
      <c r="I6" s="8"/>
    </row>
    <row r="7" spans="2:9" ht="15.75">
      <c r="B7" s="125"/>
      <c r="C7" s="125"/>
      <c r="D7" s="125"/>
      <c r="E7" s="205"/>
      <c r="F7" s="207"/>
      <c r="G7" s="209"/>
      <c r="H7" s="131"/>
      <c r="I7" s="8"/>
    </row>
    <row r="8" spans="2:10" ht="15.75">
      <c r="B8" s="132" t="s">
        <v>17</v>
      </c>
      <c r="C8" s="125"/>
      <c r="D8" s="125"/>
      <c r="E8" s="206"/>
      <c r="F8" s="208"/>
      <c r="G8" s="210"/>
      <c r="H8" s="133"/>
      <c r="I8" s="8"/>
      <c r="J8" s="73"/>
    </row>
    <row r="9" spans="2:9" ht="14.25">
      <c r="B9" s="183" t="s">
        <v>182</v>
      </c>
      <c r="C9" s="182"/>
      <c r="D9" s="182"/>
      <c r="E9" s="135"/>
      <c r="F9" s="134"/>
      <c r="G9" s="134"/>
      <c r="H9" s="136"/>
      <c r="I9" s="8"/>
    </row>
    <row r="10" spans="2:10" ht="15.75">
      <c r="B10" s="137" t="s">
        <v>178</v>
      </c>
      <c r="C10" s="138"/>
      <c r="D10" s="138"/>
      <c r="E10" s="139"/>
      <c r="F10" s="139"/>
      <c r="G10" s="139"/>
      <c r="H10" s="140"/>
      <c r="I10" s="8"/>
      <c r="J10" s="184"/>
    </row>
    <row r="11" spans="2:10" s="32" customFormat="1" ht="15">
      <c r="B11" s="141"/>
      <c r="C11" s="181" t="s">
        <v>24</v>
      </c>
      <c r="D11" s="181"/>
      <c r="E11" s="189" t="str">
        <f>IF(OR(Input!$I$22="",Input!$I$26=""),"Insufficient Data",IF(Input!$I$22="No",NonUrbanWageReport!$D10*Input!$J$20,IF(Input!$I$22="Yes",UrbanWageReport!$D10*Input!$J$20)))</f>
        <v>Insufficient Data</v>
      </c>
      <c r="F11" s="142" t="str">
        <f>IF(OR(Input!$I$22="",Input!$I$26=""),"Insufficient Data",IF(Input!$I$22="No",NonUrbanWageReport!$E10*Input!$J$20,IF(Input!$I$22="Yes",UrbanWageReport!$E10*Input!$J$20)))</f>
        <v>Insufficient Data</v>
      </c>
      <c r="G11" s="142" t="str">
        <f>IF(OR(Input!$I$20="",Input!$I$22="",Input!$I$26=""),"Insufficient Data",IF(Input!$I$22="No",(NonUrbanWageReport!$F10*Input!$J$20),IF(Input!$I$22="Yes",(UrbanWageReport!$F10*Input!$J$20))))</f>
        <v>Insufficient Data</v>
      </c>
      <c r="H11" s="143"/>
      <c r="I11" s="3"/>
      <c r="J11" s="185"/>
    </row>
    <row r="12" spans="2:10" s="32" customFormat="1" ht="15">
      <c r="B12" s="141"/>
      <c r="C12" s="181" t="s">
        <v>25</v>
      </c>
      <c r="D12" s="181"/>
      <c r="E12" s="189" t="str">
        <f>IF(OR(Input!$I$22="",Input!$I$26=""),"Insufficient Data",IF(Input!$I$22="No",NonUrbanWageReport!$D11*Input!$J$20,IF(Input!$I$22="Yes",UrbanWageReport!$D11*Input!$J$20)))</f>
        <v>Insufficient Data</v>
      </c>
      <c r="F12" s="142" t="str">
        <f>IF(OR(Input!$I$22="",Input!$I$26=""),"Insufficient Data",IF(Input!$I$22="No",NonUrbanWageReport!$E11*Input!$J$20,IF(Input!$I$22="Yes",UrbanWageReport!$E11*Input!$J$20)))</f>
        <v>Insufficient Data</v>
      </c>
      <c r="G12" s="142" t="str">
        <f>IF(OR(Input!$I$20="",Input!$I$22="",Input!$I$26=""),"Insufficient Data",IF(Input!$I$22="No",(NonUrbanWageReport!$F11*Input!$J$20),IF(Input!$I$22="Yes",(UrbanWageReport!$F11*Input!$J$20))))</f>
        <v>Insufficient Data</v>
      </c>
      <c r="H12" s="143"/>
      <c r="I12" s="35"/>
      <c r="J12" s="186"/>
    </row>
    <row r="13" spans="2:10" s="32" customFormat="1" ht="15">
      <c r="B13" s="141"/>
      <c r="C13" s="181" t="s">
        <v>26</v>
      </c>
      <c r="D13" s="181"/>
      <c r="E13" s="189" t="str">
        <f>IF(OR(Input!$I$22="",Input!$I$26=""),"Insufficient Data",IF(Input!$I$22="No",NonUrbanWageReport!$D12*Input!$J$20,IF(Input!$I$22="Yes",UrbanWageReport!$D12*Input!$J$20)))</f>
        <v>Insufficient Data</v>
      </c>
      <c r="F13" s="142" t="str">
        <f>IF(OR(Input!$I$22="",Input!$I$26=""),"Insufficient Data",IF(Input!$I$22="No",NonUrbanWageReport!$E12*Input!$J$20,IF(Input!$I$22="Yes",UrbanWageReport!$E12*Input!$J$20)))</f>
        <v>Insufficient Data</v>
      </c>
      <c r="G13" s="142" t="str">
        <f>IF(OR(Input!$I$20="",Input!$I$22="",Input!$I$26=""),"Insufficient Data",IF(Input!$I$22="No",(NonUrbanWageReport!$F12*Input!$J$20),IF(Input!$I$22="Yes",(UrbanWageReport!$F12*Input!$J$20))))</f>
        <v>Insufficient Data</v>
      </c>
      <c r="H13" s="143"/>
      <c r="I13" s="35"/>
      <c r="J13" s="186"/>
    </row>
    <row r="14" spans="2:9" s="32" customFormat="1" ht="15">
      <c r="B14" s="141"/>
      <c r="C14" s="181" t="s">
        <v>27</v>
      </c>
      <c r="D14" s="181"/>
      <c r="E14" s="189" t="str">
        <f>IF(OR(Input!$I$22="",Input!$I$26=""),"Insufficient Data",IF(Input!$I$22="No",NonUrbanWageReport!$D13*Input!$J$20,IF(Input!$I$22="Yes",UrbanWageReport!$D13*Input!$J$20)))</f>
        <v>Insufficient Data</v>
      </c>
      <c r="F14" s="142" t="str">
        <f>IF(OR(Input!$I$22="",Input!$I$26=""),"Insufficient Data",IF(Input!$I$22="No",NonUrbanWageReport!$E13*Input!$J$20,IF(Input!$I$22="Yes",UrbanWageReport!$E13*Input!$J$20)))</f>
        <v>Insufficient Data</v>
      </c>
      <c r="G14" s="142" t="str">
        <f>IF(OR(Input!$I$20="",Input!$I$22="",Input!$I$26=""),"Insufficient Data",IF(Input!$I$22="No",(NonUrbanWageReport!$F13*Input!$J$20),IF(Input!$I$22="Yes",(UrbanWageReport!$F13*Input!$J$20))))</f>
        <v>Insufficient Data</v>
      </c>
      <c r="H14" s="143"/>
      <c r="I14" s="35"/>
    </row>
    <row r="15" spans="2:9" s="32" customFormat="1" ht="15">
      <c r="B15" s="141"/>
      <c r="C15" s="181" t="s">
        <v>28</v>
      </c>
      <c r="D15" s="181"/>
      <c r="E15" s="189" t="str">
        <f>IF(OR(Input!$I$22="",Input!$I$26=""),"Insufficient Data",IF(Input!$I$22="No",NonUrbanWageReport!$D14*Input!$J$20,IF(Input!$I$22="Yes",UrbanWageReport!$D14*Input!$J$20)))</f>
        <v>Insufficient Data</v>
      </c>
      <c r="F15" s="142" t="str">
        <f>IF(OR(Input!$I$22="",Input!$I$26=""),"Insufficient Data",IF(Input!$I$22="No",NonUrbanWageReport!$E14*Input!$J$20,IF(Input!$I$22="Yes",UrbanWageReport!$E14*Input!$J$20)))</f>
        <v>Insufficient Data</v>
      </c>
      <c r="G15" s="142" t="str">
        <f>IF(OR(Input!$I$20="",Input!$I$22="",Input!$I$26=""),"Insufficient Data",IF(Input!$I$22="No",(NonUrbanWageReport!$F14*Input!$J$20),IF(Input!$I$22="Yes",(UrbanWageReport!$F14*Input!$J$20))))</f>
        <v>Insufficient Data</v>
      </c>
      <c r="H15" s="143"/>
      <c r="I15" s="35"/>
    </row>
    <row r="16" spans="2:9" s="32" customFormat="1" ht="15">
      <c r="B16" s="141"/>
      <c r="C16" s="181" t="s">
        <v>29</v>
      </c>
      <c r="D16" s="181"/>
      <c r="E16" s="189" t="str">
        <f>IF(OR(Input!$I$22="",Input!$I$26=""),"Insufficient Data",IF(Input!$I$22="No",NonUrbanWageReport!$D15*Input!$J$20,IF(Input!$I$22="Yes",UrbanWageReport!$D15*Input!$J$20)))</f>
        <v>Insufficient Data</v>
      </c>
      <c r="F16" s="142" t="str">
        <f>IF(OR(Input!$I$22="",Input!$I$26=""),"Insufficient Data",IF(Input!$I$22="No",NonUrbanWageReport!$E15*Input!$J$20,IF(Input!$I$22="Yes",UrbanWageReport!$E15*Input!$J$20)))</f>
        <v>Insufficient Data</v>
      </c>
      <c r="G16" s="142" t="str">
        <f>IF(OR(Input!$I$20="",Input!$I$22="",Input!$I$26=""),"Insufficient Data",IF(Input!$I$22="No",(NonUrbanWageReport!$F15*Input!$J$20),IF(Input!$I$22="Yes",(UrbanWageReport!$F15*Input!$J$20))))</f>
        <v>Insufficient Data</v>
      </c>
      <c r="H16" s="143"/>
      <c r="I16" s="35"/>
    </row>
    <row r="17" spans="2:9" s="32" customFormat="1" ht="15">
      <c r="B17" s="141"/>
      <c r="C17" s="181" t="s">
        <v>30</v>
      </c>
      <c r="D17" s="181"/>
      <c r="E17" s="189" t="str">
        <f>IF(OR(Input!$I$22="",Input!$I$26=""),"Insufficient Data",IF(Input!$I$22="No",NonUrbanWageReport!$D16*Input!$J$20,IF(Input!$I$22="Yes",UrbanWageReport!$D16*Input!$J$20)))</f>
        <v>Insufficient Data</v>
      </c>
      <c r="F17" s="142" t="str">
        <f>IF(OR(Input!$I$22="",Input!$I$26=""),"Insufficient Data",IF(Input!$I$22="No",NonUrbanWageReport!$E16*Input!$J$20,IF(Input!$I$22="Yes",UrbanWageReport!$E16*Input!$J$20)))</f>
        <v>Insufficient Data</v>
      </c>
      <c r="G17" s="142" t="str">
        <f>IF(OR(Input!$I$20="",Input!$I$22="",Input!$I$26=""),"Insufficient Data",IF(Input!$I$22="No",(NonUrbanWageReport!$F16*Input!$J$20),IF(Input!$I$22="Yes",(UrbanWageReport!$F16*Input!$J$20))))</f>
        <v>Insufficient Data</v>
      </c>
      <c r="H17" s="143"/>
      <c r="I17" s="35"/>
    </row>
    <row r="18" spans="2:9" s="32" customFormat="1" ht="15">
      <c r="B18" s="141"/>
      <c r="C18" s="181" t="s">
        <v>31</v>
      </c>
      <c r="D18" s="181"/>
      <c r="E18" s="189" t="str">
        <f>IF(OR(Input!$I$22="",Input!$I$26=""),"Insufficient Data",IF(Input!$I$22="No",NonUrbanWageReport!$D17*Input!$J$20,IF(Input!$I$22="Yes",UrbanWageReport!$D17*Input!$J$20)))</f>
        <v>Insufficient Data</v>
      </c>
      <c r="F18" s="142" t="str">
        <f>IF(OR(Input!$I$22="",Input!$I$26=""),"Insufficient Data",IF(Input!$I$22="No",NonUrbanWageReport!$E17*Input!$J$20,IF(Input!$I$22="Yes",UrbanWageReport!$E17*Input!$J$20)))</f>
        <v>Insufficient Data</v>
      </c>
      <c r="G18" s="142" t="str">
        <f>IF(OR(Input!$I$20="",Input!$I$22="",Input!$I$26=""),"Insufficient Data",IF(Input!$I$22="No",(NonUrbanWageReport!$F17*Input!$J$20),IF(Input!$I$22="Yes",(UrbanWageReport!$F17*Input!$J$20))))</f>
        <v>Insufficient Data</v>
      </c>
      <c r="H18" s="143"/>
      <c r="I18" s="35"/>
    </row>
    <row r="19" spans="2:9" s="32" customFormat="1" ht="15">
      <c r="B19" s="141"/>
      <c r="C19" s="181" t="s">
        <v>32</v>
      </c>
      <c r="D19" s="181"/>
      <c r="E19" s="189" t="str">
        <f>IF(OR(Input!$I$22="",Input!$I$26=""),"Insufficient Data",IF(Input!$I$22="No",NonUrbanWageReport!$D18*Input!$J$20,IF(Input!$I$22="Yes",UrbanWageReport!$D18*Input!$J$20)))</f>
        <v>Insufficient Data</v>
      </c>
      <c r="F19" s="142" t="str">
        <f>IF(OR(Input!$I$22="",Input!$I$26=""),"Insufficient Data",IF(Input!$I$22="No",NonUrbanWageReport!$E18*Input!$J$20,IF(Input!$I$22="Yes",UrbanWageReport!$E18*Input!$J$20)))</f>
        <v>Insufficient Data</v>
      </c>
      <c r="G19" s="142" t="str">
        <f>IF(OR(Input!$I$20="",Input!$I$22="",Input!$I$26=""),"Insufficient Data",IF(Input!$I$22="No",(NonUrbanWageReport!$F18*Input!$J$20),IF(Input!$I$22="Yes",(UrbanWageReport!$F18*Input!$J$20))))</f>
        <v>Insufficient Data</v>
      </c>
      <c r="H19" s="143"/>
      <c r="I19" s="35"/>
    </row>
    <row r="20" spans="2:9" ht="15">
      <c r="B20" s="144"/>
      <c r="C20" s="145"/>
      <c r="D20" s="145"/>
      <c r="E20" s="189"/>
      <c r="F20" s="142"/>
      <c r="G20" s="142"/>
      <c r="H20" s="146"/>
      <c r="I20" s="8"/>
    </row>
    <row r="21" spans="2:9" ht="15.75">
      <c r="B21" s="147" t="s">
        <v>177</v>
      </c>
      <c r="C21" s="145"/>
      <c r="D21" s="145"/>
      <c r="E21" s="189"/>
      <c r="F21" s="142"/>
      <c r="G21" s="142"/>
      <c r="H21" s="146"/>
      <c r="I21" s="8"/>
    </row>
    <row r="22" spans="2:9" s="32" customFormat="1" ht="14.25" customHeight="1">
      <c r="B22" s="141"/>
      <c r="C22" s="181" t="s">
        <v>35</v>
      </c>
      <c r="D22" s="181"/>
      <c r="E22" s="190" t="str">
        <f>IF(OR(Input!$I$22="",Input!$I$26=""),"Insufficient Data",IF(Input!$I$22="No",NonUrbanWageReport!$D21*Input!$J$20,IF(Input!$I$22="Yes",UrbanWageReport!$D21*Input!$J$20)))</f>
        <v>Insufficient Data</v>
      </c>
      <c r="F22" s="148" t="str">
        <f>IF(OR(Input!$I$22="",Input!$I$26=""),"Insufficient Data",IF(Input!$I$22="No",NonUrbanWageReport!$E21*Input!$J$20,IF(Input!$I$22="Yes",UrbanWageReport!$E21*Input!$J$20)))</f>
        <v>Insufficient Data</v>
      </c>
      <c r="G22" s="148" t="str">
        <f>IF(OR(Input!$I$20="",Input!$I$22="",Input!$I$26=""),"Insufficient Data",IF(Input!$I$22="No",(NonUrbanWageReport!$F21*Input!$J$20),IF(Input!$I$22="Yes",(UrbanWageReport!$F21*Input!$J$20))))</f>
        <v>Insufficient Data</v>
      </c>
      <c r="H22" s="143"/>
      <c r="I22" s="35"/>
    </row>
    <row r="23" spans="2:9" s="32" customFormat="1" ht="15">
      <c r="B23" s="141"/>
      <c r="C23" s="181" t="s">
        <v>36</v>
      </c>
      <c r="D23" s="181"/>
      <c r="E23" s="190" t="str">
        <f>IF(OR(Input!$I$22="",Input!$I$26=""),"Insufficient Data",IF(Input!$I$22="No",NonUrbanWageReport!$D22*Input!$J$20,IF(Input!$I$22="Yes",UrbanWageReport!$D22*Input!$J$20)))</f>
        <v>Insufficient Data</v>
      </c>
      <c r="F23" s="148" t="str">
        <f>IF(OR(Input!$I$22="",Input!$I$26=""),"Insufficient Data",IF(Input!$I$22="No",NonUrbanWageReport!$E22*Input!$J$20,IF(Input!$I$22="Yes",UrbanWageReport!$E22*Input!$J$20)))</f>
        <v>Insufficient Data</v>
      </c>
      <c r="G23" s="148" t="str">
        <f>IF(OR(Input!$I$20="",Input!$I$22="",Input!$I$26=""),"Insufficient Data",IF(Input!$I$22="No",(NonUrbanWageReport!$F22*Input!$J$20),IF(Input!$I$22="Yes",(UrbanWageReport!$F22*Input!$J$20))))</f>
        <v>Insufficient Data</v>
      </c>
      <c r="H23" s="143"/>
      <c r="I23" s="35"/>
    </row>
    <row r="24" spans="2:9" s="32" customFormat="1" ht="15">
      <c r="B24" s="141"/>
      <c r="C24" s="181" t="s">
        <v>37</v>
      </c>
      <c r="D24" s="181"/>
      <c r="E24" s="190" t="str">
        <f>IF(OR(Input!$I$22="",Input!$I$26=""),"Insufficient Data",IF(Input!$I$22="No",NonUrbanWageReport!$D23*Input!$J$20,IF(Input!$I$22="Yes",UrbanWageReport!$D23*Input!$J$20)))</f>
        <v>Insufficient Data</v>
      </c>
      <c r="F24" s="148" t="str">
        <f>IF(OR(Input!$I$22="",Input!$I$26=""),"Insufficient Data",IF(Input!$I$22="No",NonUrbanWageReport!$E23*Input!$J$20,IF(Input!$I$22="Yes",UrbanWageReport!$E23*Input!$J$20)))</f>
        <v>Insufficient Data</v>
      </c>
      <c r="G24" s="148" t="str">
        <f>IF(OR(Input!$I$20="",Input!$I$22="",Input!$I$26=""),"Insufficient Data",IF(Input!$I$22="No",(NonUrbanWageReport!$F23*Input!$J$20),IF(Input!$I$22="Yes",(UrbanWageReport!$F23*Input!$J$20))))</f>
        <v>Insufficient Data</v>
      </c>
      <c r="H24" s="143"/>
      <c r="I24" s="35"/>
    </row>
    <row r="25" spans="2:9" s="32" customFormat="1" ht="15">
      <c r="B25" s="141"/>
      <c r="C25" s="181" t="s">
        <v>38</v>
      </c>
      <c r="D25" s="181"/>
      <c r="E25" s="190" t="str">
        <f>IF(OR(Input!$I$22="",Input!$I$26=""),"Insufficient Data",IF(Input!$I$22="No",NonUrbanWageReport!$D24*Input!$J$20,IF(Input!$I$22="Yes",UrbanWageReport!$D24*Input!$J$20)))</f>
        <v>Insufficient Data</v>
      </c>
      <c r="F25" s="148" t="str">
        <f>IF(OR(Input!$I$22="",Input!$I$26=""),"Insufficient Data",IF(Input!$I$22="No",NonUrbanWageReport!$E24*Input!$J$20,IF(Input!$I$22="Yes",UrbanWageReport!$E24*Input!$J$20)))</f>
        <v>Insufficient Data</v>
      </c>
      <c r="G25" s="148" t="str">
        <f>IF(OR(Input!$I$20="",Input!$I$22="",Input!$I$26=""),"Insufficient Data",IF(Input!$I$22="No",(NonUrbanWageReport!$F24*Input!$J$20),IF(Input!$I$22="Yes",(UrbanWageReport!$F24*Input!$J$20))))</f>
        <v>Insufficient Data</v>
      </c>
      <c r="H25" s="143"/>
      <c r="I25" s="35"/>
    </row>
    <row r="26" spans="2:9" s="32" customFormat="1" ht="15">
      <c r="B26" s="141"/>
      <c r="C26" s="181" t="s">
        <v>39</v>
      </c>
      <c r="D26" s="181"/>
      <c r="E26" s="190" t="str">
        <f>IF(OR(Input!$I$22="",Input!$I$26=""),"Insufficient Data",IF(Input!$I$22="No",NonUrbanWageReport!$D25*Input!$J$20,IF(Input!$I$22="Yes",UrbanWageReport!$D25*Input!$J$20)))</f>
        <v>Insufficient Data</v>
      </c>
      <c r="F26" s="148" t="str">
        <f>IF(OR(Input!$I$22="",Input!$I$26=""),"Insufficient Data",IF(Input!$I$22="No",NonUrbanWageReport!$E25*Input!$J$20,IF(Input!$I$22="Yes",UrbanWageReport!$E25*Input!$J$20)))</f>
        <v>Insufficient Data</v>
      </c>
      <c r="G26" s="148" t="str">
        <f>IF(OR(Input!$I$20="",Input!$I$22="",Input!$I$26=""),"Insufficient Data",IF(Input!$I$22="No",(NonUrbanWageReport!$F25*Input!$J$20),IF(Input!$I$22="Yes",(UrbanWageReport!$F25*Input!$J$20))))</f>
        <v>Insufficient Data</v>
      </c>
      <c r="H26" s="143"/>
      <c r="I26" s="35"/>
    </row>
    <row r="27" spans="2:9" s="32" customFormat="1" ht="15">
      <c r="B27" s="141"/>
      <c r="C27" s="181" t="s">
        <v>40</v>
      </c>
      <c r="D27" s="181"/>
      <c r="E27" s="190" t="str">
        <f>IF(OR(Input!$I$22="",Input!$I$26=""),"Insufficient Data",IF(Input!$I$22="No",NonUrbanWageReport!$D26*Input!$J$20,IF(Input!$I$22="Yes",UrbanWageReport!$D26*Input!$J$20)))</f>
        <v>Insufficient Data</v>
      </c>
      <c r="F27" s="148" t="str">
        <f>IF(OR(Input!$I$22="",Input!$I$26=""),"Insufficient Data",IF(Input!$I$22="No",NonUrbanWageReport!$E26*Input!$J$20,IF(Input!$I$22="Yes",UrbanWageReport!$E26*Input!$J$20)))</f>
        <v>Insufficient Data</v>
      </c>
      <c r="G27" s="148" t="str">
        <f>IF(OR(Input!$I$20="",Input!$I$22="",Input!$I$26=""),"Insufficient Data",IF(Input!$I$22="No",(NonUrbanWageReport!$F26*Input!$J$20),IF(Input!$I$22="Yes",(UrbanWageReport!$F26*Input!$J$20))))</f>
        <v>Insufficient Data</v>
      </c>
      <c r="H27" s="143"/>
      <c r="I27" s="35"/>
    </row>
    <row r="28" spans="2:9" s="32" customFormat="1" ht="15">
      <c r="B28" s="141"/>
      <c r="C28" s="181" t="s">
        <v>41</v>
      </c>
      <c r="D28" s="181"/>
      <c r="E28" s="190" t="str">
        <f>IF(OR(Input!$I$22="",Input!$I$26=""),"Insufficient Data",IF(Input!$I$22="No",NonUrbanWageReport!$D27*Input!$J$20,IF(Input!$I$22="Yes",UrbanWageReport!$D27*Input!$J$20)))</f>
        <v>Insufficient Data</v>
      </c>
      <c r="F28" s="148" t="str">
        <f>IF(OR(Input!$I$22="",Input!$I$26=""),"Insufficient Data",IF(Input!$I$22="No",NonUrbanWageReport!$E27*Input!$J$20,IF(Input!$I$22="Yes",UrbanWageReport!$E27*Input!$J$20)))</f>
        <v>Insufficient Data</v>
      </c>
      <c r="G28" s="148" t="str">
        <f>IF(OR(Input!$I$20="",Input!$I$22="",Input!$I$26=""),"Insufficient Data",IF(Input!$I$22="No",(NonUrbanWageReport!$F27*Input!$J$20),IF(Input!$I$22="Yes",(UrbanWageReport!$F27*Input!$J$20))))</f>
        <v>Insufficient Data</v>
      </c>
      <c r="H28" s="143"/>
      <c r="I28" s="35"/>
    </row>
    <row r="29" spans="2:9" s="32" customFormat="1" ht="15">
      <c r="B29" s="141"/>
      <c r="C29" s="181" t="s">
        <v>42</v>
      </c>
      <c r="D29" s="181"/>
      <c r="E29" s="190" t="str">
        <f>IF(OR(Input!$I$22="",Input!$I$26=""),"Insufficient Data",IF(Input!$I$22="No",NonUrbanWageReport!$D28*Input!$J$20,IF(Input!$I$22="Yes",UrbanWageReport!$D28*Input!$J$20)))</f>
        <v>Insufficient Data</v>
      </c>
      <c r="F29" s="148" t="str">
        <f>IF(OR(Input!$I$22="",Input!$I$26=""),"Insufficient Data",IF(Input!$I$22="No",NonUrbanWageReport!$E28*Input!$J$20,IF(Input!$I$22="Yes",UrbanWageReport!$E28*Input!$J$20)))</f>
        <v>Insufficient Data</v>
      </c>
      <c r="G29" s="148" t="str">
        <f>IF(OR(Input!$I$20="",Input!$I$22="",Input!$I$26=""),"Insufficient Data",IF(Input!$I$22="No",(NonUrbanWageReport!$F28*Input!$J$20),IF(Input!$I$22="Yes",(UrbanWageReport!$F28*Input!$J$20))))</f>
        <v>Insufficient Data</v>
      </c>
      <c r="H29" s="143"/>
      <c r="I29" s="35"/>
    </row>
    <row r="30" spans="2:9" s="32" customFormat="1" ht="15">
      <c r="B30" s="141"/>
      <c r="C30" s="181" t="s">
        <v>43</v>
      </c>
      <c r="D30" s="181"/>
      <c r="E30" s="190" t="str">
        <f>IF(OR(Input!$I$22="",Input!$I$26=""),"Insufficient Data",IF(Input!$I$22="No",NonUrbanWageReport!$D29*Input!$J$20,IF(Input!$I$22="Yes",UrbanWageReport!$D29*Input!$J$20)))</f>
        <v>Insufficient Data</v>
      </c>
      <c r="F30" s="148" t="str">
        <f>IF(OR(Input!$I$22="",Input!$I$26=""),"Insufficient Data",IF(Input!$I$22="No",NonUrbanWageReport!$E29*Input!$J$20,IF(Input!$I$22="Yes",UrbanWageReport!$E29*Input!$J$20)))</f>
        <v>Insufficient Data</v>
      </c>
      <c r="G30" s="148" t="str">
        <f>IF(OR(Input!$I$20="",Input!$I$22="",Input!$I$26=""),"Insufficient Data",IF(Input!$I$22="No",(NonUrbanWageReport!$F29*Input!$J$20),IF(Input!$I$22="Yes",(UrbanWageReport!$F29*Input!$J$20))))</f>
        <v>Insufficient Data</v>
      </c>
      <c r="H30" s="143"/>
      <c r="I30" s="35"/>
    </row>
    <row r="31" spans="2:9" s="32" customFormat="1" ht="15">
      <c r="B31" s="141"/>
      <c r="C31" s="181" t="s">
        <v>44</v>
      </c>
      <c r="D31" s="181"/>
      <c r="E31" s="190" t="str">
        <f>IF(OR(Input!$I$22="",Input!$I$26=""),"Insufficient Data",IF(Input!$I$22="No",NonUrbanWageReport!$D30*Input!$J$20,IF(Input!$I$22="Yes",UrbanWageReport!$D30*Input!$J$20)))</f>
        <v>Insufficient Data</v>
      </c>
      <c r="F31" s="148" t="str">
        <f>IF(OR(Input!$I$22="",Input!$I$26=""),"Insufficient Data",IF(Input!$I$22="No",NonUrbanWageReport!$E30*Input!$J$20,IF(Input!$I$22="Yes",UrbanWageReport!$E30*Input!$J$20)))</f>
        <v>Insufficient Data</v>
      </c>
      <c r="G31" s="148" t="str">
        <f>IF(OR(Input!$I$20="",Input!$I$22="",Input!$I$26=""),"Insufficient Data",IF(Input!$I$22="No",(NonUrbanWageReport!$F30*Input!$J$20),IF(Input!$I$22="Yes",(UrbanWageReport!$F30*Input!$J$20))))</f>
        <v>Insufficient Data</v>
      </c>
      <c r="H31" s="143"/>
      <c r="I31" s="35"/>
    </row>
    <row r="32" spans="2:9" s="32" customFormat="1" ht="15">
      <c r="B32" s="141"/>
      <c r="C32" s="181" t="s">
        <v>45</v>
      </c>
      <c r="D32" s="181"/>
      <c r="E32" s="190" t="str">
        <f>IF(OR(Input!$I$22="",Input!$I$26=""),"Insufficient Data",IF(Input!$I$22="No",NonUrbanWageReport!$D31*Input!$J$20,IF(Input!$I$22="Yes",UrbanWageReport!$D31*Input!$J$20)))</f>
        <v>Insufficient Data</v>
      </c>
      <c r="F32" s="148" t="str">
        <f>IF(OR(Input!$I$22="",Input!$I$26=""),"Insufficient Data",IF(Input!$I$22="No",NonUrbanWageReport!$E31*Input!$J$20,IF(Input!$I$22="Yes",UrbanWageReport!$E31*Input!$J$20)))</f>
        <v>Insufficient Data</v>
      </c>
      <c r="G32" s="148" t="str">
        <f>IF(OR(Input!$I$20="",Input!$I$22="",Input!$I$26=""),"Insufficient Data",IF(Input!$I$22="No",(NonUrbanWageReport!$F31*Input!$J$20),IF(Input!$I$22="Yes",(UrbanWageReport!$F31*Input!$J$20))))</f>
        <v>Insufficient Data</v>
      </c>
      <c r="H32" s="143"/>
      <c r="I32" s="35"/>
    </row>
    <row r="33" spans="2:9" s="32" customFormat="1" ht="15">
      <c r="B33" s="141"/>
      <c r="C33" s="181" t="s">
        <v>46</v>
      </c>
      <c r="D33" s="181"/>
      <c r="E33" s="190" t="str">
        <f>IF(OR(Input!$I$22="",Input!$I$26=""),"Insufficient Data",IF(Input!$I$22="No",NonUrbanWageReport!$D32*Input!$J$20,IF(Input!$I$22="Yes",UrbanWageReport!$D32*Input!$J$20)))</f>
        <v>Insufficient Data</v>
      </c>
      <c r="F33" s="148" t="str">
        <f>IF(OR(Input!$I$22="",Input!$I$26=""),"Insufficient Data",IF(Input!$I$22="No",NonUrbanWageReport!$E32*Input!$J$20,IF(Input!$I$22="Yes",UrbanWageReport!$E32*Input!$J$20)))</f>
        <v>Insufficient Data</v>
      </c>
      <c r="G33" s="148" t="str">
        <f>IF(OR(Input!$I$20="",Input!$I$22="",Input!$I$26=""),"Insufficient Data",IF(Input!$I$22="No",(NonUrbanWageReport!$F32*Input!$J$20),IF(Input!$I$22="Yes",(UrbanWageReport!$F32*Input!$J$20))))</f>
        <v>Insufficient Data</v>
      </c>
      <c r="H33" s="143"/>
      <c r="I33" s="35"/>
    </row>
    <row r="34" spans="2:9" ht="14.25">
      <c r="B34" s="149"/>
      <c r="C34" s="150"/>
      <c r="D34" s="150"/>
      <c r="E34" s="150"/>
      <c r="F34" s="150"/>
      <c r="G34" s="150"/>
      <c r="H34" s="151"/>
      <c r="I34" s="8"/>
    </row>
    <row r="35" spans="2:10" ht="14.25">
      <c r="B35" s="152"/>
      <c r="C35" s="152"/>
      <c r="D35" s="152"/>
      <c r="E35" s="152"/>
      <c r="F35" s="152"/>
      <c r="G35" s="152"/>
      <c r="H35" s="152"/>
      <c r="I35" s="20"/>
      <c r="J35" s="5"/>
    </row>
    <row r="36" spans="2:9" ht="14.25">
      <c r="B36" s="129"/>
      <c r="E36" s="194" t="s">
        <v>183</v>
      </c>
      <c r="F36" s="129" t="s">
        <v>1</v>
      </c>
      <c r="G36" s="202">
        <f ca="1">TODAY()</f>
        <v>39419</v>
      </c>
      <c r="H36" s="203"/>
      <c r="I36" s="8"/>
    </row>
    <row r="37" spans="2:9" ht="12.75">
      <c r="B37" s="8"/>
      <c r="E37" s="181"/>
      <c r="F37" s="8"/>
      <c r="G37" s="8"/>
      <c r="H37" s="8"/>
      <c r="I37" s="8"/>
    </row>
    <row r="38" spans="2:9" ht="12.75">
      <c r="B38" s="21"/>
      <c r="D38" s="187"/>
      <c r="E38" s="191" t="str">
        <f>IF(Input!I20="","-",Input!I20)</f>
        <v>-</v>
      </c>
      <c r="F38" s="21"/>
      <c r="G38" s="21"/>
      <c r="H38" s="21"/>
      <c r="I38" s="8"/>
    </row>
    <row r="39" spans="2:9" ht="12.75">
      <c r="B39" s="6"/>
      <c r="D39" s="187"/>
      <c r="E39" s="192" t="str">
        <f>IF(Input!I22="","-",Input!I22)</f>
        <v>-</v>
      </c>
      <c r="F39" s="6"/>
      <c r="G39" s="6"/>
      <c r="H39" s="6"/>
      <c r="I39" s="8"/>
    </row>
    <row r="40" spans="2:9" ht="12.75">
      <c r="B40" s="3"/>
      <c r="D40" s="188"/>
      <c r="E40" s="193" t="str">
        <f>IF(Input!I26="","-",Input!I26)</f>
        <v>-</v>
      </c>
      <c r="F40" s="3"/>
      <c r="G40" s="3"/>
      <c r="H40" s="3"/>
      <c r="I40" s="2"/>
    </row>
    <row r="41" spans="2:9" ht="12.75">
      <c r="B41" s="3"/>
      <c r="D41" s="188"/>
      <c r="E41" s="193" t="str">
        <f>IF(Input!I28="","-",Input!I28)</f>
        <v>-</v>
      </c>
      <c r="F41" s="3"/>
      <c r="G41" s="3"/>
      <c r="H41" s="3"/>
      <c r="I41" s="2"/>
    </row>
    <row r="42" spans="2:9" ht="12.75">
      <c r="B42" s="3"/>
      <c r="C42" s="3"/>
      <c r="D42" s="3"/>
      <c r="E42" s="3"/>
      <c r="F42" s="3"/>
      <c r="G42" s="3"/>
      <c r="H42" s="3"/>
      <c r="I42" s="2"/>
    </row>
    <row r="43" spans="2:9" ht="12.75">
      <c r="B43" s="3"/>
      <c r="C43" s="3"/>
      <c r="D43" s="3"/>
      <c r="E43" s="3"/>
      <c r="F43" s="3"/>
      <c r="G43" s="3"/>
      <c r="H43" s="3"/>
      <c r="I43" s="2"/>
    </row>
    <row r="44" spans="2:9" ht="12.75">
      <c r="B44" s="3"/>
      <c r="C44" s="3"/>
      <c r="D44" s="3"/>
      <c r="E44" s="3"/>
      <c r="F44" s="3"/>
      <c r="G44" s="3"/>
      <c r="H44" s="3"/>
      <c r="I44" s="2"/>
    </row>
    <row r="45" spans="2:9" ht="12.75">
      <c r="B45" s="3"/>
      <c r="C45" s="3"/>
      <c r="D45" s="3"/>
      <c r="E45" s="3"/>
      <c r="F45" s="3"/>
      <c r="G45" s="3"/>
      <c r="H45" s="3"/>
      <c r="I45" s="2"/>
    </row>
    <row r="46" spans="2:9" ht="12.75">
      <c r="B46" s="3"/>
      <c r="C46" s="3"/>
      <c r="D46" s="3"/>
      <c r="E46" s="3"/>
      <c r="F46" s="3"/>
      <c r="G46" s="3"/>
      <c r="H46" s="3"/>
      <c r="I46" s="2"/>
    </row>
    <row r="47" spans="2:9" ht="12.75">
      <c r="B47" s="3"/>
      <c r="C47" s="3"/>
      <c r="D47" s="3"/>
      <c r="E47" s="3"/>
      <c r="F47" s="3"/>
      <c r="G47" s="3"/>
      <c r="H47" s="3"/>
      <c r="I47" s="2"/>
    </row>
    <row r="48" spans="2:9" ht="12.75">
      <c r="B48" s="3"/>
      <c r="C48" s="3"/>
      <c r="D48" s="3"/>
      <c r="E48" s="3"/>
      <c r="F48" s="3"/>
      <c r="G48" s="3"/>
      <c r="H48" s="3"/>
      <c r="I48" s="2"/>
    </row>
    <row r="49" spans="2:9" ht="12.75">
      <c r="B49" s="3"/>
      <c r="C49" s="3"/>
      <c r="D49" s="3"/>
      <c r="E49" s="3"/>
      <c r="F49" s="3"/>
      <c r="G49" s="3"/>
      <c r="H49" s="3"/>
      <c r="I49" s="3"/>
    </row>
    <row r="50" spans="2:9" ht="12.75">
      <c r="B50" s="3"/>
      <c r="C50" s="3"/>
      <c r="D50" s="3"/>
      <c r="E50" s="3"/>
      <c r="F50" s="3"/>
      <c r="G50" s="3"/>
      <c r="H50" s="3"/>
      <c r="I50" s="3"/>
    </row>
    <row r="51" spans="2:9" ht="12.75">
      <c r="B51" s="3"/>
      <c r="C51" s="3"/>
      <c r="D51" s="3"/>
      <c r="E51" s="3"/>
      <c r="F51" s="3"/>
      <c r="G51" s="3"/>
      <c r="H51" s="3"/>
      <c r="I51" s="3"/>
    </row>
    <row r="52" spans="2:9" ht="12.75">
      <c r="B52" s="3"/>
      <c r="C52" s="3"/>
      <c r="D52" s="3"/>
      <c r="E52" s="3"/>
      <c r="F52" s="3"/>
      <c r="G52" s="3"/>
      <c r="H52" s="3"/>
      <c r="I52" s="3"/>
    </row>
    <row r="53" spans="2:9" ht="12.75">
      <c r="B53" s="3"/>
      <c r="C53" s="3"/>
      <c r="D53" s="3"/>
      <c r="E53" s="3"/>
      <c r="F53" s="3"/>
      <c r="G53" s="3"/>
      <c r="H53" s="3"/>
      <c r="I53" s="3"/>
    </row>
    <row r="54" spans="2:9" ht="12.75">
      <c r="B54" s="3"/>
      <c r="C54" s="3"/>
      <c r="D54" s="3"/>
      <c r="E54" s="3"/>
      <c r="F54" s="3"/>
      <c r="G54" s="3"/>
      <c r="H54" s="3"/>
      <c r="I54" s="3"/>
    </row>
    <row r="55" spans="2:9" ht="12.75">
      <c r="B55" s="3"/>
      <c r="C55" s="3"/>
      <c r="D55" s="3"/>
      <c r="E55" s="3"/>
      <c r="F55" s="3"/>
      <c r="G55" s="3"/>
      <c r="H55" s="3"/>
      <c r="I55" s="3"/>
    </row>
    <row r="56" spans="2:9" ht="12.75">
      <c r="B56" s="3"/>
      <c r="C56" s="3"/>
      <c r="D56" s="3"/>
      <c r="E56" s="3"/>
      <c r="F56" s="3"/>
      <c r="G56" s="3"/>
      <c r="H56" s="3"/>
      <c r="I56" s="3"/>
    </row>
    <row r="57" spans="2:9" ht="12.75">
      <c r="B57" s="3"/>
      <c r="C57" s="3"/>
      <c r="D57" s="3"/>
      <c r="E57" s="3"/>
      <c r="F57" s="3"/>
      <c r="G57" s="3"/>
      <c r="H57" s="3"/>
      <c r="I57" s="3"/>
    </row>
    <row r="58" spans="2:9" ht="12.75">
      <c r="B58" s="3"/>
      <c r="C58" s="3"/>
      <c r="D58" s="3"/>
      <c r="E58" s="3"/>
      <c r="F58" s="3"/>
      <c r="G58" s="3"/>
      <c r="H58" s="3"/>
      <c r="I58" s="3"/>
    </row>
    <row r="59" spans="2:9" ht="12.75">
      <c r="B59" s="3"/>
      <c r="C59" s="3"/>
      <c r="D59" s="3"/>
      <c r="E59" s="3"/>
      <c r="F59" s="3"/>
      <c r="G59" s="3"/>
      <c r="H59" s="3"/>
      <c r="I59" s="3"/>
    </row>
    <row r="60" spans="2:9" ht="12.75">
      <c r="B60" s="3"/>
      <c r="C60" s="3"/>
      <c r="D60" s="3"/>
      <c r="E60" s="3"/>
      <c r="F60" s="3"/>
      <c r="G60" s="3"/>
      <c r="H60" s="3"/>
      <c r="I60" s="3"/>
    </row>
    <row r="61" spans="2:9" ht="12.75">
      <c r="B61" s="3"/>
      <c r="C61" s="3"/>
      <c r="D61" s="3"/>
      <c r="E61" s="3"/>
      <c r="F61" s="3"/>
      <c r="G61" s="3"/>
      <c r="H61" s="3"/>
      <c r="I61" s="3"/>
    </row>
    <row r="62" spans="2:9" ht="12.75">
      <c r="B62" s="3"/>
      <c r="C62" s="3"/>
      <c r="D62" s="3"/>
      <c r="E62" s="3"/>
      <c r="F62" s="3"/>
      <c r="G62" s="3"/>
      <c r="H62" s="3"/>
      <c r="I62" s="3"/>
    </row>
    <row r="63" spans="2:9" ht="12.75">
      <c r="B63" s="3"/>
      <c r="C63" s="3"/>
      <c r="D63" s="3"/>
      <c r="E63" s="3"/>
      <c r="F63" s="3"/>
      <c r="G63" s="3"/>
      <c r="H63" s="3"/>
      <c r="I63" s="3"/>
    </row>
    <row r="64" spans="2:9" ht="12.75">
      <c r="B64" s="3"/>
      <c r="C64" s="3"/>
      <c r="D64" s="3"/>
      <c r="E64" s="3"/>
      <c r="F64" s="3"/>
      <c r="G64" s="3"/>
      <c r="H64" s="3"/>
      <c r="I64" s="3"/>
    </row>
    <row r="65" spans="2:9" ht="12.75">
      <c r="B65" s="3"/>
      <c r="C65" s="3"/>
      <c r="D65" s="3"/>
      <c r="E65" s="3"/>
      <c r="F65" s="3"/>
      <c r="G65" s="3"/>
      <c r="H65" s="3"/>
      <c r="I65" s="3"/>
    </row>
    <row r="66" spans="2:9" ht="12.75">
      <c r="B66" s="3"/>
      <c r="C66" s="3"/>
      <c r="D66" s="3"/>
      <c r="E66" s="3"/>
      <c r="F66" s="3"/>
      <c r="G66" s="3"/>
      <c r="H66" s="3"/>
      <c r="I66" s="3"/>
    </row>
    <row r="67" spans="2:9" ht="12.75">
      <c r="B67" s="3"/>
      <c r="C67" s="3"/>
      <c r="D67" s="3"/>
      <c r="E67" s="3"/>
      <c r="F67" s="3"/>
      <c r="G67" s="3"/>
      <c r="H67" s="3"/>
      <c r="I67" s="3"/>
    </row>
    <row r="68" spans="2:9" ht="12.75">
      <c r="B68" s="3"/>
      <c r="C68" s="3"/>
      <c r="D68" s="3"/>
      <c r="E68" s="3"/>
      <c r="F68" s="3"/>
      <c r="G68" s="3"/>
      <c r="H68" s="3"/>
      <c r="I68" s="3"/>
    </row>
    <row r="69" spans="2:9" ht="12.75">
      <c r="B69" s="3"/>
      <c r="C69" s="3"/>
      <c r="D69" s="3"/>
      <c r="E69" s="3"/>
      <c r="F69" s="3"/>
      <c r="G69" s="3"/>
      <c r="H69" s="3"/>
      <c r="I69" s="3"/>
    </row>
    <row r="70" spans="2:9" ht="12.75">
      <c r="B70" s="3"/>
      <c r="C70" s="3"/>
      <c r="D70" s="3"/>
      <c r="E70" s="3"/>
      <c r="F70" s="3"/>
      <c r="G70" s="3"/>
      <c r="H70" s="3"/>
      <c r="I70" s="3"/>
    </row>
    <row r="71" spans="2:9" ht="12.75">
      <c r="B71" s="3"/>
      <c r="C71" s="3"/>
      <c r="D71" s="3"/>
      <c r="E71" s="3"/>
      <c r="F71" s="3"/>
      <c r="G71" s="3"/>
      <c r="H71" s="3"/>
      <c r="I71" s="3"/>
    </row>
    <row r="72" spans="2:9" ht="12.75">
      <c r="B72" s="3"/>
      <c r="C72" s="3"/>
      <c r="D72" s="3"/>
      <c r="E72" s="3"/>
      <c r="F72" s="3"/>
      <c r="G72" s="3"/>
      <c r="H72" s="3"/>
      <c r="I72" s="3"/>
    </row>
    <row r="73" spans="2:9" ht="12.75">
      <c r="B73" s="3"/>
      <c r="C73" s="3"/>
      <c r="D73" s="3"/>
      <c r="E73" s="3"/>
      <c r="F73" s="3"/>
      <c r="G73" s="3"/>
      <c r="H73" s="3"/>
      <c r="I73" s="3"/>
    </row>
    <row r="74" spans="2:9" ht="12.75">
      <c r="B74" s="3"/>
      <c r="C74" s="3"/>
      <c r="D74" s="3"/>
      <c r="E74" s="3"/>
      <c r="F74" s="3"/>
      <c r="G74" s="3"/>
      <c r="H74" s="3"/>
      <c r="I74" s="3"/>
    </row>
    <row r="75" spans="2:9" ht="12.75">
      <c r="B75" s="3"/>
      <c r="C75" s="3"/>
      <c r="D75" s="3"/>
      <c r="E75" s="3"/>
      <c r="F75" s="3"/>
      <c r="G75" s="3"/>
      <c r="H75" s="3"/>
      <c r="I75" s="3"/>
    </row>
    <row r="76" spans="2:9" ht="12.75">
      <c r="B76" s="3"/>
      <c r="C76" s="3"/>
      <c r="D76" s="3"/>
      <c r="E76" s="3"/>
      <c r="F76" s="3"/>
      <c r="G76" s="3"/>
      <c r="H76" s="3"/>
      <c r="I76" s="3"/>
    </row>
    <row r="77" spans="2:9" ht="12.75">
      <c r="B77" s="3"/>
      <c r="C77" s="3"/>
      <c r="D77" s="3"/>
      <c r="E77" s="3"/>
      <c r="F77" s="3"/>
      <c r="G77" s="3"/>
      <c r="H77" s="3"/>
      <c r="I77" s="3"/>
    </row>
    <row r="78" spans="2:9" ht="12.75">
      <c r="B78" s="3"/>
      <c r="C78" s="3"/>
      <c r="D78" s="3"/>
      <c r="E78" s="3"/>
      <c r="F78" s="3"/>
      <c r="G78" s="3"/>
      <c r="H78" s="3"/>
      <c r="I78" s="3"/>
    </row>
    <row r="79" spans="2:9" ht="12.75">
      <c r="B79" s="3"/>
      <c r="C79" s="3"/>
      <c r="D79" s="3"/>
      <c r="E79" s="3"/>
      <c r="F79" s="3"/>
      <c r="G79" s="3"/>
      <c r="H79" s="3"/>
      <c r="I79" s="3"/>
    </row>
    <row r="80" spans="2:9" ht="12.75">
      <c r="B80" s="3"/>
      <c r="C80" s="3"/>
      <c r="D80" s="3"/>
      <c r="E80" s="3"/>
      <c r="F80" s="3"/>
      <c r="G80" s="3"/>
      <c r="H80" s="3"/>
      <c r="I80" s="3"/>
    </row>
    <row r="81" spans="2:9" ht="12.75">
      <c r="B81" s="3"/>
      <c r="C81" s="3"/>
      <c r="D81" s="3"/>
      <c r="E81" s="3"/>
      <c r="F81" s="3"/>
      <c r="G81" s="3"/>
      <c r="H81" s="3"/>
      <c r="I81" s="3"/>
    </row>
    <row r="82" spans="2:9" ht="12.75">
      <c r="B82" s="3"/>
      <c r="C82" s="3"/>
      <c r="D82" s="3"/>
      <c r="E82" s="3"/>
      <c r="F82" s="3"/>
      <c r="G82" s="3"/>
      <c r="H82" s="3"/>
      <c r="I82" s="3"/>
    </row>
    <row r="83" spans="2:9" ht="12.75">
      <c r="B83" s="3"/>
      <c r="C83" s="3"/>
      <c r="D83" s="3"/>
      <c r="E83" s="3"/>
      <c r="F83" s="3"/>
      <c r="G83" s="3"/>
      <c r="H83" s="3"/>
      <c r="I83" s="3"/>
    </row>
    <row r="84" spans="2:9" ht="12.75">
      <c r="B84" s="3"/>
      <c r="C84" s="3"/>
      <c r="D84" s="3"/>
      <c r="E84" s="3"/>
      <c r="F84" s="3"/>
      <c r="G84" s="3"/>
      <c r="H84" s="3"/>
      <c r="I84" s="3"/>
    </row>
    <row r="85" spans="2:9" ht="12.75">
      <c r="B85" s="3"/>
      <c r="C85" s="3"/>
      <c r="D85" s="3"/>
      <c r="E85" s="3"/>
      <c r="F85" s="3"/>
      <c r="G85" s="3"/>
      <c r="H85" s="3"/>
      <c r="I85" s="3"/>
    </row>
    <row r="86" spans="2:9" ht="12.75">
      <c r="B86" s="3"/>
      <c r="C86" s="3"/>
      <c r="D86" s="3"/>
      <c r="E86" s="3"/>
      <c r="F86" s="3"/>
      <c r="G86" s="3"/>
      <c r="H86" s="3"/>
      <c r="I86" s="3"/>
    </row>
    <row r="87" spans="2:9" ht="12.75">
      <c r="B87" s="3"/>
      <c r="C87" s="3"/>
      <c r="D87" s="3"/>
      <c r="E87" s="3"/>
      <c r="F87" s="3"/>
      <c r="G87" s="3"/>
      <c r="H87" s="3"/>
      <c r="I87" s="3"/>
    </row>
    <row r="88" spans="2:9" ht="12.75">
      <c r="B88" s="3"/>
      <c r="C88" s="3"/>
      <c r="D88" s="3"/>
      <c r="E88" s="3"/>
      <c r="F88" s="3"/>
      <c r="G88" s="3"/>
      <c r="H88" s="3"/>
      <c r="I88" s="3"/>
    </row>
    <row r="89" spans="2:9" ht="12.75">
      <c r="B89" s="3"/>
      <c r="C89" s="3"/>
      <c r="D89" s="3"/>
      <c r="E89" s="3"/>
      <c r="F89" s="3"/>
      <c r="G89" s="3"/>
      <c r="H89" s="3"/>
      <c r="I89" s="3"/>
    </row>
    <row r="90" spans="2:9" ht="12.75">
      <c r="B90" s="3"/>
      <c r="C90" s="3"/>
      <c r="D90" s="3"/>
      <c r="E90" s="3"/>
      <c r="F90" s="3"/>
      <c r="G90" s="3"/>
      <c r="H90" s="3"/>
      <c r="I90" s="3"/>
    </row>
    <row r="91" spans="2:9" ht="12.75">
      <c r="B91" s="3"/>
      <c r="C91" s="3"/>
      <c r="D91" s="3"/>
      <c r="E91" s="3"/>
      <c r="F91" s="3"/>
      <c r="G91" s="3"/>
      <c r="H91" s="3"/>
      <c r="I91" s="3"/>
    </row>
    <row r="92" spans="2:9" ht="12.75">
      <c r="B92" s="3"/>
      <c r="C92" s="3"/>
      <c r="D92" s="3"/>
      <c r="E92" s="3"/>
      <c r="F92" s="3"/>
      <c r="G92" s="3"/>
      <c r="H92" s="3"/>
      <c r="I92" s="3"/>
    </row>
    <row r="93" spans="2:9" ht="12.75">
      <c r="B93" s="3"/>
      <c r="C93" s="3"/>
      <c r="D93" s="3"/>
      <c r="E93" s="3"/>
      <c r="F93" s="3"/>
      <c r="G93" s="3"/>
      <c r="H93" s="3"/>
      <c r="I93" s="3"/>
    </row>
    <row r="94" spans="2:9" ht="12.75">
      <c r="B94" s="3"/>
      <c r="C94" s="3"/>
      <c r="D94" s="3"/>
      <c r="E94" s="3"/>
      <c r="F94" s="3"/>
      <c r="G94" s="3"/>
      <c r="H94" s="3"/>
      <c r="I94" s="3"/>
    </row>
    <row r="95" spans="2:9" ht="12.75">
      <c r="B95" s="3"/>
      <c r="C95" s="3"/>
      <c r="D95" s="3"/>
      <c r="E95" s="3"/>
      <c r="F95" s="3"/>
      <c r="G95" s="3"/>
      <c r="H95" s="3"/>
      <c r="I95" s="3"/>
    </row>
    <row r="96" spans="2:9" ht="12.75">
      <c r="B96" s="3"/>
      <c r="C96" s="3"/>
      <c r="D96" s="3"/>
      <c r="E96" s="3"/>
      <c r="F96" s="3"/>
      <c r="G96" s="3"/>
      <c r="H96" s="3"/>
      <c r="I96" s="3"/>
    </row>
    <row r="97" spans="2:9" ht="12.75">
      <c r="B97" s="3"/>
      <c r="C97" s="3"/>
      <c r="D97" s="3"/>
      <c r="E97" s="3"/>
      <c r="F97" s="3"/>
      <c r="G97" s="3"/>
      <c r="H97" s="3"/>
      <c r="I97" s="3"/>
    </row>
    <row r="98" spans="2:9" ht="12.75">
      <c r="B98" s="3"/>
      <c r="C98" s="3"/>
      <c r="D98" s="3"/>
      <c r="E98" s="3"/>
      <c r="F98" s="3"/>
      <c r="G98" s="3"/>
      <c r="H98" s="3"/>
      <c r="I98" s="3"/>
    </row>
    <row r="99" spans="2:9" ht="12.75">
      <c r="B99" s="3"/>
      <c r="C99" s="3"/>
      <c r="D99" s="3"/>
      <c r="E99" s="3"/>
      <c r="F99" s="3"/>
      <c r="G99" s="3"/>
      <c r="H99" s="3"/>
      <c r="I99" s="3"/>
    </row>
    <row r="100" spans="2:9" ht="12.75">
      <c r="B100" s="3"/>
      <c r="C100" s="3"/>
      <c r="D100" s="3"/>
      <c r="E100" s="3"/>
      <c r="F100" s="3"/>
      <c r="G100" s="3"/>
      <c r="H100" s="3"/>
      <c r="I100" s="3"/>
    </row>
    <row r="101" spans="2:9" ht="12.75">
      <c r="B101" s="3"/>
      <c r="C101" s="3"/>
      <c r="D101" s="3"/>
      <c r="E101" s="3"/>
      <c r="F101" s="3"/>
      <c r="G101" s="3"/>
      <c r="H101" s="3"/>
      <c r="I101" s="3"/>
    </row>
    <row r="102" spans="2:9" ht="12.75">
      <c r="B102" s="3"/>
      <c r="C102" s="3"/>
      <c r="D102" s="3"/>
      <c r="E102" s="3"/>
      <c r="F102" s="3"/>
      <c r="G102" s="3"/>
      <c r="H102" s="3"/>
      <c r="I102" s="3"/>
    </row>
    <row r="103" spans="2:9" ht="12.75">
      <c r="B103" s="3"/>
      <c r="C103" s="3"/>
      <c r="D103" s="3"/>
      <c r="E103" s="3"/>
      <c r="F103" s="3"/>
      <c r="G103" s="3"/>
      <c r="H103" s="3"/>
      <c r="I103" s="3"/>
    </row>
    <row r="104" spans="2:9" ht="12.75">
      <c r="B104" s="3"/>
      <c r="C104" s="3"/>
      <c r="D104" s="3"/>
      <c r="E104" s="3"/>
      <c r="F104" s="3"/>
      <c r="G104" s="3"/>
      <c r="H104" s="3"/>
      <c r="I104" s="3"/>
    </row>
    <row r="105" spans="2:9" ht="12.75">
      <c r="B105" s="3"/>
      <c r="C105" s="3"/>
      <c r="D105" s="3"/>
      <c r="E105" s="3"/>
      <c r="F105" s="3"/>
      <c r="G105" s="3"/>
      <c r="H105" s="3"/>
      <c r="I105" s="3"/>
    </row>
    <row r="106" spans="2:9" ht="12.75">
      <c r="B106" s="3"/>
      <c r="C106" s="3"/>
      <c r="D106" s="3"/>
      <c r="E106" s="3"/>
      <c r="F106" s="3"/>
      <c r="G106" s="3"/>
      <c r="H106" s="3"/>
      <c r="I106" s="3"/>
    </row>
    <row r="107" spans="2:9" ht="12.75">
      <c r="B107" s="3"/>
      <c r="C107" s="3"/>
      <c r="D107" s="3"/>
      <c r="E107" s="3"/>
      <c r="F107" s="3"/>
      <c r="G107" s="3"/>
      <c r="H107" s="3"/>
      <c r="I107" s="3"/>
    </row>
  </sheetData>
  <sheetProtection password="CC37" sheet="1" objects="1" scenarios="1"/>
  <mergeCells count="4">
    <mergeCell ref="G36:H36"/>
    <mergeCell ref="E6:E8"/>
    <mergeCell ref="F6:F8"/>
    <mergeCell ref="G6:G8"/>
  </mergeCells>
  <printOptions horizontalCentered="1"/>
  <pageMargins left="0.21" right="0.48" top="0.32" bottom="0.19" header="0.32" footer="0.17"/>
  <pageSetup fitToHeight="1" fitToWidth="1" horizontalDpi="600" verticalDpi="600" orientation="landscape" r:id="rId4"/>
  <drawing r:id="rId3"/>
  <legacyDrawing r:id="rId2"/>
</worksheet>
</file>

<file path=xl/worksheets/sheet9.xml><?xml version="1.0" encoding="utf-8"?>
<worksheet xmlns="http://schemas.openxmlformats.org/spreadsheetml/2006/main" xmlns:r="http://schemas.openxmlformats.org/officeDocument/2006/relationships">
  <sheetPr codeName="Sheet6">
    <pageSetUpPr fitToPage="1"/>
  </sheetPr>
  <dimension ref="A1:M485"/>
  <sheetViews>
    <sheetView workbookViewId="0" topLeftCell="A1">
      <selection activeCell="E31" sqref="E31"/>
    </sheetView>
  </sheetViews>
  <sheetFormatPr defaultColWidth="9.140625" defaultRowHeight="12.75"/>
  <cols>
    <col min="1" max="1" width="17.421875" style="0" customWidth="1"/>
    <col min="2" max="2" width="9.00390625" style="0" customWidth="1"/>
    <col min="3" max="3" width="15.28125" style="0" customWidth="1"/>
    <col min="4" max="4" width="12.28125" style="0" customWidth="1"/>
    <col min="5" max="5" width="12.421875" style="0" customWidth="1"/>
    <col min="6" max="6" width="11.00390625" style="0" customWidth="1"/>
    <col min="7" max="7" width="12.7109375" style="0" customWidth="1"/>
    <col min="8" max="9" width="7.7109375" style="0" customWidth="1"/>
    <col min="10" max="10" width="8.8515625" style="0" customWidth="1"/>
    <col min="11" max="11" width="9.28125" style="0" customWidth="1"/>
    <col min="12" max="19" width="7.7109375" style="0" customWidth="1"/>
    <col min="20" max="20" width="9.7109375" style="0" customWidth="1"/>
    <col min="36" max="36" width="9.7109375" style="0" customWidth="1"/>
  </cols>
  <sheetData>
    <row r="1" spans="1:13" ht="15">
      <c r="A1" s="211" t="s">
        <v>48</v>
      </c>
      <c r="B1" s="211"/>
      <c r="C1" s="211"/>
      <c r="D1" s="211"/>
      <c r="E1" s="211"/>
      <c r="F1" s="211"/>
      <c r="G1" s="211"/>
      <c r="H1" s="211"/>
      <c r="I1" s="211"/>
      <c r="J1" s="211"/>
      <c r="K1" s="211"/>
      <c r="L1" s="211"/>
      <c r="M1" s="211"/>
    </row>
    <row r="2" spans="1:13" ht="15">
      <c r="A2" s="40"/>
      <c r="B2" s="40"/>
      <c r="C2" s="40"/>
      <c r="D2" s="40"/>
      <c r="E2" s="40"/>
      <c r="F2" s="40"/>
      <c r="G2" s="40"/>
      <c r="H2" s="40"/>
      <c r="I2" s="40"/>
      <c r="J2" s="40"/>
      <c r="K2" s="40"/>
      <c r="L2" s="40"/>
      <c r="M2" s="40"/>
    </row>
    <row r="3" spans="3:13" ht="15.75">
      <c r="C3" s="212" t="s">
        <v>49</v>
      </c>
      <c r="D3" s="212"/>
      <c r="E3" s="212"/>
      <c r="F3" s="212"/>
      <c r="G3" s="212"/>
      <c r="I3" s="212" t="s">
        <v>50</v>
      </c>
      <c r="J3" s="212"/>
      <c r="K3" s="212"/>
      <c r="L3" s="212"/>
      <c r="M3" s="212"/>
    </row>
    <row r="4" spans="1:13" ht="51.75">
      <c r="A4" s="41" t="s">
        <v>59</v>
      </c>
      <c r="B4" s="42"/>
      <c r="C4" s="43" t="s">
        <v>18</v>
      </c>
      <c r="D4" s="43" t="s">
        <v>19</v>
      </c>
      <c r="E4" s="43" t="s">
        <v>51</v>
      </c>
      <c r="F4" s="43" t="s">
        <v>23</v>
      </c>
      <c r="G4" s="43" t="s">
        <v>52</v>
      </c>
      <c r="I4" s="43" t="s">
        <v>18</v>
      </c>
      <c r="J4" s="43" t="s">
        <v>19</v>
      </c>
      <c r="K4" s="43" t="s">
        <v>51</v>
      </c>
      <c r="L4" s="43" t="s">
        <v>23</v>
      </c>
      <c r="M4" s="43" t="s">
        <v>52</v>
      </c>
    </row>
    <row r="6" spans="1:13" ht="12.75">
      <c r="A6" s="42" t="s">
        <v>34</v>
      </c>
      <c r="B6" s="44"/>
      <c r="C6" s="45"/>
      <c r="D6" s="45"/>
      <c r="E6" s="45"/>
      <c r="F6" s="45"/>
      <c r="G6" s="45"/>
      <c r="I6" s="45"/>
      <c r="J6" s="45"/>
      <c r="K6" s="45"/>
      <c r="L6" s="45"/>
      <c r="M6" s="45"/>
    </row>
    <row r="7" spans="1:13" ht="12.75">
      <c r="A7" s="46" t="s">
        <v>24</v>
      </c>
      <c r="B7" s="42"/>
      <c r="C7" s="47">
        <v>14000</v>
      </c>
      <c r="D7" s="47">
        <v>76960</v>
      </c>
      <c r="E7" s="47">
        <v>38996</v>
      </c>
      <c r="F7" s="47">
        <v>13468</v>
      </c>
      <c r="G7" s="48">
        <v>79</v>
      </c>
      <c r="I7" s="47">
        <v>14560</v>
      </c>
      <c r="J7" s="47">
        <v>87899</v>
      </c>
      <c r="K7" s="47">
        <v>39503</v>
      </c>
      <c r="L7" s="47">
        <v>15511</v>
      </c>
      <c r="M7" s="48">
        <v>40</v>
      </c>
    </row>
    <row r="8" spans="1:13" ht="12.75">
      <c r="A8" s="44" t="s">
        <v>25</v>
      </c>
      <c r="B8" s="44"/>
      <c r="C8" s="47">
        <v>12168</v>
      </c>
      <c r="D8" s="47">
        <v>39520</v>
      </c>
      <c r="E8" s="47">
        <v>24272</v>
      </c>
      <c r="F8" s="47">
        <v>5385</v>
      </c>
      <c r="G8" s="48">
        <v>32</v>
      </c>
      <c r="I8" s="47">
        <v>12324</v>
      </c>
      <c r="J8" s="47">
        <v>41873</v>
      </c>
      <c r="K8" s="47">
        <v>26045</v>
      </c>
      <c r="L8" s="47">
        <v>7872</v>
      </c>
      <c r="M8" s="48">
        <v>20</v>
      </c>
    </row>
    <row r="9" spans="1:13" ht="12.75">
      <c r="A9" s="44" t="s">
        <v>26</v>
      </c>
      <c r="B9" s="44"/>
      <c r="C9" s="51">
        <v>14830</v>
      </c>
      <c r="D9" s="51">
        <v>29120</v>
      </c>
      <c r="E9" s="51">
        <v>19685</v>
      </c>
      <c r="F9" s="51">
        <v>5129</v>
      </c>
      <c r="G9" s="52">
        <v>8</v>
      </c>
      <c r="H9" s="53"/>
      <c r="I9" s="51">
        <v>14830</v>
      </c>
      <c r="J9" s="51">
        <v>29120</v>
      </c>
      <c r="K9" s="51">
        <v>19685</v>
      </c>
      <c r="L9" s="51">
        <v>5129</v>
      </c>
      <c r="M9" s="52">
        <v>8</v>
      </c>
    </row>
    <row r="10" spans="1:13" ht="12.75">
      <c r="A10" s="44" t="s">
        <v>53</v>
      </c>
      <c r="B10" s="44"/>
      <c r="C10" s="47">
        <v>12168</v>
      </c>
      <c r="D10" s="47">
        <v>62400</v>
      </c>
      <c r="E10" s="47">
        <v>25905</v>
      </c>
      <c r="F10" s="47">
        <v>11444</v>
      </c>
      <c r="G10" s="48">
        <v>26</v>
      </c>
      <c r="I10" s="47">
        <v>12168</v>
      </c>
      <c r="J10" s="47">
        <v>47424</v>
      </c>
      <c r="K10" s="47">
        <v>27584</v>
      </c>
      <c r="L10" s="47">
        <v>10243</v>
      </c>
      <c r="M10" s="48">
        <v>9</v>
      </c>
    </row>
    <row r="11" spans="1:13" ht="12.75">
      <c r="A11" s="44" t="s">
        <v>28</v>
      </c>
      <c r="B11" s="44"/>
      <c r="C11" s="51">
        <v>22880</v>
      </c>
      <c r="D11" s="51">
        <v>41101</v>
      </c>
      <c r="E11" s="51">
        <v>31990</v>
      </c>
      <c r="F11" s="51">
        <v>12884</v>
      </c>
      <c r="G11" s="52">
        <v>2</v>
      </c>
      <c r="H11" s="53"/>
      <c r="I11" s="51">
        <v>22880</v>
      </c>
      <c r="J11" s="51">
        <v>41101</v>
      </c>
      <c r="K11" s="51">
        <v>31990</v>
      </c>
      <c r="L11" s="51">
        <v>12884</v>
      </c>
      <c r="M11" s="52">
        <v>2</v>
      </c>
    </row>
    <row r="12" spans="1:13" ht="12.75">
      <c r="A12" s="44" t="s">
        <v>29</v>
      </c>
      <c r="B12" s="44"/>
      <c r="C12" s="51">
        <v>18720</v>
      </c>
      <c r="D12" s="51">
        <v>26000</v>
      </c>
      <c r="E12" s="51">
        <v>22360</v>
      </c>
      <c r="F12" s="51">
        <v>5147</v>
      </c>
      <c r="G12" s="52">
        <v>2</v>
      </c>
      <c r="H12" s="53"/>
      <c r="I12" s="51">
        <v>18720</v>
      </c>
      <c r="J12" s="51">
        <v>26000</v>
      </c>
      <c r="K12" s="51">
        <v>22360</v>
      </c>
      <c r="L12" s="51">
        <v>5147</v>
      </c>
      <c r="M12" s="52">
        <v>2</v>
      </c>
    </row>
    <row r="13" spans="1:13" ht="12.75">
      <c r="A13" s="44" t="s">
        <v>30</v>
      </c>
      <c r="B13" s="44"/>
      <c r="C13" s="51">
        <v>12730</v>
      </c>
      <c r="D13" s="51">
        <v>37500</v>
      </c>
      <c r="E13" s="51">
        <v>22904</v>
      </c>
      <c r="F13" s="51">
        <v>9972</v>
      </c>
      <c r="G13" s="52">
        <v>7</v>
      </c>
      <c r="H13" s="53"/>
      <c r="I13" s="51">
        <v>12730</v>
      </c>
      <c r="J13" s="51">
        <v>37500</v>
      </c>
      <c r="K13" s="51">
        <v>22904</v>
      </c>
      <c r="L13" s="51">
        <v>9972</v>
      </c>
      <c r="M13" s="52">
        <v>7</v>
      </c>
    </row>
    <row r="14" spans="1:13" ht="12.75">
      <c r="A14" s="44" t="s">
        <v>31</v>
      </c>
      <c r="B14" s="44"/>
      <c r="C14" s="51">
        <v>19452</v>
      </c>
      <c r="D14" s="51">
        <v>22880</v>
      </c>
      <c r="E14" s="51">
        <v>21166</v>
      </c>
      <c r="F14" s="51">
        <v>2424</v>
      </c>
      <c r="G14" s="52">
        <v>2</v>
      </c>
      <c r="H14" s="53"/>
      <c r="I14" s="51">
        <v>19452</v>
      </c>
      <c r="J14" s="51">
        <v>22880</v>
      </c>
      <c r="K14" s="51">
        <v>21166</v>
      </c>
      <c r="L14" s="51">
        <v>2424</v>
      </c>
      <c r="M14" s="52">
        <v>2</v>
      </c>
    </row>
    <row r="15" spans="1:13" ht="12.75">
      <c r="A15" s="44" t="s">
        <v>32</v>
      </c>
      <c r="B15" s="44"/>
      <c r="C15" s="51">
        <v>21611</v>
      </c>
      <c r="D15" s="51">
        <v>29120</v>
      </c>
      <c r="E15" s="51">
        <v>25365</v>
      </c>
      <c r="F15" s="51">
        <v>5309</v>
      </c>
      <c r="G15" s="52">
        <v>2</v>
      </c>
      <c r="H15" s="53"/>
      <c r="I15" s="51">
        <v>21611</v>
      </c>
      <c r="J15" s="51">
        <v>29120</v>
      </c>
      <c r="K15" s="51">
        <v>25365</v>
      </c>
      <c r="L15" s="51">
        <v>5309</v>
      </c>
      <c r="M15" s="52">
        <v>2</v>
      </c>
    </row>
    <row r="16" spans="1:13" ht="12.75">
      <c r="A16" s="44"/>
      <c r="B16" s="44"/>
      <c r="C16" s="49"/>
      <c r="D16" s="49"/>
      <c r="E16" s="49"/>
      <c r="F16" s="49"/>
      <c r="G16" s="48"/>
      <c r="I16" s="49"/>
      <c r="J16" s="49"/>
      <c r="K16" s="49"/>
      <c r="L16" s="49"/>
      <c r="M16" s="48"/>
    </row>
    <row r="17" spans="1:13" ht="12.75">
      <c r="A17" s="42" t="s">
        <v>33</v>
      </c>
      <c r="B17" s="44"/>
      <c r="C17" s="49"/>
      <c r="D17" s="49"/>
      <c r="E17" s="49"/>
      <c r="F17" s="49"/>
      <c r="G17" s="48"/>
      <c r="I17" s="49"/>
      <c r="J17" s="49"/>
      <c r="K17" s="49"/>
      <c r="L17" s="49"/>
      <c r="M17" s="48"/>
    </row>
    <row r="18" spans="1:13" ht="12.75">
      <c r="A18" s="44" t="s">
        <v>54</v>
      </c>
      <c r="B18" s="44"/>
      <c r="C18" s="54">
        <v>6.12</v>
      </c>
      <c r="D18" s="54">
        <v>14</v>
      </c>
      <c r="E18" s="54">
        <v>9.37</v>
      </c>
      <c r="F18" s="54">
        <v>1.87</v>
      </c>
      <c r="G18" s="52">
        <v>30</v>
      </c>
      <c r="H18" s="53"/>
      <c r="I18" s="54">
        <v>6.12</v>
      </c>
      <c r="J18" s="54">
        <v>14</v>
      </c>
      <c r="K18" s="54">
        <v>9.37</v>
      </c>
      <c r="L18" s="54">
        <v>1.87</v>
      </c>
      <c r="M18" s="52">
        <v>30</v>
      </c>
    </row>
    <row r="19" spans="1:13" ht="12.75">
      <c r="A19" s="44" t="s">
        <v>36</v>
      </c>
      <c r="B19" s="44"/>
      <c r="C19" s="50">
        <v>8.65</v>
      </c>
      <c r="D19" s="50">
        <v>25</v>
      </c>
      <c r="E19" s="50">
        <v>14.35</v>
      </c>
      <c r="F19" s="50">
        <v>4.39</v>
      </c>
      <c r="G19" s="48">
        <v>27</v>
      </c>
      <c r="I19" s="50">
        <v>7.25</v>
      </c>
      <c r="J19" s="50">
        <v>27.76</v>
      </c>
      <c r="K19" s="50">
        <v>15.42</v>
      </c>
      <c r="L19" s="50">
        <v>5.72</v>
      </c>
      <c r="M19" s="48">
        <v>22</v>
      </c>
    </row>
    <row r="20" spans="1:13" ht="12.75">
      <c r="A20" s="44" t="s">
        <v>37</v>
      </c>
      <c r="B20" s="44"/>
      <c r="C20" s="54">
        <v>12.5</v>
      </c>
      <c r="D20" s="54">
        <v>19.64</v>
      </c>
      <c r="E20" s="54">
        <v>14.96</v>
      </c>
      <c r="F20" s="54">
        <v>4.05</v>
      </c>
      <c r="G20" s="52">
        <v>3</v>
      </c>
      <c r="H20" s="53"/>
      <c r="I20" s="54">
        <v>12.5</v>
      </c>
      <c r="J20" s="54">
        <v>19.64</v>
      </c>
      <c r="K20" s="54">
        <v>14.96</v>
      </c>
      <c r="L20" s="54">
        <v>4.05</v>
      </c>
      <c r="M20" s="52">
        <v>3</v>
      </c>
    </row>
    <row r="21" spans="1:13" ht="12.75">
      <c r="A21" s="44" t="s">
        <v>55</v>
      </c>
      <c r="B21" s="44"/>
      <c r="C21" s="54">
        <v>6.3</v>
      </c>
      <c r="D21" s="54">
        <v>20.43</v>
      </c>
      <c r="E21" s="54">
        <v>10.17</v>
      </c>
      <c r="F21" s="54">
        <v>3.5</v>
      </c>
      <c r="G21" s="52">
        <v>23</v>
      </c>
      <c r="H21" s="53"/>
      <c r="I21" s="54">
        <v>6.3</v>
      </c>
      <c r="J21" s="54">
        <v>20.43</v>
      </c>
      <c r="K21" s="54">
        <v>10.17</v>
      </c>
      <c r="L21" s="54">
        <v>3.5</v>
      </c>
      <c r="M21" s="52">
        <v>23</v>
      </c>
    </row>
    <row r="22" spans="1:13" ht="12.75">
      <c r="A22" s="44" t="s">
        <v>39</v>
      </c>
      <c r="B22" s="44"/>
      <c r="C22" s="54">
        <v>5.85</v>
      </c>
      <c r="D22" s="54">
        <v>15.87</v>
      </c>
      <c r="E22" s="54">
        <v>10.28</v>
      </c>
      <c r="F22" s="54">
        <v>2.5</v>
      </c>
      <c r="G22" s="52">
        <v>68</v>
      </c>
      <c r="H22" s="53"/>
      <c r="I22" s="54">
        <v>5.85</v>
      </c>
      <c r="J22" s="54">
        <v>15.87</v>
      </c>
      <c r="K22" s="54">
        <v>10.28</v>
      </c>
      <c r="L22" s="54">
        <v>2.5</v>
      </c>
      <c r="M22" s="52">
        <v>68</v>
      </c>
    </row>
    <row r="23" spans="1:13" ht="12.75">
      <c r="A23" s="44" t="s">
        <v>40</v>
      </c>
      <c r="B23" s="44"/>
      <c r="C23" s="50">
        <v>7.5</v>
      </c>
      <c r="D23" s="50">
        <v>15</v>
      </c>
      <c r="E23" s="50">
        <v>11</v>
      </c>
      <c r="F23" s="50">
        <v>2.52</v>
      </c>
      <c r="G23" s="48">
        <v>10</v>
      </c>
      <c r="I23" s="50">
        <v>10</v>
      </c>
      <c r="J23" s="50">
        <v>31.45</v>
      </c>
      <c r="K23" s="50">
        <v>16.96</v>
      </c>
      <c r="L23" s="50">
        <v>7.01</v>
      </c>
      <c r="M23" s="48">
        <v>8</v>
      </c>
    </row>
    <row r="24" spans="1:13" ht="12.75">
      <c r="A24" s="44" t="s">
        <v>41</v>
      </c>
      <c r="B24" s="44"/>
      <c r="C24" s="54">
        <v>6.68</v>
      </c>
      <c r="D24" s="54">
        <v>14.99</v>
      </c>
      <c r="E24" s="54">
        <v>10.84</v>
      </c>
      <c r="F24" s="54">
        <v>5.88</v>
      </c>
      <c r="G24" s="52">
        <v>2</v>
      </c>
      <c r="H24" s="53"/>
      <c r="I24" s="54">
        <v>6.68</v>
      </c>
      <c r="J24" s="54">
        <v>14.99</v>
      </c>
      <c r="K24" s="54">
        <v>10.84</v>
      </c>
      <c r="L24" s="54">
        <v>5.88</v>
      </c>
      <c r="M24" s="52">
        <v>2</v>
      </c>
    </row>
    <row r="25" spans="1:13" ht="12.75">
      <c r="A25" s="44" t="s">
        <v>42</v>
      </c>
      <c r="B25" s="44"/>
      <c r="C25" s="50">
        <v>10</v>
      </c>
      <c r="D25" s="50">
        <v>26.06</v>
      </c>
      <c r="E25" s="50">
        <v>14.5</v>
      </c>
      <c r="F25" s="50">
        <v>4.01</v>
      </c>
      <c r="G25" s="48">
        <v>16</v>
      </c>
      <c r="I25" s="50">
        <v>10.5</v>
      </c>
      <c r="J25" s="50">
        <v>21.75</v>
      </c>
      <c r="K25" s="50">
        <v>16.62</v>
      </c>
      <c r="L25" s="50">
        <v>4.35</v>
      </c>
      <c r="M25" s="48">
        <v>7</v>
      </c>
    </row>
    <row r="26" spans="1:13" ht="12.75">
      <c r="A26" s="44" t="s">
        <v>43</v>
      </c>
      <c r="B26" s="44"/>
      <c r="C26" s="54">
        <v>6.83</v>
      </c>
      <c r="D26" s="54">
        <v>17.39</v>
      </c>
      <c r="E26" s="54">
        <v>10.5</v>
      </c>
      <c r="F26" s="54">
        <v>4.22</v>
      </c>
      <c r="G26" s="52">
        <v>5</v>
      </c>
      <c r="H26" s="53"/>
      <c r="I26" s="54">
        <v>6.83</v>
      </c>
      <c r="J26" s="54">
        <v>17.39</v>
      </c>
      <c r="K26" s="54">
        <v>10.5</v>
      </c>
      <c r="L26" s="54">
        <v>4.22</v>
      </c>
      <c r="M26" s="52">
        <v>5</v>
      </c>
    </row>
    <row r="27" spans="1:13" ht="12.75">
      <c r="A27" s="44" t="s">
        <v>44</v>
      </c>
      <c r="B27" s="44"/>
      <c r="C27" s="54">
        <v>8.5</v>
      </c>
      <c r="D27" s="54">
        <v>11.83</v>
      </c>
      <c r="E27" s="54">
        <v>10.44</v>
      </c>
      <c r="F27" s="54">
        <v>1.43</v>
      </c>
      <c r="G27" s="52">
        <v>4</v>
      </c>
      <c r="H27" s="53"/>
      <c r="I27" s="54">
        <v>8.5</v>
      </c>
      <c r="J27" s="54">
        <v>11.83</v>
      </c>
      <c r="K27" s="54">
        <v>10.44</v>
      </c>
      <c r="L27" s="54">
        <v>1.43</v>
      </c>
      <c r="M27" s="52">
        <v>4</v>
      </c>
    </row>
    <row r="28" spans="1:13" ht="12.75">
      <c r="A28" s="44" t="s">
        <v>47</v>
      </c>
      <c r="B28" s="44"/>
      <c r="C28" s="50">
        <v>6.06</v>
      </c>
      <c r="D28" s="50">
        <v>14.77</v>
      </c>
      <c r="E28" s="50">
        <v>9.98</v>
      </c>
      <c r="F28" s="50">
        <v>1.98</v>
      </c>
      <c r="G28" s="48">
        <v>55</v>
      </c>
      <c r="I28" s="50">
        <v>5.85</v>
      </c>
      <c r="J28" s="50">
        <v>16</v>
      </c>
      <c r="K28" s="50">
        <v>10.12</v>
      </c>
      <c r="L28" s="50">
        <v>2.48</v>
      </c>
      <c r="M28" s="48">
        <v>36</v>
      </c>
    </row>
    <row r="29" spans="1:13" ht="12.75">
      <c r="A29" s="44" t="s">
        <v>56</v>
      </c>
      <c r="B29" s="44"/>
      <c r="C29" s="54">
        <v>5.85</v>
      </c>
      <c r="D29" s="54">
        <v>14.5</v>
      </c>
      <c r="E29" s="54">
        <v>8.5</v>
      </c>
      <c r="F29" s="54">
        <v>1.64</v>
      </c>
      <c r="G29" s="52">
        <v>81</v>
      </c>
      <c r="H29" s="53"/>
      <c r="I29" s="54">
        <v>5.85</v>
      </c>
      <c r="J29" s="54">
        <v>14.5</v>
      </c>
      <c r="K29" s="54">
        <v>8.5</v>
      </c>
      <c r="L29" s="54">
        <v>1.64</v>
      </c>
      <c r="M29" s="52">
        <v>81</v>
      </c>
    </row>
    <row r="30" spans="1:13" ht="12.75">
      <c r="A30" s="44"/>
      <c r="B30" s="44"/>
      <c r="C30" s="50"/>
      <c r="D30" s="50"/>
      <c r="E30" s="50"/>
      <c r="F30" s="50"/>
      <c r="G30" s="48"/>
      <c r="I30" s="50"/>
      <c r="J30" s="50"/>
      <c r="K30" s="50"/>
      <c r="L30" s="50"/>
      <c r="M30" s="48"/>
    </row>
    <row r="32" spans="1:13" ht="51.75">
      <c r="A32" s="41" t="s">
        <v>57</v>
      </c>
      <c r="B32" s="42"/>
      <c r="C32" s="43" t="s">
        <v>18</v>
      </c>
      <c r="D32" s="43" t="s">
        <v>19</v>
      </c>
      <c r="E32" s="43" t="s">
        <v>51</v>
      </c>
      <c r="F32" s="43" t="s">
        <v>23</v>
      </c>
      <c r="G32" s="43" t="s">
        <v>52</v>
      </c>
      <c r="I32" s="43" t="s">
        <v>18</v>
      </c>
      <c r="J32" s="43" t="s">
        <v>19</v>
      </c>
      <c r="K32" s="43" t="s">
        <v>51</v>
      </c>
      <c r="L32" s="43" t="s">
        <v>23</v>
      </c>
      <c r="M32" s="43" t="s">
        <v>52</v>
      </c>
    </row>
    <row r="34" spans="1:13" ht="12.75">
      <c r="A34" s="42" t="s">
        <v>34</v>
      </c>
      <c r="B34" s="44"/>
      <c r="C34" s="45"/>
      <c r="D34" s="45"/>
      <c r="E34" s="45"/>
      <c r="F34" s="45"/>
      <c r="G34" s="45"/>
      <c r="I34" s="45"/>
      <c r="J34" s="45"/>
      <c r="K34" s="45"/>
      <c r="L34" s="45"/>
      <c r="M34" s="45"/>
    </row>
    <row r="35" spans="1:13" ht="12.75">
      <c r="A35" s="46" t="s">
        <v>24</v>
      </c>
      <c r="B35" s="42"/>
      <c r="C35" s="47">
        <v>22505</v>
      </c>
      <c r="D35" s="47">
        <v>72800</v>
      </c>
      <c r="E35" s="47">
        <v>49385</v>
      </c>
      <c r="F35" s="47">
        <v>12359</v>
      </c>
      <c r="G35" s="48">
        <v>22</v>
      </c>
      <c r="I35" s="47">
        <v>32500</v>
      </c>
      <c r="J35" s="47">
        <v>87360</v>
      </c>
      <c r="K35" s="47">
        <v>56399</v>
      </c>
      <c r="L35" s="47">
        <v>13831</v>
      </c>
      <c r="M35" s="48">
        <v>29</v>
      </c>
    </row>
    <row r="36" spans="1:13" ht="12.75">
      <c r="A36" s="44" t="s">
        <v>25</v>
      </c>
      <c r="B36" s="44"/>
      <c r="C36" s="47">
        <v>19760</v>
      </c>
      <c r="D36" s="47">
        <v>41500</v>
      </c>
      <c r="E36" s="47">
        <v>27464</v>
      </c>
      <c r="F36" s="47">
        <v>6305</v>
      </c>
      <c r="G36" s="48">
        <v>17</v>
      </c>
      <c r="I36" s="47">
        <v>12168</v>
      </c>
      <c r="J36" s="47">
        <v>52210</v>
      </c>
      <c r="K36" s="47">
        <v>30712</v>
      </c>
      <c r="L36" s="47">
        <v>9445</v>
      </c>
      <c r="M36" s="48">
        <v>17</v>
      </c>
    </row>
    <row r="37" spans="1:13" ht="12.75">
      <c r="A37" s="44" t="s">
        <v>26</v>
      </c>
      <c r="B37" s="44"/>
      <c r="C37" s="51">
        <v>30000</v>
      </c>
      <c r="D37" s="51">
        <v>55000</v>
      </c>
      <c r="E37" s="51">
        <v>38072</v>
      </c>
      <c r="F37" s="51">
        <v>11617</v>
      </c>
      <c r="G37" s="52">
        <v>4</v>
      </c>
      <c r="H37" s="53"/>
      <c r="I37" s="51">
        <v>30000</v>
      </c>
      <c r="J37" s="51">
        <v>55000</v>
      </c>
      <c r="K37" s="51">
        <v>38072</v>
      </c>
      <c r="L37" s="51">
        <v>11617</v>
      </c>
      <c r="M37" s="52">
        <v>4</v>
      </c>
    </row>
    <row r="38" spans="1:13" ht="12.75">
      <c r="A38" s="44" t="s">
        <v>53</v>
      </c>
      <c r="B38" s="44"/>
      <c r="C38" s="47">
        <v>23920</v>
      </c>
      <c r="D38" s="47">
        <v>37500</v>
      </c>
      <c r="E38" s="47">
        <v>29185</v>
      </c>
      <c r="F38" s="47">
        <v>4853</v>
      </c>
      <c r="G38" s="48">
        <v>8</v>
      </c>
      <c r="I38" s="47">
        <v>16431</v>
      </c>
      <c r="J38" s="47">
        <v>39000</v>
      </c>
      <c r="K38" s="47">
        <v>30343</v>
      </c>
      <c r="L38" s="47">
        <v>6080</v>
      </c>
      <c r="M38" s="48">
        <v>12</v>
      </c>
    </row>
    <row r="39" spans="1:13" ht="12.75">
      <c r="A39" s="44" t="s">
        <v>28</v>
      </c>
      <c r="B39" s="44"/>
      <c r="C39" s="51">
        <v>17040</v>
      </c>
      <c r="D39" s="51">
        <v>54000</v>
      </c>
      <c r="E39" s="51">
        <v>35520</v>
      </c>
      <c r="F39" s="51">
        <v>266135</v>
      </c>
      <c r="G39" s="52">
        <v>2</v>
      </c>
      <c r="H39" s="53"/>
      <c r="I39" s="51">
        <v>17040</v>
      </c>
      <c r="J39" s="51">
        <v>54000</v>
      </c>
      <c r="K39" s="51">
        <v>35520</v>
      </c>
      <c r="L39" s="51">
        <v>266135</v>
      </c>
      <c r="M39" s="52">
        <v>2</v>
      </c>
    </row>
    <row r="40" spans="1:13" ht="12.75">
      <c r="A40" s="44" t="s">
        <v>29</v>
      </c>
      <c r="B40" s="44"/>
      <c r="C40" s="51">
        <v>20000</v>
      </c>
      <c r="D40" s="51">
        <v>48880</v>
      </c>
      <c r="E40" s="51">
        <v>34440</v>
      </c>
      <c r="F40" s="51">
        <v>20421</v>
      </c>
      <c r="G40" s="52">
        <v>2</v>
      </c>
      <c r="H40" s="53"/>
      <c r="I40" s="51">
        <v>20000</v>
      </c>
      <c r="J40" s="51">
        <v>48880</v>
      </c>
      <c r="K40" s="51">
        <v>34440</v>
      </c>
      <c r="L40" s="51">
        <v>20421</v>
      </c>
      <c r="M40" s="52">
        <v>2</v>
      </c>
    </row>
    <row r="41" spans="1:13" ht="12.75">
      <c r="A41" s="44" t="s">
        <v>30</v>
      </c>
      <c r="B41" s="44"/>
      <c r="C41" s="51">
        <v>19760</v>
      </c>
      <c r="D41" s="51">
        <v>41600</v>
      </c>
      <c r="E41" s="51">
        <v>31822</v>
      </c>
      <c r="F41" s="51">
        <v>9484</v>
      </c>
      <c r="G41" s="52">
        <v>6</v>
      </c>
      <c r="H41" s="53"/>
      <c r="I41" s="51">
        <v>19760</v>
      </c>
      <c r="J41" s="51">
        <v>41600</v>
      </c>
      <c r="K41" s="51">
        <v>31822</v>
      </c>
      <c r="L41" s="51">
        <v>9484</v>
      </c>
      <c r="M41" s="52">
        <v>6</v>
      </c>
    </row>
    <row r="42" spans="1:13" ht="12.75">
      <c r="A42" s="44" t="s">
        <v>31</v>
      </c>
      <c r="B42" s="44"/>
      <c r="C42" s="51">
        <v>26520</v>
      </c>
      <c r="D42" s="51">
        <v>35360</v>
      </c>
      <c r="E42" s="51">
        <v>30940</v>
      </c>
      <c r="F42" s="51">
        <v>6251</v>
      </c>
      <c r="G42" s="52">
        <v>2</v>
      </c>
      <c r="H42" s="53"/>
      <c r="I42" s="51">
        <v>26520</v>
      </c>
      <c r="J42" s="51">
        <v>35360</v>
      </c>
      <c r="K42" s="51">
        <v>30940</v>
      </c>
      <c r="L42" s="51">
        <v>6251</v>
      </c>
      <c r="M42" s="52">
        <v>2</v>
      </c>
    </row>
    <row r="43" spans="1:13" ht="12.75">
      <c r="A43" s="44" t="s">
        <v>32</v>
      </c>
      <c r="B43" s="44"/>
      <c r="C43" s="51">
        <v>17181</v>
      </c>
      <c r="D43" s="51">
        <v>54000</v>
      </c>
      <c r="E43" s="51">
        <v>32160</v>
      </c>
      <c r="F43" s="51">
        <v>15880</v>
      </c>
      <c r="G43" s="52">
        <v>4</v>
      </c>
      <c r="H43" s="53"/>
      <c r="I43" s="51">
        <v>17181</v>
      </c>
      <c r="J43" s="51">
        <v>54000</v>
      </c>
      <c r="K43" s="51">
        <v>32160</v>
      </c>
      <c r="L43" s="51">
        <v>15880</v>
      </c>
      <c r="M43" s="52">
        <v>4</v>
      </c>
    </row>
    <row r="44" spans="1:13" ht="12.75">
      <c r="A44" s="44"/>
      <c r="B44" s="44"/>
      <c r="C44" s="49"/>
      <c r="D44" s="49"/>
      <c r="E44" s="49"/>
      <c r="F44" s="49"/>
      <c r="G44" s="48"/>
      <c r="I44" s="49"/>
      <c r="J44" s="49"/>
      <c r="K44" s="49"/>
      <c r="L44" s="49"/>
      <c r="M44" s="48"/>
    </row>
    <row r="45" spans="1:13" ht="12.75">
      <c r="A45" s="42" t="s">
        <v>33</v>
      </c>
      <c r="B45" s="44"/>
      <c r="C45" s="49"/>
      <c r="D45" s="49"/>
      <c r="E45" s="49"/>
      <c r="F45" s="49"/>
      <c r="G45" s="48"/>
      <c r="I45" s="49"/>
      <c r="J45" s="49"/>
      <c r="K45" s="49"/>
      <c r="L45" s="49"/>
      <c r="M45" s="48"/>
    </row>
    <row r="46" spans="1:13" ht="12.75">
      <c r="A46" s="44" t="s">
        <v>54</v>
      </c>
      <c r="B46" s="44"/>
      <c r="C46" s="50">
        <v>9</v>
      </c>
      <c r="D46" s="50">
        <v>15.36</v>
      </c>
      <c r="E46" s="50">
        <v>11.566</v>
      </c>
      <c r="F46" s="50">
        <v>2.42</v>
      </c>
      <c r="G46" s="48">
        <v>6</v>
      </c>
      <c r="I46" s="50">
        <v>8.57</v>
      </c>
      <c r="J46" s="50">
        <v>15.87</v>
      </c>
      <c r="K46" s="50">
        <v>11.866</v>
      </c>
      <c r="L46" s="50">
        <v>2.3</v>
      </c>
      <c r="M46" s="48">
        <v>14</v>
      </c>
    </row>
    <row r="47" spans="1:13" ht="12.75">
      <c r="A47" s="44" t="s">
        <v>36</v>
      </c>
      <c r="B47" s="44"/>
      <c r="C47" s="50">
        <v>13.46</v>
      </c>
      <c r="D47" s="50">
        <v>21.68</v>
      </c>
      <c r="E47" s="50">
        <v>16.53</v>
      </c>
      <c r="F47" s="50">
        <v>2.62</v>
      </c>
      <c r="G47" s="48">
        <v>15</v>
      </c>
      <c r="I47" s="50">
        <v>10.42</v>
      </c>
      <c r="J47" s="50">
        <v>28.13</v>
      </c>
      <c r="K47" s="50">
        <v>18.909</v>
      </c>
      <c r="L47" s="50">
        <v>5.15</v>
      </c>
      <c r="M47" s="48">
        <v>17</v>
      </c>
    </row>
    <row r="48" spans="1:13" ht="12.75">
      <c r="A48" s="44" t="s">
        <v>37</v>
      </c>
      <c r="B48" s="44"/>
      <c r="C48" s="50">
        <v>11.7</v>
      </c>
      <c r="D48" s="50">
        <v>18.5</v>
      </c>
      <c r="E48" s="50">
        <v>14.15</v>
      </c>
      <c r="F48" s="50">
        <v>3.777</v>
      </c>
      <c r="G48" s="48">
        <v>3</v>
      </c>
      <c r="I48" s="50">
        <v>11.9</v>
      </c>
      <c r="J48" s="50">
        <v>25.07</v>
      </c>
      <c r="K48" s="50">
        <v>17.53</v>
      </c>
      <c r="L48" s="50">
        <v>4.657</v>
      </c>
      <c r="M48" s="48">
        <v>7</v>
      </c>
    </row>
    <row r="49" spans="1:13" ht="12.75">
      <c r="A49" s="44" t="s">
        <v>55</v>
      </c>
      <c r="B49" s="44"/>
      <c r="C49" s="50">
        <v>8</v>
      </c>
      <c r="D49" s="50">
        <v>14.45</v>
      </c>
      <c r="E49" s="50">
        <v>11.159</v>
      </c>
      <c r="F49" s="50">
        <v>2.156</v>
      </c>
      <c r="G49" s="48">
        <v>6</v>
      </c>
      <c r="I49" s="50">
        <v>9.27</v>
      </c>
      <c r="J49" s="50">
        <v>17</v>
      </c>
      <c r="K49" s="50">
        <v>12.31</v>
      </c>
      <c r="L49" s="50">
        <v>2.65</v>
      </c>
      <c r="M49" s="48">
        <v>11</v>
      </c>
    </row>
    <row r="50" spans="1:13" ht="12.75">
      <c r="A50" s="44" t="s">
        <v>39</v>
      </c>
      <c r="B50" s="44"/>
      <c r="C50" s="50">
        <v>7.25</v>
      </c>
      <c r="D50" s="50">
        <v>18.5</v>
      </c>
      <c r="E50" s="50">
        <v>11.23</v>
      </c>
      <c r="F50" s="50">
        <v>3.297</v>
      </c>
      <c r="G50" s="48">
        <v>13</v>
      </c>
      <c r="I50" s="50">
        <v>7.5</v>
      </c>
      <c r="J50" s="50">
        <v>18.93</v>
      </c>
      <c r="K50" s="50">
        <v>13.017</v>
      </c>
      <c r="L50" s="50">
        <v>3.27</v>
      </c>
      <c r="M50" s="48">
        <v>19</v>
      </c>
    </row>
    <row r="51" spans="1:13" ht="12.75">
      <c r="A51" s="44" t="s">
        <v>40</v>
      </c>
      <c r="B51" s="44"/>
      <c r="C51" s="50">
        <v>8.85</v>
      </c>
      <c r="D51" s="50">
        <v>25.48</v>
      </c>
      <c r="E51" s="50">
        <v>16.55</v>
      </c>
      <c r="F51" s="50">
        <v>5.6</v>
      </c>
      <c r="G51" s="48">
        <v>9</v>
      </c>
      <c r="I51" s="50">
        <v>13.22</v>
      </c>
      <c r="J51" s="50">
        <v>28.85</v>
      </c>
      <c r="K51" s="50">
        <v>18.2</v>
      </c>
      <c r="L51" s="50">
        <v>4.5</v>
      </c>
      <c r="M51" s="48">
        <v>12</v>
      </c>
    </row>
    <row r="52" spans="1:13" ht="12.75">
      <c r="A52" s="44" t="s">
        <v>41</v>
      </c>
      <c r="B52" s="44"/>
      <c r="C52" s="50">
        <v>7.05</v>
      </c>
      <c r="D52" s="50">
        <v>14</v>
      </c>
      <c r="E52" s="50">
        <v>10.525</v>
      </c>
      <c r="F52" s="50">
        <v>4.914</v>
      </c>
      <c r="G52" s="48">
        <v>2</v>
      </c>
      <c r="I52" s="50">
        <v>14.42</v>
      </c>
      <c r="J52" s="50">
        <v>21.15</v>
      </c>
      <c r="K52" s="50">
        <v>17.788</v>
      </c>
      <c r="L52" s="50">
        <v>4.759</v>
      </c>
      <c r="M52" s="48">
        <v>2</v>
      </c>
    </row>
    <row r="53" spans="1:13" ht="12.75">
      <c r="A53" s="44" t="s">
        <v>42</v>
      </c>
      <c r="B53" s="44"/>
      <c r="C53" s="50">
        <v>10</v>
      </c>
      <c r="D53" s="50">
        <v>17.5</v>
      </c>
      <c r="E53" s="50">
        <v>13.359</v>
      </c>
      <c r="F53" s="50">
        <v>2.39</v>
      </c>
      <c r="G53" s="48">
        <v>9</v>
      </c>
      <c r="I53" s="50">
        <v>10</v>
      </c>
      <c r="J53" s="50">
        <v>23.08</v>
      </c>
      <c r="K53" s="50">
        <v>15.46</v>
      </c>
      <c r="L53" s="50">
        <v>3.21</v>
      </c>
      <c r="M53" s="48">
        <v>18</v>
      </c>
    </row>
    <row r="54" spans="1:13" ht="12.75">
      <c r="A54" s="44" t="s">
        <v>43</v>
      </c>
      <c r="B54" s="44"/>
      <c r="C54" s="50">
        <v>8</v>
      </c>
      <c r="D54" s="50">
        <v>14.81</v>
      </c>
      <c r="E54" s="50">
        <v>10.107</v>
      </c>
      <c r="F54" s="50">
        <v>2.388</v>
      </c>
      <c r="G54" s="48">
        <v>6</v>
      </c>
      <c r="I54" s="50">
        <v>8.17</v>
      </c>
      <c r="J54" s="50">
        <v>17.62</v>
      </c>
      <c r="K54" s="50">
        <v>12.22</v>
      </c>
      <c r="L54" s="50">
        <v>3.587</v>
      </c>
      <c r="M54" s="48">
        <v>6</v>
      </c>
    </row>
    <row r="55" spans="1:13" ht="12.75">
      <c r="A55" s="44" t="s">
        <v>44</v>
      </c>
      <c r="B55" s="44"/>
      <c r="C55" s="50">
        <v>5.85</v>
      </c>
      <c r="D55" s="50">
        <v>13.57</v>
      </c>
      <c r="E55" s="50">
        <v>9.79</v>
      </c>
      <c r="F55" s="50">
        <v>2.915</v>
      </c>
      <c r="G55" s="48">
        <v>5</v>
      </c>
      <c r="I55" s="50">
        <v>9</v>
      </c>
      <c r="J55" s="50">
        <v>15.82</v>
      </c>
      <c r="K55" s="50">
        <v>11.2955</v>
      </c>
      <c r="L55" s="50">
        <v>2.65</v>
      </c>
      <c r="M55" s="48">
        <v>5</v>
      </c>
    </row>
    <row r="56" spans="1:13" ht="12.75">
      <c r="A56" s="44" t="s">
        <v>47</v>
      </c>
      <c r="B56" s="44"/>
      <c r="C56" s="50">
        <v>7.75</v>
      </c>
      <c r="D56" s="50">
        <v>15.93</v>
      </c>
      <c r="E56" s="50">
        <v>10.68</v>
      </c>
      <c r="F56" s="50">
        <v>2.31</v>
      </c>
      <c r="G56" s="48">
        <v>24</v>
      </c>
      <c r="I56" s="50">
        <v>8.65</v>
      </c>
      <c r="J56" s="50">
        <v>16.87</v>
      </c>
      <c r="K56" s="50">
        <v>12.49</v>
      </c>
      <c r="L56" s="50">
        <v>2.23</v>
      </c>
      <c r="M56" s="48">
        <v>29</v>
      </c>
    </row>
    <row r="57" spans="1:13" ht="12.75">
      <c r="A57" s="44" t="s">
        <v>56</v>
      </c>
      <c r="B57" s="44"/>
      <c r="C57" s="50">
        <v>7.75</v>
      </c>
      <c r="D57" s="50">
        <v>9.88</v>
      </c>
      <c r="E57" s="50">
        <v>8.768</v>
      </c>
      <c r="F57" s="50">
        <v>0.734</v>
      </c>
      <c r="G57" s="48">
        <v>10</v>
      </c>
      <c r="I57" s="50">
        <v>7.41</v>
      </c>
      <c r="J57" s="50">
        <v>14.54</v>
      </c>
      <c r="K57" s="50">
        <v>10.65</v>
      </c>
      <c r="L57" s="50">
        <v>3.017</v>
      </c>
      <c r="M57" s="48">
        <v>6</v>
      </c>
    </row>
    <row r="60" spans="1:13" ht="51.75">
      <c r="A60" s="41" t="s">
        <v>181</v>
      </c>
      <c r="B60" s="42"/>
      <c r="C60" s="43" t="s">
        <v>18</v>
      </c>
      <c r="D60" s="43" t="s">
        <v>19</v>
      </c>
      <c r="E60" s="43" t="s">
        <v>51</v>
      </c>
      <c r="F60" s="43" t="s">
        <v>23</v>
      </c>
      <c r="G60" s="43" t="s">
        <v>52</v>
      </c>
      <c r="I60" s="43" t="s">
        <v>18</v>
      </c>
      <c r="J60" s="43" t="s">
        <v>19</v>
      </c>
      <c r="K60" s="43" t="s">
        <v>51</v>
      </c>
      <c r="L60" s="43" t="s">
        <v>23</v>
      </c>
      <c r="M60" s="43" t="s">
        <v>52</v>
      </c>
    </row>
    <row r="62" spans="1:13" ht="12.75">
      <c r="A62" s="42" t="s">
        <v>34</v>
      </c>
      <c r="B62" s="44"/>
      <c r="C62" s="45"/>
      <c r="D62" s="45"/>
      <c r="E62" s="45"/>
      <c r="F62" s="45"/>
      <c r="G62" s="45"/>
      <c r="I62" s="45"/>
      <c r="J62" s="45"/>
      <c r="K62" s="45"/>
      <c r="L62" s="45"/>
      <c r="M62" s="45"/>
    </row>
    <row r="63" spans="1:13" ht="12.75">
      <c r="A63" s="46" t="s">
        <v>24</v>
      </c>
      <c r="B63" s="42"/>
      <c r="C63" s="47">
        <v>27505</v>
      </c>
      <c r="D63" s="47">
        <v>82500</v>
      </c>
      <c r="E63" s="47">
        <v>52762</v>
      </c>
      <c r="F63" s="47">
        <v>17266</v>
      </c>
      <c r="G63" s="48">
        <v>10</v>
      </c>
      <c r="I63" s="47">
        <v>32000</v>
      </c>
      <c r="J63" s="47">
        <v>105000</v>
      </c>
      <c r="K63" s="47">
        <v>70552</v>
      </c>
      <c r="L63" s="47">
        <v>18088</v>
      </c>
      <c r="M63" s="48">
        <v>36</v>
      </c>
    </row>
    <row r="64" spans="1:13" ht="12.75">
      <c r="A64" s="44" t="s">
        <v>25</v>
      </c>
      <c r="B64" s="44"/>
      <c r="C64" s="47">
        <v>14560</v>
      </c>
      <c r="D64" s="47">
        <v>47500</v>
      </c>
      <c r="E64" s="47">
        <v>26341</v>
      </c>
      <c r="F64" s="47">
        <v>13395</v>
      </c>
      <c r="G64" s="48">
        <v>5</v>
      </c>
      <c r="I64" s="47">
        <v>19505</v>
      </c>
      <c r="J64" s="47">
        <v>55000</v>
      </c>
      <c r="K64" s="47">
        <v>33196</v>
      </c>
      <c r="L64" s="47">
        <v>9466</v>
      </c>
      <c r="M64" s="48">
        <v>33</v>
      </c>
    </row>
    <row r="65" spans="1:13" ht="12.75">
      <c r="A65" s="44" t="s">
        <v>26</v>
      </c>
      <c r="B65" s="44"/>
      <c r="C65" s="47">
        <v>31000</v>
      </c>
      <c r="D65" s="47">
        <v>44190</v>
      </c>
      <c r="E65" s="47">
        <v>39695</v>
      </c>
      <c r="F65" s="47">
        <v>7532</v>
      </c>
      <c r="G65" s="48">
        <v>3</v>
      </c>
      <c r="I65" s="47">
        <v>20800</v>
      </c>
      <c r="J65" s="47">
        <v>83500</v>
      </c>
      <c r="K65" s="47">
        <v>46461</v>
      </c>
      <c r="L65" s="47">
        <v>18305</v>
      </c>
      <c r="M65" s="48">
        <v>11</v>
      </c>
    </row>
    <row r="66" spans="1:13" ht="12.75">
      <c r="A66" s="44" t="s">
        <v>53</v>
      </c>
      <c r="B66" s="44"/>
      <c r="C66" s="47">
        <v>12168</v>
      </c>
      <c r="D66" s="47">
        <v>40000</v>
      </c>
      <c r="E66" s="47">
        <v>26908</v>
      </c>
      <c r="F66" s="47">
        <v>10023</v>
      </c>
      <c r="G66" s="48">
        <v>7</v>
      </c>
      <c r="I66" s="47">
        <v>24000</v>
      </c>
      <c r="J66" s="47">
        <v>66560</v>
      </c>
      <c r="K66" s="47">
        <v>35431</v>
      </c>
      <c r="L66" s="47">
        <v>10795</v>
      </c>
      <c r="M66" s="48">
        <v>28</v>
      </c>
    </row>
    <row r="67" spans="1:13" ht="12.75">
      <c r="A67" s="44" t="s">
        <v>28</v>
      </c>
      <c r="B67" s="44"/>
      <c r="C67" s="51">
        <v>20800</v>
      </c>
      <c r="D67" s="51">
        <v>57980</v>
      </c>
      <c r="E67" s="51">
        <v>37971</v>
      </c>
      <c r="F67" s="51">
        <v>9688</v>
      </c>
      <c r="G67" s="52">
        <v>11</v>
      </c>
      <c r="H67" s="53"/>
      <c r="I67" s="51">
        <v>20800</v>
      </c>
      <c r="J67" s="51">
        <v>57980</v>
      </c>
      <c r="K67" s="51">
        <v>37971</v>
      </c>
      <c r="L67" s="51">
        <v>9688</v>
      </c>
      <c r="M67" s="52">
        <v>11</v>
      </c>
    </row>
    <row r="68" spans="1:13" ht="12.75">
      <c r="A68" s="44" t="s">
        <v>29</v>
      </c>
      <c r="B68" s="44"/>
      <c r="C68" s="51">
        <v>34000</v>
      </c>
      <c r="D68" s="51">
        <v>50000</v>
      </c>
      <c r="E68" s="51">
        <v>42188</v>
      </c>
      <c r="F68" s="51">
        <v>6101</v>
      </c>
      <c r="G68" s="52">
        <v>5</v>
      </c>
      <c r="H68" s="53"/>
      <c r="I68" s="51">
        <v>34000</v>
      </c>
      <c r="J68" s="51">
        <v>50000</v>
      </c>
      <c r="K68" s="51">
        <v>42188</v>
      </c>
      <c r="L68" s="51">
        <v>6101</v>
      </c>
      <c r="M68" s="52">
        <v>5</v>
      </c>
    </row>
    <row r="69" spans="1:13" ht="12.75">
      <c r="A69" s="44" t="s">
        <v>30</v>
      </c>
      <c r="B69" s="44"/>
      <c r="C69" s="47">
        <v>24403</v>
      </c>
      <c r="D69" s="47">
        <v>37500</v>
      </c>
      <c r="E69" s="47">
        <v>30836</v>
      </c>
      <c r="F69" s="47">
        <v>5350</v>
      </c>
      <c r="G69" s="48">
        <v>6</v>
      </c>
      <c r="I69" s="47">
        <v>27000</v>
      </c>
      <c r="J69" s="47">
        <v>55736</v>
      </c>
      <c r="K69" s="47">
        <v>41340</v>
      </c>
      <c r="L69" s="47">
        <v>7583</v>
      </c>
      <c r="M69" s="48">
        <v>14</v>
      </c>
    </row>
    <row r="70" spans="1:13" ht="12.75">
      <c r="A70" s="44" t="s">
        <v>31</v>
      </c>
      <c r="B70" s="44"/>
      <c r="C70" s="51">
        <v>24211</v>
      </c>
      <c r="D70" s="51">
        <v>55736</v>
      </c>
      <c r="E70" s="51">
        <v>34026</v>
      </c>
      <c r="F70" s="51">
        <v>14612</v>
      </c>
      <c r="G70" s="52">
        <v>4</v>
      </c>
      <c r="H70" s="53"/>
      <c r="I70" s="51">
        <v>24211</v>
      </c>
      <c r="J70" s="51">
        <v>55736</v>
      </c>
      <c r="K70" s="51">
        <v>34026</v>
      </c>
      <c r="L70" s="51">
        <v>14612</v>
      </c>
      <c r="M70" s="52">
        <v>4</v>
      </c>
    </row>
    <row r="71" spans="1:13" ht="12.75">
      <c r="A71" s="44" t="s">
        <v>32</v>
      </c>
      <c r="B71" s="44"/>
      <c r="C71" s="47">
        <v>15816</v>
      </c>
      <c r="D71" s="47">
        <v>35360</v>
      </c>
      <c r="E71" s="47">
        <v>26072</v>
      </c>
      <c r="F71" s="47">
        <v>9807</v>
      </c>
      <c r="G71" s="48">
        <v>3</v>
      </c>
      <c r="I71" s="47">
        <v>27000</v>
      </c>
      <c r="J71" s="47">
        <v>39884</v>
      </c>
      <c r="K71" s="47">
        <v>32900</v>
      </c>
      <c r="L71" s="47">
        <v>4402</v>
      </c>
      <c r="M71" s="48">
        <v>9</v>
      </c>
    </row>
    <row r="72" spans="1:13" ht="12.75">
      <c r="A72" s="44"/>
      <c r="B72" s="44"/>
      <c r="C72" s="49"/>
      <c r="D72" s="49"/>
      <c r="E72" s="49"/>
      <c r="F72" s="49"/>
      <c r="G72" s="48"/>
      <c r="I72" s="49"/>
      <c r="J72" s="49"/>
      <c r="K72" s="49"/>
      <c r="L72" s="49"/>
      <c r="M72" s="48"/>
    </row>
    <row r="73" spans="1:13" ht="12.75">
      <c r="A73" s="42" t="s">
        <v>33</v>
      </c>
      <c r="B73" s="44"/>
      <c r="C73" s="49"/>
      <c r="D73" s="49"/>
      <c r="E73" s="49"/>
      <c r="F73" s="49"/>
      <c r="G73" s="48"/>
      <c r="I73" s="49"/>
      <c r="J73" s="49"/>
      <c r="K73" s="49"/>
      <c r="L73" s="49"/>
      <c r="M73" s="48"/>
    </row>
    <row r="74" spans="1:13" ht="12.75">
      <c r="A74" s="44" t="s">
        <v>54</v>
      </c>
      <c r="B74" s="44"/>
      <c r="C74" s="50">
        <v>9.02</v>
      </c>
      <c r="D74" s="50">
        <v>10.95</v>
      </c>
      <c r="E74" s="50">
        <v>9.88</v>
      </c>
      <c r="F74" s="50">
        <v>0.96</v>
      </c>
      <c r="G74" s="48">
        <v>4</v>
      </c>
      <c r="I74" s="50">
        <v>8.17</v>
      </c>
      <c r="J74" s="50">
        <v>19.45</v>
      </c>
      <c r="K74" s="50">
        <v>12.82</v>
      </c>
      <c r="L74" s="50">
        <v>2.64</v>
      </c>
      <c r="M74" s="48">
        <v>30</v>
      </c>
    </row>
    <row r="75" spans="1:13" ht="12.75">
      <c r="A75" s="44" t="s">
        <v>36</v>
      </c>
      <c r="B75" s="44"/>
      <c r="C75" s="50">
        <v>11.83</v>
      </c>
      <c r="D75" s="50">
        <v>21.63</v>
      </c>
      <c r="E75" s="50">
        <v>16.01</v>
      </c>
      <c r="F75" s="50">
        <v>3.177</v>
      </c>
      <c r="G75" s="48">
        <v>7</v>
      </c>
      <c r="I75" s="50">
        <v>14.01</v>
      </c>
      <c r="J75" s="50">
        <v>32.81</v>
      </c>
      <c r="K75" s="50">
        <v>21.96</v>
      </c>
      <c r="L75" s="50">
        <v>5.04</v>
      </c>
      <c r="M75" s="48">
        <v>35</v>
      </c>
    </row>
    <row r="76" spans="1:13" ht="12.75">
      <c r="A76" s="44" t="s">
        <v>37</v>
      </c>
      <c r="B76" s="44"/>
      <c r="C76" s="50">
        <v>13</v>
      </c>
      <c r="D76" s="50">
        <v>13</v>
      </c>
      <c r="E76" s="50">
        <v>13</v>
      </c>
      <c r="F76" s="50"/>
      <c r="G76" s="48">
        <v>1</v>
      </c>
      <c r="I76" s="50">
        <v>10.29</v>
      </c>
      <c r="J76" s="50">
        <v>26.8</v>
      </c>
      <c r="K76" s="50">
        <v>16.9</v>
      </c>
      <c r="L76" s="50">
        <v>3.61</v>
      </c>
      <c r="M76" s="48">
        <v>18</v>
      </c>
    </row>
    <row r="77" spans="1:13" ht="12.75">
      <c r="A77" s="44" t="s">
        <v>55</v>
      </c>
      <c r="B77" s="44"/>
      <c r="C77" s="54">
        <v>5.85</v>
      </c>
      <c r="D77" s="54">
        <v>17.55</v>
      </c>
      <c r="E77" s="54">
        <v>12.12</v>
      </c>
      <c r="F77" s="54">
        <v>3.46</v>
      </c>
      <c r="G77" s="52">
        <v>15</v>
      </c>
      <c r="H77" s="53"/>
      <c r="I77" s="54">
        <v>5.85</v>
      </c>
      <c r="J77" s="54">
        <v>17.55</v>
      </c>
      <c r="K77" s="54">
        <v>12.347</v>
      </c>
      <c r="L77" s="54">
        <v>3.48</v>
      </c>
      <c r="M77" s="52">
        <v>14</v>
      </c>
    </row>
    <row r="78" spans="1:13" ht="12.75">
      <c r="A78" s="44" t="s">
        <v>39</v>
      </c>
      <c r="B78" s="44"/>
      <c r="C78" s="50">
        <v>7.57</v>
      </c>
      <c r="D78" s="50">
        <v>13.18</v>
      </c>
      <c r="E78" s="50">
        <v>10.2</v>
      </c>
      <c r="F78" s="50">
        <v>2.435</v>
      </c>
      <c r="G78" s="48">
        <v>8</v>
      </c>
      <c r="I78" s="50">
        <v>8.88</v>
      </c>
      <c r="J78" s="50">
        <v>20.25</v>
      </c>
      <c r="K78" s="50">
        <v>14.01</v>
      </c>
      <c r="L78" s="50">
        <v>2.99</v>
      </c>
      <c r="M78" s="48">
        <v>34</v>
      </c>
    </row>
    <row r="79" spans="1:13" ht="12.75">
      <c r="A79" s="44" t="s">
        <v>40</v>
      </c>
      <c r="B79" s="44"/>
      <c r="C79" s="50">
        <v>13.35</v>
      </c>
      <c r="D79" s="50">
        <v>25.22</v>
      </c>
      <c r="E79" s="50">
        <v>19.64</v>
      </c>
      <c r="F79" s="50">
        <v>3.82</v>
      </c>
      <c r="G79" s="48">
        <v>6</v>
      </c>
      <c r="I79" s="50">
        <v>12.5</v>
      </c>
      <c r="J79" s="50">
        <v>33.39</v>
      </c>
      <c r="K79" s="50">
        <v>22.4</v>
      </c>
      <c r="L79" s="50">
        <v>5.41</v>
      </c>
      <c r="M79" s="48">
        <v>29</v>
      </c>
    </row>
    <row r="80" spans="1:13" ht="12.75">
      <c r="A80" s="44" t="s">
        <v>41</v>
      </c>
      <c r="B80" s="44"/>
      <c r="C80" s="54">
        <v>10.99</v>
      </c>
      <c r="D80" s="54">
        <v>18.29</v>
      </c>
      <c r="E80" s="54">
        <v>14.77</v>
      </c>
      <c r="F80" s="54">
        <v>2.7</v>
      </c>
      <c r="G80" s="52">
        <v>7</v>
      </c>
      <c r="H80" s="53"/>
      <c r="I80" s="54">
        <v>10.99</v>
      </c>
      <c r="J80" s="54">
        <v>18.29</v>
      </c>
      <c r="K80" s="54">
        <v>14.77</v>
      </c>
      <c r="L80" s="54">
        <v>2.7</v>
      </c>
      <c r="M80" s="52">
        <v>7</v>
      </c>
    </row>
    <row r="81" spans="1:13" ht="12.75">
      <c r="A81" s="44" t="s">
        <v>42</v>
      </c>
      <c r="B81" s="44"/>
      <c r="C81" s="50">
        <v>9.9</v>
      </c>
      <c r="D81" s="50">
        <v>19.79</v>
      </c>
      <c r="E81" s="50">
        <v>14.7</v>
      </c>
      <c r="F81" s="50">
        <v>3.28</v>
      </c>
      <c r="G81" s="48">
        <v>7</v>
      </c>
      <c r="I81" s="50">
        <v>11.5</v>
      </c>
      <c r="J81" s="50">
        <v>23.58</v>
      </c>
      <c r="K81" s="50">
        <v>17.58</v>
      </c>
      <c r="L81" s="50">
        <v>2.99</v>
      </c>
      <c r="M81" s="48">
        <v>36</v>
      </c>
    </row>
    <row r="82" spans="1:13" ht="12.75">
      <c r="A82" s="44" t="s">
        <v>43</v>
      </c>
      <c r="B82" s="44"/>
      <c r="C82" s="50">
        <v>7.73</v>
      </c>
      <c r="D82" s="50">
        <v>14.79</v>
      </c>
      <c r="E82" s="50">
        <v>10.17</v>
      </c>
      <c r="F82" s="50">
        <v>3.99</v>
      </c>
      <c r="G82" s="48">
        <v>3</v>
      </c>
      <c r="I82" s="50">
        <v>9.25</v>
      </c>
      <c r="J82" s="50">
        <v>16.79</v>
      </c>
      <c r="K82" s="50">
        <v>13.49</v>
      </c>
      <c r="L82" s="50">
        <v>2.33</v>
      </c>
      <c r="M82" s="48">
        <v>10</v>
      </c>
    </row>
    <row r="83" spans="1:13" ht="12.75">
      <c r="A83" s="44" t="s">
        <v>44</v>
      </c>
      <c r="B83" s="44"/>
      <c r="C83" s="54">
        <v>9</v>
      </c>
      <c r="D83" s="54">
        <v>18.07</v>
      </c>
      <c r="E83" s="54">
        <v>12.789</v>
      </c>
      <c r="F83" s="54">
        <v>2.565</v>
      </c>
      <c r="G83" s="52">
        <v>13</v>
      </c>
      <c r="H83" s="53"/>
      <c r="I83" s="54">
        <v>9</v>
      </c>
      <c r="J83" s="54">
        <v>18.07</v>
      </c>
      <c r="K83" s="54">
        <v>12.789</v>
      </c>
      <c r="L83" s="54">
        <v>2.565</v>
      </c>
      <c r="M83" s="52">
        <v>13</v>
      </c>
    </row>
    <row r="84" spans="1:13" ht="12.75">
      <c r="A84" s="44" t="s">
        <v>47</v>
      </c>
      <c r="B84" s="44"/>
      <c r="C84" s="50">
        <v>6.5</v>
      </c>
      <c r="D84" s="50">
        <v>13.18</v>
      </c>
      <c r="E84" s="50">
        <v>9.98</v>
      </c>
      <c r="F84" s="50">
        <v>2.016</v>
      </c>
      <c r="G84" s="48">
        <v>8</v>
      </c>
      <c r="I84" s="50">
        <v>7</v>
      </c>
      <c r="J84" s="50">
        <v>20</v>
      </c>
      <c r="K84" s="50">
        <v>13.5</v>
      </c>
      <c r="L84" s="50">
        <v>2.6</v>
      </c>
      <c r="M84" s="48">
        <v>39</v>
      </c>
    </row>
    <row r="85" spans="1:13" ht="12.75">
      <c r="A85" s="44" t="s">
        <v>56</v>
      </c>
      <c r="B85" s="44"/>
      <c r="C85" s="50">
        <v>7.74</v>
      </c>
      <c r="D85" s="50">
        <v>10.49</v>
      </c>
      <c r="E85" s="50">
        <v>9.24</v>
      </c>
      <c r="F85" s="50">
        <v>1.39</v>
      </c>
      <c r="G85" s="48">
        <v>3</v>
      </c>
      <c r="I85" s="50">
        <v>6.5</v>
      </c>
      <c r="J85" s="50">
        <v>16.18</v>
      </c>
      <c r="K85" s="50">
        <v>10.61</v>
      </c>
      <c r="L85" s="50">
        <v>2.42</v>
      </c>
      <c r="M85" s="48">
        <v>17</v>
      </c>
    </row>
    <row r="88" spans="1:13" ht="51.75">
      <c r="A88" s="41" t="s">
        <v>58</v>
      </c>
      <c r="B88" s="42"/>
      <c r="C88" s="43" t="s">
        <v>18</v>
      </c>
      <c r="D88" s="43" t="s">
        <v>19</v>
      </c>
      <c r="E88" s="43" t="s">
        <v>51</v>
      </c>
      <c r="F88" s="43" t="s">
        <v>23</v>
      </c>
      <c r="G88" s="43" t="s">
        <v>52</v>
      </c>
      <c r="I88" s="43" t="s">
        <v>18</v>
      </c>
      <c r="J88" s="43" t="s">
        <v>19</v>
      </c>
      <c r="K88" s="43" t="s">
        <v>51</v>
      </c>
      <c r="L88" s="43" t="s">
        <v>23</v>
      </c>
      <c r="M88" s="43" t="s">
        <v>52</v>
      </c>
    </row>
    <row r="90" spans="1:13" ht="12.75">
      <c r="A90" s="42" t="s">
        <v>34</v>
      </c>
      <c r="B90" s="44"/>
      <c r="C90" s="45"/>
      <c r="D90" s="45"/>
      <c r="E90" s="45"/>
      <c r="F90" s="45"/>
      <c r="G90" s="45"/>
      <c r="I90" s="45"/>
      <c r="J90" s="45"/>
      <c r="K90" s="45"/>
      <c r="L90" s="45"/>
      <c r="M90" s="45"/>
    </row>
    <row r="91" spans="1:13" ht="12.75">
      <c r="A91" s="46" t="s">
        <v>24</v>
      </c>
      <c r="B91" s="42"/>
      <c r="C91" s="47">
        <v>55053</v>
      </c>
      <c r="D91" s="47">
        <v>55053</v>
      </c>
      <c r="E91" s="47">
        <v>55053</v>
      </c>
      <c r="F91" s="47"/>
      <c r="G91" s="48">
        <v>1</v>
      </c>
      <c r="I91" s="47">
        <v>45000</v>
      </c>
      <c r="J91" s="47">
        <v>100805</v>
      </c>
      <c r="K91" s="47">
        <v>76570</v>
      </c>
      <c r="L91" s="47">
        <v>17114</v>
      </c>
      <c r="M91" s="48">
        <v>8</v>
      </c>
    </row>
    <row r="92" spans="1:13" ht="12.75">
      <c r="A92" s="44" t="s">
        <v>25</v>
      </c>
      <c r="B92" s="44"/>
      <c r="C92" s="51">
        <v>24025</v>
      </c>
      <c r="D92" s="51">
        <v>43978</v>
      </c>
      <c r="E92" s="51">
        <v>35976</v>
      </c>
      <c r="F92" s="51">
        <v>7745</v>
      </c>
      <c r="G92" s="52">
        <v>9</v>
      </c>
      <c r="H92" s="53"/>
      <c r="I92" s="51">
        <v>24025</v>
      </c>
      <c r="J92" s="51">
        <v>43978</v>
      </c>
      <c r="K92" s="51">
        <v>35976</v>
      </c>
      <c r="L92" s="51">
        <v>7745</v>
      </c>
      <c r="M92" s="52">
        <v>9</v>
      </c>
    </row>
    <row r="93" spans="1:13" ht="12.75">
      <c r="A93" s="44" t="s">
        <v>26</v>
      </c>
      <c r="B93" s="44"/>
      <c r="C93" s="47">
        <v>43897</v>
      </c>
      <c r="D93" s="47">
        <v>43897</v>
      </c>
      <c r="E93" s="47">
        <v>43897</v>
      </c>
      <c r="F93" s="47"/>
      <c r="G93" s="48">
        <v>1</v>
      </c>
      <c r="I93" s="47">
        <v>40471</v>
      </c>
      <c r="J93" s="47">
        <v>71349</v>
      </c>
      <c r="K93" s="47">
        <v>52429</v>
      </c>
      <c r="L93" s="47">
        <v>13268</v>
      </c>
      <c r="M93" s="48">
        <v>4</v>
      </c>
    </row>
    <row r="94" spans="1:13" ht="12.75">
      <c r="A94" s="44" t="s">
        <v>53</v>
      </c>
      <c r="B94" s="44"/>
      <c r="C94" s="47">
        <v>21842</v>
      </c>
      <c r="D94" s="47">
        <v>21842</v>
      </c>
      <c r="E94" s="47">
        <v>21842</v>
      </c>
      <c r="F94" s="47"/>
      <c r="G94" s="48">
        <v>1</v>
      </c>
      <c r="I94" s="47">
        <v>24025</v>
      </c>
      <c r="J94" s="47">
        <v>46800</v>
      </c>
      <c r="K94" s="47">
        <v>33457</v>
      </c>
      <c r="L94" s="47">
        <v>7554</v>
      </c>
      <c r="M94" s="48">
        <v>10</v>
      </c>
    </row>
    <row r="95" spans="1:13" ht="12.75">
      <c r="A95" s="44" t="s">
        <v>28</v>
      </c>
      <c r="B95" s="44"/>
      <c r="C95" s="51">
        <v>22880</v>
      </c>
      <c r="D95" s="51">
        <v>49920</v>
      </c>
      <c r="E95" s="51">
        <v>38628</v>
      </c>
      <c r="F95" s="51">
        <v>12913</v>
      </c>
      <c r="G95" s="52">
        <v>4</v>
      </c>
      <c r="H95" s="53"/>
      <c r="I95" s="51">
        <v>22880</v>
      </c>
      <c r="J95" s="51">
        <v>49920</v>
      </c>
      <c r="K95" s="51">
        <v>38628</v>
      </c>
      <c r="L95" s="51">
        <v>12913</v>
      </c>
      <c r="M95" s="52">
        <v>4</v>
      </c>
    </row>
    <row r="96" spans="1:13" ht="12.75">
      <c r="A96" s="44" t="s">
        <v>29</v>
      </c>
      <c r="B96" s="44"/>
      <c r="C96" s="51">
        <v>39980</v>
      </c>
      <c r="D96" s="51">
        <v>47000</v>
      </c>
      <c r="E96" s="51">
        <v>43042</v>
      </c>
      <c r="F96" s="51">
        <v>3389</v>
      </c>
      <c r="G96" s="52">
        <v>4</v>
      </c>
      <c r="H96" s="53"/>
      <c r="I96" s="51">
        <v>39980</v>
      </c>
      <c r="J96" s="51">
        <v>47000</v>
      </c>
      <c r="K96" s="51">
        <v>43042</v>
      </c>
      <c r="L96" s="51">
        <v>3389</v>
      </c>
      <c r="M96" s="52">
        <v>4</v>
      </c>
    </row>
    <row r="97" spans="1:13" ht="12.75">
      <c r="A97" s="44" t="s">
        <v>30</v>
      </c>
      <c r="B97" s="44"/>
      <c r="C97" s="51">
        <v>24403</v>
      </c>
      <c r="D97" s="51">
        <v>53040</v>
      </c>
      <c r="E97" s="51">
        <v>40363</v>
      </c>
      <c r="F97" s="51">
        <v>10626</v>
      </c>
      <c r="G97" s="52">
        <v>5</v>
      </c>
      <c r="I97" s="47">
        <v>38750</v>
      </c>
      <c r="J97" s="47">
        <v>53040</v>
      </c>
      <c r="K97" s="47">
        <v>44343</v>
      </c>
      <c r="L97" s="47">
        <v>6665</v>
      </c>
      <c r="M97" s="48">
        <v>4</v>
      </c>
    </row>
    <row r="98" spans="1:13" ht="12.75">
      <c r="A98" s="44" t="s">
        <v>31</v>
      </c>
      <c r="B98" s="44"/>
      <c r="C98" s="51">
        <v>22880</v>
      </c>
      <c r="D98" s="51">
        <v>28565</v>
      </c>
      <c r="E98" s="51">
        <v>25722</v>
      </c>
      <c r="F98" s="51">
        <v>4020</v>
      </c>
      <c r="G98" s="52">
        <v>2</v>
      </c>
      <c r="H98" s="53"/>
      <c r="I98" s="51">
        <v>22880</v>
      </c>
      <c r="J98" s="51">
        <v>28565</v>
      </c>
      <c r="K98" s="51">
        <v>25722</v>
      </c>
      <c r="L98" s="51">
        <v>4020</v>
      </c>
      <c r="M98" s="48">
        <v>2</v>
      </c>
    </row>
    <row r="99" spans="1:13" ht="12.75">
      <c r="A99" s="44" t="s">
        <v>32</v>
      </c>
      <c r="B99" s="44"/>
      <c r="C99" s="51">
        <v>31200</v>
      </c>
      <c r="D99" s="51">
        <v>38750</v>
      </c>
      <c r="E99" s="51">
        <v>34975</v>
      </c>
      <c r="F99" s="51">
        <v>5338</v>
      </c>
      <c r="G99" s="52">
        <v>2</v>
      </c>
      <c r="H99" s="53"/>
      <c r="I99" s="51">
        <v>31200</v>
      </c>
      <c r="J99" s="51">
        <v>38750</v>
      </c>
      <c r="K99" s="51">
        <v>34975</v>
      </c>
      <c r="L99" s="51">
        <v>5338</v>
      </c>
      <c r="M99" s="52">
        <v>2</v>
      </c>
    </row>
    <row r="100" spans="1:13" ht="12.75">
      <c r="A100" s="44"/>
      <c r="B100" s="44"/>
      <c r="C100" s="49"/>
      <c r="D100" s="49"/>
      <c r="E100" s="49"/>
      <c r="F100" s="49"/>
      <c r="G100" s="48"/>
      <c r="I100" s="49"/>
      <c r="J100" s="49"/>
      <c r="K100" s="49"/>
      <c r="L100" s="49"/>
      <c r="M100" s="48"/>
    </row>
    <row r="101" spans="1:13" ht="12.75">
      <c r="A101" s="42" t="s">
        <v>33</v>
      </c>
      <c r="B101" s="44"/>
      <c r="C101" s="49"/>
      <c r="D101" s="49"/>
      <c r="E101" s="49"/>
      <c r="F101" s="49"/>
      <c r="G101" s="48"/>
      <c r="I101" s="49"/>
      <c r="J101" s="49"/>
      <c r="K101" s="49"/>
      <c r="L101" s="49"/>
      <c r="M101" s="48"/>
    </row>
    <row r="102" spans="1:13" ht="12.75">
      <c r="A102" s="44" t="s">
        <v>54</v>
      </c>
      <c r="B102" s="44"/>
      <c r="C102" s="50">
        <v>10.44</v>
      </c>
      <c r="D102" s="50">
        <v>10.44</v>
      </c>
      <c r="E102" s="50">
        <v>10.44</v>
      </c>
      <c r="F102" s="50"/>
      <c r="G102" s="48">
        <v>1</v>
      </c>
      <c r="I102" s="50">
        <v>9.81</v>
      </c>
      <c r="J102" s="50">
        <v>19.45</v>
      </c>
      <c r="K102" s="50">
        <v>13.91</v>
      </c>
      <c r="L102" s="50">
        <v>3.059</v>
      </c>
      <c r="M102" s="48">
        <v>10</v>
      </c>
    </row>
    <row r="103" spans="1:13" ht="12.75">
      <c r="A103" s="44" t="s">
        <v>36</v>
      </c>
      <c r="B103" s="44"/>
      <c r="C103" s="54">
        <v>14.01</v>
      </c>
      <c r="D103" s="54">
        <v>32.45</v>
      </c>
      <c r="E103" s="54">
        <v>22.52</v>
      </c>
      <c r="F103" s="54">
        <v>5.597</v>
      </c>
      <c r="G103" s="52">
        <v>9</v>
      </c>
      <c r="H103" s="53"/>
      <c r="I103" s="54">
        <v>14.01</v>
      </c>
      <c r="J103" s="54">
        <v>32.45</v>
      </c>
      <c r="K103" s="54">
        <v>22.52</v>
      </c>
      <c r="L103" s="54">
        <v>5.597</v>
      </c>
      <c r="M103" s="52">
        <v>9</v>
      </c>
    </row>
    <row r="104" spans="1:13" ht="12.75">
      <c r="A104" s="44" t="s">
        <v>37</v>
      </c>
      <c r="B104" s="44"/>
      <c r="C104" s="54">
        <v>10.29</v>
      </c>
      <c r="D104" s="54">
        <v>22.5</v>
      </c>
      <c r="E104" s="54">
        <v>16.685</v>
      </c>
      <c r="F104" s="54">
        <v>4.476</v>
      </c>
      <c r="G104" s="52">
        <v>5</v>
      </c>
      <c r="H104" s="53"/>
      <c r="I104" s="54">
        <v>10.29</v>
      </c>
      <c r="J104" s="54">
        <v>22.5</v>
      </c>
      <c r="K104" s="54">
        <v>16.685</v>
      </c>
      <c r="L104" s="54">
        <v>4.476</v>
      </c>
      <c r="M104" s="52">
        <v>5</v>
      </c>
    </row>
    <row r="105" spans="1:13" ht="12.75">
      <c r="A105" s="44" t="s">
        <v>55</v>
      </c>
      <c r="B105" s="44"/>
      <c r="C105" s="54">
        <v>10.83</v>
      </c>
      <c r="D105" s="54">
        <v>24.93</v>
      </c>
      <c r="E105" s="54">
        <v>15.535</v>
      </c>
      <c r="F105" s="54">
        <v>5.596</v>
      </c>
      <c r="G105" s="52">
        <v>6</v>
      </c>
      <c r="H105" s="53"/>
      <c r="I105" s="54">
        <v>10.83</v>
      </c>
      <c r="J105" s="54">
        <v>24.93</v>
      </c>
      <c r="K105" s="54">
        <v>15.535</v>
      </c>
      <c r="L105" s="54">
        <v>5.596</v>
      </c>
      <c r="M105" s="52">
        <v>6</v>
      </c>
    </row>
    <row r="106" spans="1:13" ht="12.75">
      <c r="A106" s="44" t="s">
        <v>39</v>
      </c>
      <c r="B106" s="44"/>
      <c r="C106" s="54">
        <v>7.85</v>
      </c>
      <c r="D106" s="54">
        <v>19.62</v>
      </c>
      <c r="E106" s="54">
        <v>13.58</v>
      </c>
      <c r="F106" s="54">
        <v>3.43</v>
      </c>
      <c r="G106" s="52">
        <v>9</v>
      </c>
      <c r="H106" s="53"/>
      <c r="I106" s="54">
        <v>7.85</v>
      </c>
      <c r="J106" s="54">
        <v>19.62</v>
      </c>
      <c r="K106" s="54">
        <v>13.58</v>
      </c>
      <c r="L106" s="54">
        <v>3.43</v>
      </c>
      <c r="M106" s="52">
        <v>9</v>
      </c>
    </row>
    <row r="107" spans="1:13" ht="12.75">
      <c r="A107" s="44" t="s">
        <v>40</v>
      </c>
      <c r="B107" s="44"/>
      <c r="C107" s="54">
        <v>12.5</v>
      </c>
      <c r="D107" s="54">
        <v>33.39</v>
      </c>
      <c r="E107" s="54">
        <v>21.46</v>
      </c>
      <c r="F107" s="54">
        <v>7.01</v>
      </c>
      <c r="G107" s="52">
        <v>9</v>
      </c>
      <c r="H107" s="53"/>
      <c r="I107" s="54">
        <v>12.5</v>
      </c>
      <c r="J107" s="54">
        <v>33.39</v>
      </c>
      <c r="K107" s="54">
        <v>21.46</v>
      </c>
      <c r="L107" s="54">
        <v>7.01</v>
      </c>
      <c r="M107" s="52">
        <v>9</v>
      </c>
    </row>
    <row r="108" spans="1:13" ht="12.75">
      <c r="A108" s="44" t="s">
        <v>41</v>
      </c>
      <c r="B108" s="44"/>
      <c r="C108" s="54">
        <v>8.86</v>
      </c>
      <c r="D108" s="54">
        <v>15.95</v>
      </c>
      <c r="E108" s="54">
        <v>11.41</v>
      </c>
      <c r="F108" s="54">
        <v>3.13</v>
      </c>
      <c r="G108" s="52">
        <v>4</v>
      </c>
      <c r="H108" s="53"/>
      <c r="I108" s="55">
        <v>9.99</v>
      </c>
      <c r="J108" s="55">
        <v>15.95</v>
      </c>
      <c r="K108" s="55">
        <v>12.26</v>
      </c>
      <c r="L108" s="55">
        <v>3.22</v>
      </c>
      <c r="M108" s="56">
        <v>4</v>
      </c>
    </row>
    <row r="109" spans="1:13" ht="12.75">
      <c r="A109" s="44" t="s">
        <v>42</v>
      </c>
      <c r="B109" s="44"/>
      <c r="C109" s="54">
        <v>9.9</v>
      </c>
      <c r="D109" s="54">
        <v>23.58</v>
      </c>
      <c r="E109" s="54">
        <v>17.23</v>
      </c>
      <c r="F109" s="54">
        <v>3.88</v>
      </c>
      <c r="G109" s="52">
        <v>10</v>
      </c>
      <c r="I109" s="50">
        <v>14.41</v>
      </c>
      <c r="J109" s="50">
        <v>23.58</v>
      </c>
      <c r="K109" s="50">
        <v>18.04</v>
      </c>
      <c r="L109" s="50">
        <v>3.08</v>
      </c>
      <c r="M109" s="48">
        <v>9</v>
      </c>
    </row>
    <row r="110" spans="1:13" ht="12.75">
      <c r="A110" s="44" t="s">
        <v>43</v>
      </c>
      <c r="B110" s="44"/>
      <c r="C110" s="54">
        <v>7.73</v>
      </c>
      <c r="D110" s="54">
        <v>16.79</v>
      </c>
      <c r="E110" s="54">
        <v>13.92</v>
      </c>
      <c r="F110" s="54">
        <v>3.39</v>
      </c>
      <c r="G110" s="52">
        <v>6</v>
      </c>
      <c r="I110" s="50">
        <v>12.45</v>
      </c>
      <c r="J110" s="50">
        <v>16.79</v>
      </c>
      <c r="K110" s="50">
        <v>15.15</v>
      </c>
      <c r="L110" s="50">
        <v>1.7</v>
      </c>
      <c r="M110" s="48">
        <v>5</v>
      </c>
    </row>
    <row r="111" spans="1:13" ht="12.75">
      <c r="A111" s="44" t="s">
        <v>44</v>
      </c>
      <c r="B111" s="44"/>
      <c r="C111" s="54">
        <v>8.5</v>
      </c>
      <c r="D111" s="54">
        <v>14.52</v>
      </c>
      <c r="E111" s="54">
        <v>11.8</v>
      </c>
      <c r="F111" s="54">
        <v>2.684</v>
      </c>
      <c r="G111" s="52">
        <v>4</v>
      </c>
      <c r="H111" s="53"/>
      <c r="I111" s="54">
        <v>8.5</v>
      </c>
      <c r="J111" s="54">
        <v>14.52</v>
      </c>
      <c r="K111" s="54">
        <v>11.8</v>
      </c>
      <c r="L111" s="54">
        <v>2.684</v>
      </c>
      <c r="M111" s="52">
        <v>4</v>
      </c>
    </row>
    <row r="112" spans="1:13" ht="12.75">
      <c r="A112" s="44" t="s">
        <v>47</v>
      </c>
      <c r="B112" s="44"/>
      <c r="C112" s="54">
        <v>10</v>
      </c>
      <c r="D112" s="54">
        <v>16.18</v>
      </c>
      <c r="E112" s="54">
        <v>13.25</v>
      </c>
      <c r="F112" s="54">
        <v>1.917</v>
      </c>
      <c r="G112" s="52">
        <v>11</v>
      </c>
      <c r="H112" s="53"/>
      <c r="I112" s="54">
        <v>10</v>
      </c>
      <c r="J112" s="54">
        <v>16.18</v>
      </c>
      <c r="K112" s="54">
        <v>13.25</v>
      </c>
      <c r="L112" s="54">
        <v>1.917</v>
      </c>
      <c r="M112" s="52">
        <v>11</v>
      </c>
    </row>
    <row r="113" spans="1:13" ht="12.75">
      <c r="A113" s="44" t="s">
        <v>56</v>
      </c>
      <c r="B113" s="44"/>
      <c r="C113" s="50">
        <v>7.74</v>
      </c>
      <c r="D113" s="50">
        <v>7.74</v>
      </c>
      <c r="E113" s="50">
        <v>7.74</v>
      </c>
      <c r="F113" s="50"/>
      <c r="G113" s="48">
        <v>1</v>
      </c>
      <c r="I113" s="50">
        <v>9</v>
      </c>
      <c r="J113" s="50">
        <v>12.69</v>
      </c>
      <c r="K113" s="50">
        <v>10.847</v>
      </c>
      <c r="L113" s="50">
        <v>1.728</v>
      </c>
      <c r="M113" s="48">
        <v>5</v>
      </c>
    </row>
    <row r="117" spans="1:7" ht="15">
      <c r="A117" s="211" t="s">
        <v>60</v>
      </c>
      <c r="B117" s="211"/>
      <c r="C117" s="211"/>
      <c r="D117" s="211"/>
      <c r="E117" s="211"/>
      <c r="F117" s="211"/>
      <c r="G117" s="211"/>
    </row>
    <row r="119" spans="1:11" ht="39">
      <c r="A119" s="41" t="s">
        <v>61</v>
      </c>
      <c r="B119" s="42"/>
      <c r="C119" s="43" t="s">
        <v>18</v>
      </c>
      <c r="D119" s="43" t="s">
        <v>19</v>
      </c>
      <c r="E119" s="43" t="s">
        <v>51</v>
      </c>
      <c r="F119" s="43" t="s">
        <v>23</v>
      </c>
      <c r="G119" s="43" t="s">
        <v>52</v>
      </c>
      <c r="I119" s="57" t="s">
        <v>62</v>
      </c>
      <c r="J119" s="57" t="s">
        <v>63</v>
      </c>
      <c r="K119" s="57" t="s">
        <v>73</v>
      </c>
    </row>
    <row r="120" spans="11:12" ht="12.75">
      <c r="K120" s="213" t="str">
        <f>+A119</f>
        <v>New England</v>
      </c>
      <c r="L120" s="213"/>
    </row>
    <row r="121" spans="1:7" ht="12.75">
      <c r="A121" s="42" t="s">
        <v>34</v>
      </c>
      <c r="B121" s="44"/>
      <c r="C121" s="45"/>
      <c r="D121" s="45"/>
      <c r="E121" s="45"/>
      <c r="F121" s="45"/>
      <c r="G121" s="45"/>
    </row>
    <row r="122" spans="1:12" ht="12.75">
      <c r="A122" s="46" t="s">
        <v>24</v>
      </c>
      <c r="B122" s="42"/>
      <c r="C122" s="47">
        <v>41500</v>
      </c>
      <c r="D122" s="47">
        <v>87899</v>
      </c>
      <c r="E122" s="47">
        <v>58621</v>
      </c>
      <c r="F122" s="47">
        <v>13159</v>
      </c>
      <c r="G122" s="48">
        <v>17</v>
      </c>
      <c r="I122" s="58">
        <v>48263</v>
      </c>
      <c r="J122">
        <f>+E122/I122</f>
        <v>1.2146157511965687</v>
      </c>
      <c r="K122" s="67">
        <f>AVERAGE(J122:J130)</f>
        <v>1.0397935392886646</v>
      </c>
      <c r="L122">
        <f>AVERAGE(J122:J144)</f>
        <v>1.074138446762363</v>
      </c>
    </row>
    <row r="123" spans="1:11" ht="12.75">
      <c r="A123" s="44" t="s">
        <v>25</v>
      </c>
      <c r="B123" s="44"/>
      <c r="C123" s="47">
        <v>20800</v>
      </c>
      <c r="D123" s="47">
        <v>41873</v>
      </c>
      <c r="E123" s="47">
        <v>29638</v>
      </c>
      <c r="F123" s="47">
        <v>5907</v>
      </c>
      <c r="G123" s="48">
        <v>10</v>
      </c>
      <c r="I123" s="58">
        <v>28337</v>
      </c>
      <c r="J123">
        <f aca="true" t="shared" si="0" ref="J123:J144">+E123/I123</f>
        <v>1.0459117055439884</v>
      </c>
      <c r="K123" s="67"/>
    </row>
    <row r="124" spans="1:11" ht="12.75">
      <c r="A124" s="44" t="s">
        <v>26</v>
      </c>
      <c r="B124" s="44"/>
      <c r="C124" s="47">
        <v>20800</v>
      </c>
      <c r="D124" s="47">
        <v>47722</v>
      </c>
      <c r="E124" s="47">
        <v>34261</v>
      </c>
      <c r="F124" s="47">
        <v>19036</v>
      </c>
      <c r="G124" s="48">
        <v>2</v>
      </c>
      <c r="I124" s="58">
        <v>36151</v>
      </c>
      <c r="J124">
        <f t="shared" si="0"/>
        <v>0.9477192885397361</v>
      </c>
      <c r="K124" s="67"/>
    </row>
    <row r="125" spans="1:11" ht="12.75">
      <c r="A125" s="44" t="s">
        <v>53</v>
      </c>
      <c r="B125" s="44"/>
      <c r="C125" s="47">
        <v>26000</v>
      </c>
      <c r="D125" s="47">
        <v>45000</v>
      </c>
      <c r="E125" s="47">
        <v>31913</v>
      </c>
      <c r="F125" s="47">
        <v>6227</v>
      </c>
      <c r="G125" s="48">
        <v>10</v>
      </c>
      <c r="I125" s="58">
        <v>29998</v>
      </c>
      <c r="J125">
        <f t="shared" si="0"/>
        <v>1.0638375891726115</v>
      </c>
      <c r="K125" s="67"/>
    </row>
    <row r="126" spans="1:11" ht="12.75">
      <c r="A126" s="44" t="s">
        <v>28</v>
      </c>
      <c r="B126" s="44"/>
      <c r="C126" s="47">
        <v>17040</v>
      </c>
      <c r="D126" s="47">
        <v>40000</v>
      </c>
      <c r="E126" s="47">
        <v>28300</v>
      </c>
      <c r="F126" s="47">
        <v>10293</v>
      </c>
      <c r="G126" s="48">
        <v>4</v>
      </c>
      <c r="I126" s="58">
        <v>37222</v>
      </c>
      <c r="J126">
        <f t="shared" si="0"/>
        <v>0.7603030465853527</v>
      </c>
      <c r="K126" s="67"/>
    </row>
    <row r="127" spans="1:11" ht="12.75">
      <c r="A127" s="44" t="s">
        <v>29</v>
      </c>
      <c r="B127" s="44"/>
      <c r="C127" s="47" t="s">
        <v>64</v>
      </c>
      <c r="D127" s="47" t="s">
        <v>64</v>
      </c>
      <c r="E127" s="47" t="s">
        <v>64</v>
      </c>
      <c r="F127" s="47" t="s">
        <v>64</v>
      </c>
      <c r="G127" s="48" t="s">
        <v>64</v>
      </c>
      <c r="I127" s="58">
        <v>38209</v>
      </c>
      <c r="J127" s="53">
        <v>1.074</v>
      </c>
      <c r="K127" s="67"/>
    </row>
    <row r="128" spans="1:11" ht="12.75">
      <c r="A128" s="44" t="s">
        <v>30</v>
      </c>
      <c r="B128" s="44"/>
      <c r="C128" s="47">
        <v>39520</v>
      </c>
      <c r="D128" s="47">
        <v>40200</v>
      </c>
      <c r="E128" s="47">
        <v>39860</v>
      </c>
      <c r="F128" s="47">
        <v>480</v>
      </c>
      <c r="G128" s="48">
        <v>2</v>
      </c>
      <c r="I128" s="58">
        <v>33789</v>
      </c>
      <c r="J128">
        <f t="shared" si="0"/>
        <v>1.1796738583562698</v>
      </c>
      <c r="K128" s="67"/>
    </row>
    <row r="129" spans="1:11" ht="12.75">
      <c r="A129" s="44" t="s">
        <v>31</v>
      </c>
      <c r="B129" s="44"/>
      <c r="C129" s="47">
        <v>22880</v>
      </c>
      <c r="D129" s="47">
        <v>35360</v>
      </c>
      <c r="E129" s="47">
        <v>29120</v>
      </c>
      <c r="F129" s="47">
        <v>8824</v>
      </c>
      <c r="G129" s="48">
        <v>2</v>
      </c>
      <c r="I129" s="58">
        <v>29176</v>
      </c>
      <c r="J129">
        <f t="shared" si="0"/>
        <v>0.9980806142034548</v>
      </c>
      <c r="K129" s="67"/>
    </row>
    <row r="130" spans="1:11" ht="12.75">
      <c r="A130" s="44" t="s">
        <v>32</v>
      </c>
      <c r="B130" s="44"/>
      <c r="C130" s="47" t="s">
        <v>64</v>
      </c>
      <c r="D130" s="47" t="s">
        <v>64</v>
      </c>
      <c r="E130" s="47" t="s">
        <v>64</v>
      </c>
      <c r="F130" s="47" t="s">
        <v>64</v>
      </c>
      <c r="G130" s="48" t="s">
        <v>64</v>
      </c>
      <c r="I130" s="58">
        <v>30760</v>
      </c>
      <c r="J130" s="53">
        <v>1.074</v>
      </c>
      <c r="K130" s="67"/>
    </row>
    <row r="131" spans="1:11" ht="12.75">
      <c r="A131" s="44"/>
      <c r="B131" s="44"/>
      <c r="C131" s="49"/>
      <c r="D131" s="49"/>
      <c r="E131" s="49"/>
      <c r="F131" s="49"/>
      <c r="G131" s="48"/>
      <c r="I131" s="58"/>
      <c r="J131" t="s">
        <v>0</v>
      </c>
      <c r="K131" s="67"/>
    </row>
    <row r="132" spans="1:11" ht="12.75">
      <c r="A132" s="42" t="s">
        <v>33</v>
      </c>
      <c r="B132" s="44"/>
      <c r="C132" s="49"/>
      <c r="D132" s="49"/>
      <c r="E132" s="49"/>
      <c r="F132" s="49"/>
      <c r="G132" s="48"/>
      <c r="I132" s="58"/>
      <c r="J132" t="s">
        <v>0</v>
      </c>
      <c r="K132" s="67"/>
    </row>
    <row r="133" spans="1:11" ht="12.75">
      <c r="A133" s="44" t="s">
        <v>54</v>
      </c>
      <c r="B133" s="44"/>
      <c r="C133" s="50">
        <v>7.45</v>
      </c>
      <c r="D133" s="50">
        <v>15.95</v>
      </c>
      <c r="E133" s="50">
        <v>11.89</v>
      </c>
      <c r="F133" s="50">
        <v>2.55</v>
      </c>
      <c r="G133" s="48">
        <v>10</v>
      </c>
      <c r="I133" s="59">
        <v>11.2</v>
      </c>
      <c r="J133">
        <f t="shared" si="0"/>
        <v>1.061607142857143</v>
      </c>
      <c r="K133" s="67">
        <f>AVERAGE(J133:J144)</f>
        <v>1.0998971273676366</v>
      </c>
    </row>
    <row r="134" spans="1:11" ht="12.75">
      <c r="A134" s="44" t="s">
        <v>36</v>
      </c>
      <c r="B134" s="44"/>
      <c r="C134" s="50">
        <v>11.78</v>
      </c>
      <c r="D134" s="50">
        <v>26.92</v>
      </c>
      <c r="E134" s="50">
        <v>17.93</v>
      </c>
      <c r="F134" s="50">
        <v>4.23</v>
      </c>
      <c r="G134" s="48">
        <v>13</v>
      </c>
      <c r="I134" s="59">
        <v>17.7</v>
      </c>
      <c r="J134">
        <f t="shared" si="0"/>
        <v>1.0129943502824859</v>
      </c>
      <c r="K134" s="67"/>
    </row>
    <row r="135" spans="1:11" ht="12.75">
      <c r="A135" s="44" t="s">
        <v>37</v>
      </c>
      <c r="B135" s="44"/>
      <c r="C135" s="50">
        <v>16.64</v>
      </c>
      <c r="D135" s="50">
        <v>19.64</v>
      </c>
      <c r="E135" s="50">
        <v>18.137</v>
      </c>
      <c r="F135" s="50">
        <v>2.117</v>
      </c>
      <c r="G135" s="48">
        <v>2</v>
      </c>
      <c r="I135" s="59">
        <v>16.47</v>
      </c>
      <c r="J135">
        <f t="shared" si="0"/>
        <v>1.1012143290831817</v>
      </c>
      <c r="K135" s="67"/>
    </row>
    <row r="136" spans="1:11" ht="12.75">
      <c r="A136" s="44" t="s">
        <v>55</v>
      </c>
      <c r="B136" s="44"/>
      <c r="C136" s="50">
        <v>10.66</v>
      </c>
      <c r="D136" s="50">
        <v>12.21</v>
      </c>
      <c r="E136" s="50">
        <v>11.4</v>
      </c>
      <c r="F136" s="50">
        <v>0.704</v>
      </c>
      <c r="G136" s="48">
        <v>4</v>
      </c>
      <c r="I136" s="59">
        <v>11.59</v>
      </c>
      <c r="J136">
        <f t="shared" si="0"/>
        <v>0.9836065573770493</v>
      </c>
      <c r="K136" s="67"/>
    </row>
    <row r="137" spans="1:11" ht="12.75">
      <c r="A137" s="44" t="s">
        <v>39</v>
      </c>
      <c r="B137" s="44"/>
      <c r="C137" s="50">
        <v>8.25</v>
      </c>
      <c r="D137" s="50">
        <v>19.01</v>
      </c>
      <c r="E137" s="50">
        <v>12.799</v>
      </c>
      <c r="F137" s="50">
        <v>4.02</v>
      </c>
      <c r="G137" s="48">
        <v>9</v>
      </c>
      <c r="I137" s="59">
        <v>11.62</v>
      </c>
      <c r="J137">
        <f t="shared" si="0"/>
        <v>1.101462994836489</v>
      </c>
      <c r="K137" s="67"/>
    </row>
    <row r="138" spans="1:11" ht="12.75">
      <c r="A138" s="44" t="s">
        <v>40</v>
      </c>
      <c r="B138" s="44"/>
      <c r="C138" s="50">
        <v>14.98</v>
      </c>
      <c r="D138" s="50">
        <v>26.93</v>
      </c>
      <c r="E138" s="50">
        <v>22.29</v>
      </c>
      <c r="F138" s="50">
        <v>3.949</v>
      </c>
      <c r="G138" s="48">
        <v>7</v>
      </c>
      <c r="I138" s="59">
        <v>18.65</v>
      </c>
      <c r="J138">
        <f t="shared" si="0"/>
        <v>1.1951742627345845</v>
      </c>
      <c r="K138" s="67"/>
    </row>
    <row r="139" spans="1:11" ht="12.75">
      <c r="A139" s="44" t="s">
        <v>41</v>
      </c>
      <c r="B139" s="44"/>
      <c r="C139" s="50">
        <v>15.95</v>
      </c>
      <c r="D139" s="50">
        <v>18.29</v>
      </c>
      <c r="E139" s="50">
        <v>17.12</v>
      </c>
      <c r="F139" s="50">
        <v>1.658</v>
      </c>
      <c r="G139" s="48">
        <v>2</v>
      </c>
      <c r="I139" s="59">
        <v>13.37</v>
      </c>
      <c r="J139">
        <f t="shared" si="0"/>
        <v>1.280478683620045</v>
      </c>
      <c r="K139" s="67"/>
    </row>
    <row r="140" spans="1:11" ht="12.75">
      <c r="A140" s="44" t="s">
        <v>42</v>
      </c>
      <c r="B140" s="44"/>
      <c r="C140" s="50">
        <v>12.23</v>
      </c>
      <c r="D140" s="50">
        <v>21</v>
      </c>
      <c r="E140" s="50">
        <v>16.798</v>
      </c>
      <c r="F140" s="50">
        <v>2.748</v>
      </c>
      <c r="G140" s="48">
        <v>11</v>
      </c>
      <c r="I140" s="59">
        <v>15.94</v>
      </c>
      <c r="J140">
        <f t="shared" si="0"/>
        <v>1.0538268506900879</v>
      </c>
      <c r="K140" s="67"/>
    </row>
    <row r="141" spans="1:11" ht="12.75">
      <c r="A141" s="44" t="s">
        <v>43</v>
      </c>
      <c r="B141" s="44"/>
      <c r="C141" s="50">
        <v>10</v>
      </c>
      <c r="D141" s="50">
        <v>14.81</v>
      </c>
      <c r="E141" s="50">
        <v>12.418</v>
      </c>
      <c r="F141" s="50">
        <v>2.402</v>
      </c>
      <c r="G141" s="48">
        <v>3</v>
      </c>
      <c r="I141" s="59">
        <v>11.73</v>
      </c>
      <c r="J141">
        <f t="shared" si="0"/>
        <v>1.0586530264279623</v>
      </c>
      <c r="K141" s="67"/>
    </row>
    <row r="142" spans="1:11" ht="12.75">
      <c r="A142" s="44" t="s">
        <v>44</v>
      </c>
      <c r="B142" s="44"/>
      <c r="C142" s="50">
        <v>13.36</v>
      </c>
      <c r="D142" s="50">
        <v>13.57</v>
      </c>
      <c r="E142" s="50">
        <v>13.46</v>
      </c>
      <c r="F142" s="50">
        <v>0.418</v>
      </c>
      <c r="G142" s="48">
        <v>2</v>
      </c>
      <c r="I142" s="59">
        <v>11.63</v>
      </c>
      <c r="J142">
        <f t="shared" si="0"/>
        <v>1.1573516766981944</v>
      </c>
      <c r="K142" s="67"/>
    </row>
    <row r="143" spans="1:11" ht="12.75">
      <c r="A143" s="44" t="s">
        <v>47</v>
      </c>
      <c r="B143" s="44"/>
      <c r="C143" s="50">
        <v>7.97</v>
      </c>
      <c r="D143" s="50">
        <v>20</v>
      </c>
      <c r="E143" s="50">
        <v>12.4</v>
      </c>
      <c r="F143" s="50">
        <v>3.05</v>
      </c>
      <c r="G143" s="48">
        <v>19</v>
      </c>
      <c r="I143" s="59">
        <v>11.19</v>
      </c>
      <c r="J143">
        <f t="shared" si="0"/>
        <v>1.1081322609472744</v>
      </c>
      <c r="K143" s="67"/>
    </row>
    <row r="144" spans="1:11" ht="12.75">
      <c r="A144" s="44" t="s">
        <v>56</v>
      </c>
      <c r="B144" s="44"/>
      <c r="C144" s="50">
        <v>8371</v>
      </c>
      <c r="D144" s="50">
        <v>12.08</v>
      </c>
      <c r="E144" s="50">
        <v>9.715</v>
      </c>
      <c r="F144" s="50">
        <v>0.997</v>
      </c>
      <c r="G144" s="48">
        <v>10</v>
      </c>
      <c r="I144" s="59">
        <v>8.96</v>
      </c>
      <c r="J144">
        <f t="shared" si="0"/>
        <v>1.0842633928571428</v>
      </c>
      <c r="K144" s="67"/>
    </row>
    <row r="145" spans="1:7" ht="12.75">
      <c r="A145" s="60"/>
      <c r="B145" s="60"/>
      <c r="C145" s="61"/>
      <c r="D145" s="61"/>
      <c r="E145" s="61"/>
      <c r="F145" s="61"/>
      <c r="G145" s="61"/>
    </row>
    <row r="147" spans="1:7" ht="26.25">
      <c r="A147" s="41" t="s">
        <v>65</v>
      </c>
      <c r="B147" s="42"/>
      <c r="C147" s="43" t="s">
        <v>18</v>
      </c>
      <c r="D147" s="43" t="s">
        <v>19</v>
      </c>
      <c r="E147" s="43" t="s">
        <v>51</v>
      </c>
      <c r="F147" s="43" t="s">
        <v>23</v>
      </c>
      <c r="G147" s="43" t="s">
        <v>52</v>
      </c>
    </row>
    <row r="149" spans="1:12" ht="12.75">
      <c r="A149" s="42" t="s">
        <v>34</v>
      </c>
      <c r="B149" s="44"/>
      <c r="C149" s="45"/>
      <c r="D149" s="45"/>
      <c r="E149" s="45"/>
      <c r="F149" s="45"/>
      <c r="G149" s="45"/>
      <c r="K149" s="213" t="str">
        <f>+A147</f>
        <v>Middle Atlantic</v>
      </c>
      <c r="L149" s="213"/>
    </row>
    <row r="150" spans="1:12" ht="12.75">
      <c r="A150" s="46" t="s">
        <v>24</v>
      </c>
      <c r="B150" s="42"/>
      <c r="C150" s="47">
        <v>47740</v>
      </c>
      <c r="D150" s="47">
        <v>105000</v>
      </c>
      <c r="E150" s="47">
        <v>69698</v>
      </c>
      <c r="F150" s="47">
        <v>22019</v>
      </c>
      <c r="G150" s="48">
        <v>10</v>
      </c>
      <c r="I150" s="58">
        <v>48263</v>
      </c>
      <c r="J150">
        <f>+E150/I150</f>
        <v>1.444129042952158</v>
      </c>
      <c r="K150" s="67">
        <f>AVERAGE(J150:J158)</f>
        <v>1.10075990485403</v>
      </c>
      <c r="L150">
        <f>AVERAGE(J150:J172)</f>
        <v>1.0993366243387102</v>
      </c>
    </row>
    <row r="151" spans="1:11" ht="12.75">
      <c r="A151" s="44" t="s">
        <v>25</v>
      </c>
      <c r="B151" s="44"/>
      <c r="C151" s="47">
        <v>20000</v>
      </c>
      <c r="D151" s="47">
        <v>36015</v>
      </c>
      <c r="E151" s="47">
        <v>25209</v>
      </c>
      <c r="F151" s="47">
        <v>4912</v>
      </c>
      <c r="G151" s="48">
        <v>9</v>
      </c>
      <c r="I151" s="58">
        <v>28337</v>
      </c>
      <c r="J151">
        <f aca="true" t="shared" si="1" ref="J151:J158">+E151/I151</f>
        <v>0.8896142852101493</v>
      </c>
      <c r="K151" s="67"/>
    </row>
    <row r="152" spans="1:11" ht="12.75">
      <c r="A152" s="44" t="s">
        <v>26</v>
      </c>
      <c r="B152" s="44"/>
      <c r="C152" s="47">
        <v>22880</v>
      </c>
      <c r="D152" s="47">
        <v>83500</v>
      </c>
      <c r="E152" s="47">
        <v>48950</v>
      </c>
      <c r="F152" s="47">
        <v>31186</v>
      </c>
      <c r="G152" s="48">
        <v>3</v>
      </c>
      <c r="I152" s="58">
        <v>36151</v>
      </c>
      <c r="J152">
        <f t="shared" si="1"/>
        <v>1.3540427650687394</v>
      </c>
      <c r="K152" s="67"/>
    </row>
    <row r="153" spans="1:11" ht="12.75">
      <c r="A153" s="44" t="s">
        <v>53</v>
      </c>
      <c r="B153" s="44"/>
      <c r="C153" s="47">
        <v>24025</v>
      </c>
      <c r="D153" s="47">
        <v>49920</v>
      </c>
      <c r="E153" s="47">
        <v>34875</v>
      </c>
      <c r="F153" s="47">
        <v>7915</v>
      </c>
      <c r="G153" s="48">
        <v>9</v>
      </c>
      <c r="I153" s="58">
        <v>29998</v>
      </c>
      <c r="J153">
        <f t="shared" si="1"/>
        <v>1.162577505167011</v>
      </c>
      <c r="K153" s="67"/>
    </row>
    <row r="154" spans="1:11" ht="12.75">
      <c r="A154" s="44" t="s">
        <v>28</v>
      </c>
      <c r="B154" s="44"/>
      <c r="C154" s="47">
        <v>27040</v>
      </c>
      <c r="D154" s="47">
        <v>48434</v>
      </c>
      <c r="E154" s="47">
        <v>36824</v>
      </c>
      <c r="F154" s="47">
        <v>10813</v>
      </c>
      <c r="G154" s="48">
        <v>3</v>
      </c>
      <c r="I154" s="58">
        <v>37222</v>
      </c>
      <c r="J154">
        <f t="shared" si="1"/>
        <v>0.9893073988501424</v>
      </c>
      <c r="K154" s="67"/>
    </row>
    <row r="155" spans="1:11" ht="12.75">
      <c r="A155" s="44" t="s">
        <v>29</v>
      </c>
      <c r="B155" s="44"/>
      <c r="C155" s="47">
        <v>20000</v>
      </c>
      <c r="D155" s="47">
        <v>40471</v>
      </c>
      <c r="E155" s="47">
        <v>31490</v>
      </c>
      <c r="F155" s="47">
        <v>10463</v>
      </c>
      <c r="G155" s="48">
        <v>3</v>
      </c>
      <c r="I155" s="58">
        <v>38209</v>
      </c>
      <c r="J155">
        <f t="shared" si="1"/>
        <v>0.824151377947604</v>
      </c>
      <c r="K155" s="67"/>
    </row>
    <row r="156" spans="1:11" ht="12.75">
      <c r="A156" s="44" t="s">
        <v>30</v>
      </c>
      <c r="B156" s="44"/>
      <c r="C156" s="47">
        <v>40000</v>
      </c>
      <c r="D156" s="47">
        <v>47840</v>
      </c>
      <c r="E156" s="47">
        <v>44485</v>
      </c>
      <c r="F156" s="47">
        <v>3377</v>
      </c>
      <c r="G156" s="48">
        <v>4</v>
      </c>
      <c r="I156" s="58">
        <v>33789</v>
      </c>
      <c r="J156">
        <f t="shared" si="1"/>
        <v>1.3165527242593744</v>
      </c>
      <c r="K156" s="67"/>
    </row>
    <row r="157" spans="1:11" ht="12.75">
      <c r="A157" s="44" t="s">
        <v>31</v>
      </c>
      <c r="B157" s="44"/>
      <c r="C157" s="47">
        <v>27040</v>
      </c>
      <c r="D157" s="47">
        <v>27040</v>
      </c>
      <c r="E157" s="47">
        <v>27040</v>
      </c>
      <c r="F157" s="47">
        <v>0</v>
      </c>
      <c r="G157" s="48">
        <v>1</v>
      </c>
      <c r="I157" s="58">
        <v>29176</v>
      </c>
      <c r="J157">
        <f t="shared" si="1"/>
        <v>0.926789141760351</v>
      </c>
      <c r="K157" s="67"/>
    </row>
    <row r="158" spans="1:11" ht="12.75">
      <c r="A158" s="44" t="s">
        <v>32</v>
      </c>
      <c r="B158" s="44"/>
      <c r="C158" s="47">
        <v>27000</v>
      </c>
      <c r="D158" s="47">
        <v>34500</v>
      </c>
      <c r="E158" s="47">
        <v>30750</v>
      </c>
      <c r="F158" s="47">
        <v>5303</v>
      </c>
      <c r="G158" s="48">
        <v>2</v>
      </c>
      <c r="I158" s="58">
        <v>30760</v>
      </c>
      <c r="J158">
        <f t="shared" si="1"/>
        <v>0.9996749024707412</v>
      </c>
      <c r="K158" s="67"/>
    </row>
    <row r="159" spans="1:11" ht="12.75">
      <c r="A159" s="44"/>
      <c r="B159" s="44"/>
      <c r="C159" s="49"/>
      <c r="D159" s="49"/>
      <c r="E159" s="49"/>
      <c r="F159" s="49"/>
      <c r="G159" s="48"/>
      <c r="I159" s="58"/>
      <c r="J159" t="s">
        <v>0</v>
      </c>
      <c r="K159" s="67"/>
    </row>
    <row r="160" spans="1:11" ht="12.75">
      <c r="A160" s="42" t="s">
        <v>33</v>
      </c>
      <c r="B160" s="44"/>
      <c r="C160" s="49"/>
      <c r="D160" s="49"/>
      <c r="E160" s="49"/>
      <c r="F160" s="49"/>
      <c r="G160" s="48"/>
      <c r="I160" s="58"/>
      <c r="J160" t="s">
        <v>0</v>
      </c>
      <c r="K160" s="67"/>
    </row>
    <row r="161" spans="1:11" ht="12.75">
      <c r="A161" s="44" t="s">
        <v>54</v>
      </c>
      <c r="B161" s="44"/>
      <c r="C161" s="50">
        <v>8</v>
      </c>
      <c r="D161" s="50">
        <v>16.59</v>
      </c>
      <c r="E161" s="50">
        <v>12.527</v>
      </c>
      <c r="F161" s="50">
        <v>2.86</v>
      </c>
      <c r="G161" s="1">
        <v>7</v>
      </c>
      <c r="I161" s="59">
        <v>11.2</v>
      </c>
      <c r="J161">
        <f aca="true" t="shared" si="2" ref="J161:J172">+E161/I161</f>
        <v>1.1184821428571428</v>
      </c>
      <c r="K161" s="67">
        <f>AVERAGE(J161:J172)</f>
        <v>1.0982691639522202</v>
      </c>
    </row>
    <row r="162" spans="1:11" ht="12.75">
      <c r="A162" s="44" t="s">
        <v>36</v>
      </c>
      <c r="B162" s="44"/>
      <c r="C162" s="50">
        <v>18.03</v>
      </c>
      <c r="D162" s="50">
        <v>28.13</v>
      </c>
      <c r="E162" s="50">
        <v>22.919</v>
      </c>
      <c r="F162" s="50">
        <v>3.368</v>
      </c>
      <c r="G162" s="48">
        <v>7</v>
      </c>
      <c r="I162" s="59">
        <v>17.7</v>
      </c>
      <c r="J162">
        <f t="shared" si="2"/>
        <v>1.294858757062147</v>
      </c>
      <c r="K162" s="67"/>
    </row>
    <row r="163" spans="1:11" ht="12.75">
      <c r="A163" s="44" t="s">
        <v>37</v>
      </c>
      <c r="B163" s="44"/>
      <c r="C163" s="50">
        <v>13.87</v>
      </c>
      <c r="D163" s="50">
        <v>15.97</v>
      </c>
      <c r="E163" s="50">
        <v>14.746</v>
      </c>
      <c r="F163" s="50">
        <v>0.785</v>
      </c>
      <c r="G163" s="48">
        <v>3</v>
      </c>
      <c r="I163" s="59">
        <v>16.47</v>
      </c>
      <c r="J163">
        <f t="shared" si="2"/>
        <v>0.8953248330297512</v>
      </c>
      <c r="K163" s="67"/>
    </row>
    <row r="164" spans="1:11" ht="12.75">
      <c r="A164" s="44" t="s">
        <v>55</v>
      </c>
      <c r="B164" s="44"/>
      <c r="C164" s="50">
        <v>10.99</v>
      </c>
      <c r="D164" s="50">
        <v>17.55</v>
      </c>
      <c r="E164" s="50">
        <v>15.12</v>
      </c>
      <c r="F164" s="50">
        <v>3.595</v>
      </c>
      <c r="G164" s="48">
        <v>3</v>
      </c>
      <c r="I164" s="59">
        <v>11.59</v>
      </c>
      <c r="J164">
        <f t="shared" si="2"/>
        <v>1.3045729076790336</v>
      </c>
      <c r="K164" s="67"/>
    </row>
    <row r="165" spans="1:10" ht="12.75">
      <c r="A165" s="44" t="s">
        <v>39</v>
      </c>
      <c r="B165" s="44"/>
      <c r="C165" s="50">
        <v>9.62</v>
      </c>
      <c r="D165" s="50">
        <v>17.38</v>
      </c>
      <c r="E165" s="50">
        <v>14.213</v>
      </c>
      <c r="F165" s="50">
        <v>2.46</v>
      </c>
      <c r="G165" s="48">
        <v>10</v>
      </c>
      <c r="I165" s="59">
        <v>11.62</v>
      </c>
      <c r="J165">
        <f t="shared" si="2"/>
        <v>1.2231497418244406</v>
      </c>
    </row>
    <row r="166" spans="1:10" ht="12.75">
      <c r="A166" s="44" t="s">
        <v>40</v>
      </c>
      <c r="B166" s="44"/>
      <c r="C166" s="50">
        <v>16.59</v>
      </c>
      <c r="D166" s="50">
        <v>31.25</v>
      </c>
      <c r="E166" s="50">
        <v>22.609</v>
      </c>
      <c r="F166" s="50">
        <v>5.005</v>
      </c>
      <c r="G166" s="48">
        <v>8</v>
      </c>
      <c r="I166" s="59">
        <v>18.65</v>
      </c>
      <c r="J166">
        <f t="shared" si="2"/>
        <v>1.2122788203753354</v>
      </c>
    </row>
    <row r="167" spans="1:10" ht="12.75">
      <c r="A167" s="44" t="s">
        <v>41</v>
      </c>
      <c r="B167" s="44"/>
      <c r="C167" s="50">
        <v>9.99</v>
      </c>
      <c r="D167" s="50">
        <v>9.99</v>
      </c>
      <c r="E167" s="50">
        <v>9.99</v>
      </c>
      <c r="F167" s="50">
        <v>0</v>
      </c>
      <c r="G167" s="48">
        <v>1</v>
      </c>
      <c r="I167" s="59">
        <v>13.37</v>
      </c>
      <c r="J167">
        <f t="shared" si="2"/>
        <v>0.7471952131637997</v>
      </c>
    </row>
    <row r="168" spans="1:10" ht="12.75">
      <c r="A168" s="44" t="s">
        <v>42</v>
      </c>
      <c r="B168" s="44"/>
      <c r="C168" s="50">
        <v>12.5</v>
      </c>
      <c r="D168" s="50">
        <v>21.26</v>
      </c>
      <c r="E168" s="50">
        <v>17.476</v>
      </c>
      <c r="F168" s="50">
        <v>2.825</v>
      </c>
      <c r="G168" s="48">
        <v>9</v>
      </c>
      <c r="I168" s="59">
        <v>15.94</v>
      </c>
      <c r="J168">
        <f t="shared" si="2"/>
        <v>1.0963613550815559</v>
      </c>
    </row>
    <row r="169" spans="1:10" ht="12.75">
      <c r="A169" s="44" t="s">
        <v>43</v>
      </c>
      <c r="B169" s="44"/>
      <c r="C169" s="50">
        <v>9.13</v>
      </c>
      <c r="D169" s="50">
        <v>15.1</v>
      </c>
      <c r="E169" s="50">
        <v>11.15</v>
      </c>
      <c r="F169" s="50">
        <v>3.416</v>
      </c>
      <c r="G169" s="48">
        <v>3</v>
      </c>
      <c r="I169" s="59">
        <v>11.73</v>
      </c>
      <c r="J169">
        <f t="shared" si="2"/>
        <v>0.9505541346973572</v>
      </c>
    </row>
    <row r="170" spans="1:10" ht="12.75">
      <c r="A170" s="44" t="s">
        <v>44</v>
      </c>
      <c r="B170" s="44"/>
      <c r="C170" s="50">
        <v>8.17</v>
      </c>
      <c r="D170" s="50">
        <v>12.68</v>
      </c>
      <c r="E170" s="50">
        <v>10.685</v>
      </c>
      <c r="F170" s="50">
        <v>1.866</v>
      </c>
      <c r="G170" s="48">
        <v>4</v>
      </c>
      <c r="I170" s="59">
        <v>11.63</v>
      </c>
      <c r="J170">
        <f t="shared" si="2"/>
        <v>0.9187446259673259</v>
      </c>
    </row>
    <row r="171" spans="1:10" ht="12.75">
      <c r="A171" s="44" t="s">
        <v>47</v>
      </c>
      <c r="B171" s="44"/>
      <c r="C171" s="50">
        <v>10</v>
      </c>
      <c r="D171" s="50">
        <v>17.23</v>
      </c>
      <c r="E171" s="50">
        <v>13.51</v>
      </c>
      <c r="F171" s="50">
        <v>2.127</v>
      </c>
      <c r="G171" s="48">
        <v>12</v>
      </c>
      <c r="I171" s="59">
        <v>11.19</v>
      </c>
      <c r="J171">
        <f t="shared" si="2"/>
        <v>1.2073279714030385</v>
      </c>
    </row>
    <row r="172" spans="1:10" ht="12.75">
      <c r="A172" s="44" t="s">
        <v>56</v>
      </c>
      <c r="B172" s="44"/>
      <c r="C172" s="50">
        <v>9</v>
      </c>
      <c r="D172" s="50">
        <v>12.69</v>
      </c>
      <c r="E172" s="50">
        <v>10.845</v>
      </c>
      <c r="F172" s="50">
        <v>2.609</v>
      </c>
      <c r="G172" s="48">
        <v>2</v>
      </c>
      <c r="I172" s="59">
        <v>8.96</v>
      </c>
      <c r="J172">
        <f t="shared" si="2"/>
        <v>1.2103794642857142</v>
      </c>
    </row>
    <row r="173" spans="1:7" ht="12.75">
      <c r="A173" s="60"/>
      <c r="B173" s="60"/>
      <c r="C173" s="61"/>
      <c r="D173" s="61"/>
      <c r="E173" s="61"/>
      <c r="F173" s="61"/>
      <c r="G173" s="61"/>
    </row>
    <row r="174" spans="1:7" ht="12.75">
      <c r="A174" s="62"/>
      <c r="B174" s="62"/>
      <c r="C174" s="63"/>
      <c r="D174" s="63"/>
      <c r="E174" s="63"/>
      <c r="F174" s="63"/>
      <c r="G174" s="63"/>
    </row>
    <row r="175" spans="1:7" ht="26.25">
      <c r="A175" s="41" t="s">
        <v>66</v>
      </c>
      <c r="B175" s="42"/>
      <c r="C175" s="43" t="s">
        <v>18</v>
      </c>
      <c r="D175" s="43" t="s">
        <v>19</v>
      </c>
      <c r="E175" s="43" t="s">
        <v>51</v>
      </c>
      <c r="F175" s="43" t="s">
        <v>23</v>
      </c>
      <c r="G175" s="43" t="s">
        <v>52</v>
      </c>
    </row>
    <row r="177" spans="1:12" ht="12.75">
      <c r="A177" s="42" t="s">
        <v>34</v>
      </c>
      <c r="B177" s="44"/>
      <c r="C177" s="45"/>
      <c r="D177" s="45"/>
      <c r="E177" s="45"/>
      <c r="F177" s="45"/>
      <c r="G177" s="45"/>
      <c r="K177" s="213" t="str">
        <f>+A175</f>
        <v>East North Central</v>
      </c>
      <c r="L177" s="213"/>
    </row>
    <row r="178" spans="1:12" ht="12.75">
      <c r="A178" s="46" t="s">
        <v>24</v>
      </c>
      <c r="B178" s="42"/>
      <c r="C178" s="47">
        <v>21000</v>
      </c>
      <c r="D178" s="47">
        <v>82500</v>
      </c>
      <c r="E178" s="47">
        <v>44390</v>
      </c>
      <c r="F178" s="47">
        <v>14762</v>
      </c>
      <c r="G178" s="48">
        <v>42</v>
      </c>
      <c r="I178" s="58">
        <v>48263</v>
      </c>
      <c r="J178">
        <f>+E178/I178</f>
        <v>0.9197521911194911</v>
      </c>
      <c r="K178" s="67">
        <f>AVERAGE(J178:J186)</f>
        <v>1.1042259497383773</v>
      </c>
      <c r="L178">
        <f>AVERAGE(J178:J200)</f>
        <v>1.0270858798649902</v>
      </c>
    </row>
    <row r="179" spans="1:11" ht="12.75">
      <c r="A179" s="44" t="s">
        <v>25</v>
      </c>
      <c r="B179" s="44"/>
      <c r="C179" s="47">
        <v>14560</v>
      </c>
      <c r="D179" s="47">
        <v>55000</v>
      </c>
      <c r="E179" s="47">
        <v>26644</v>
      </c>
      <c r="F179" s="47">
        <v>10725</v>
      </c>
      <c r="G179" s="48">
        <v>18</v>
      </c>
      <c r="I179" s="58">
        <v>28337</v>
      </c>
      <c r="J179">
        <f aca="true" t="shared" si="3" ref="J179:J186">+E179/I179</f>
        <v>0.9402547905565162</v>
      </c>
      <c r="K179" s="67"/>
    </row>
    <row r="180" spans="1:11" ht="12.75">
      <c r="A180" s="44" t="s">
        <v>26</v>
      </c>
      <c r="B180" s="44"/>
      <c r="C180" s="47">
        <v>23920</v>
      </c>
      <c r="D180" s="47">
        <v>55000</v>
      </c>
      <c r="E180" s="47">
        <v>36640</v>
      </c>
      <c r="F180" s="47">
        <v>16289</v>
      </c>
      <c r="G180" s="48">
        <v>3</v>
      </c>
      <c r="I180" s="58">
        <v>36151</v>
      </c>
      <c r="J180">
        <f t="shared" si="3"/>
        <v>1.0135265967746396</v>
      </c>
      <c r="K180" s="67"/>
    </row>
    <row r="181" spans="1:11" ht="12.75">
      <c r="A181" s="44" t="s">
        <v>53</v>
      </c>
      <c r="B181" s="44"/>
      <c r="C181" s="47">
        <v>12168</v>
      </c>
      <c r="D181" s="47">
        <v>62400</v>
      </c>
      <c r="E181" s="47">
        <v>30872</v>
      </c>
      <c r="F181" s="47">
        <v>14447</v>
      </c>
      <c r="G181" s="48">
        <v>17</v>
      </c>
      <c r="I181" s="58">
        <v>29998</v>
      </c>
      <c r="J181">
        <f t="shared" si="3"/>
        <v>1.0291352756850456</v>
      </c>
      <c r="K181" s="67"/>
    </row>
    <row r="182" spans="1:11" ht="12.75">
      <c r="A182" s="44" t="s">
        <v>28</v>
      </c>
      <c r="B182" s="44"/>
      <c r="C182" s="47">
        <v>33000</v>
      </c>
      <c r="D182" s="47">
        <v>57980</v>
      </c>
      <c r="E182" s="47">
        <v>45326</v>
      </c>
      <c r="F182" s="47">
        <v>12493</v>
      </c>
      <c r="G182" s="48">
        <v>3</v>
      </c>
      <c r="I182" s="58">
        <v>37222</v>
      </c>
      <c r="J182">
        <f t="shared" si="3"/>
        <v>1.217720702810166</v>
      </c>
      <c r="K182" s="67"/>
    </row>
    <row r="183" spans="1:11" ht="12.75">
      <c r="A183" s="44" t="s">
        <v>29</v>
      </c>
      <c r="B183" s="44"/>
      <c r="C183" s="47" t="s">
        <v>64</v>
      </c>
      <c r="D183" s="47" t="s">
        <v>64</v>
      </c>
      <c r="E183" s="47" t="s">
        <v>64</v>
      </c>
      <c r="F183" s="47" t="s">
        <v>64</v>
      </c>
      <c r="G183" s="48" t="s">
        <v>64</v>
      </c>
      <c r="I183" s="58">
        <v>38209</v>
      </c>
      <c r="J183" s="53">
        <v>1.027</v>
      </c>
      <c r="K183" s="67"/>
    </row>
    <row r="184" spans="1:11" ht="12.75">
      <c r="A184" s="44" t="s">
        <v>30</v>
      </c>
      <c r="B184" s="44"/>
      <c r="C184" s="47">
        <v>21840</v>
      </c>
      <c r="D184" s="47">
        <v>55736</v>
      </c>
      <c r="E184" s="47">
        <v>33831</v>
      </c>
      <c r="F184" s="47">
        <v>13502</v>
      </c>
      <c r="G184" s="48">
        <v>5</v>
      </c>
      <c r="I184" s="58">
        <v>33789</v>
      </c>
      <c r="J184">
        <f t="shared" si="3"/>
        <v>1.0012430080795525</v>
      </c>
      <c r="K184" s="67"/>
    </row>
    <row r="185" spans="1:11" ht="12.75">
      <c r="A185" s="44" t="s">
        <v>31</v>
      </c>
      <c r="B185" s="44"/>
      <c r="C185" s="47">
        <v>55736</v>
      </c>
      <c r="D185" s="47">
        <v>55736</v>
      </c>
      <c r="E185" s="47">
        <v>55736</v>
      </c>
      <c r="F185" s="47">
        <v>0</v>
      </c>
      <c r="G185" s="48">
        <v>1</v>
      </c>
      <c r="I185" s="58">
        <v>29176</v>
      </c>
      <c r="J185">
        <f t="shared" si="3"/>
        <v>1.9103372635042501</v>
      </c>
      <c r="K185" s="67"/>
    </row>
    <row r="186" spans="1:11" ht="12.75">
      <c r="A186" s="44" t="s">
        <v>32</v>
      </c>
      <c r="B186" s="44"/>
      <c r="C186" s="47">
        <v>27040</v>
      </c>
      <c r="D186" s="47">
        <v>27040</v>
      </c>
      <c r="E186" s="47">
        <v>27040</v>
      </c>
      <c r="F186" s="47">
        <v>0</v>
      </c>
      <c r="G186" s="48">
        <v>1</v>
      </c>
      <c r="I186" s="58">
        <v>30760</v>
      </c>
      <c r="J186">
        <f t="shared" si="3"/>
        <v>0.8790637191157347</v>
      </c>
      <c r="K186" s="67"/>
    </row>
    <row r="187" spans="1:11" ht="12.75">
      <c r="A187" s="44"/>
      <c r="B187" s="44"/>
      <c r="C187" s="49"/>
      <c r="D187" s="49"/>
      <c r="E187" s="49"/>
      <c r="F187" s="49"/>
      <c r="G187" s="48"/>
      <c r="I187" s="58"/>
      <c r="J187" t="s">
        <v>0</v>
      </c>
      <c r="K187" s="67"/>
    </row>
    <row r="188" spans="1:11" ht="12.75">
      <c r="A188" s="42" t="s">
        <v>33</v>
      </c>
      <c r="B188" s="44"/>
      <c r="C188" s="49"/>
      <c r="D188" s="49"/>
      <c r="E188" s="49"/>
      <c r="F188" s="49"/>
      <c r="G188" s="48"/>
      <c r="I188" s="58"/>
      <c r="J188" t="s">
        <v>0</v>
      </c>
      <c r="K188" s="67"/>
    </row>
    <row r="189" spans="1:11" ht="12.75">
      <c r="A189" s="44" t="s">
        <v>54</v>
      </c>
      <c r="B189" s="44"/>
      <c r="C189" s="50">
        <v>7.75</v>
      </c>
      <c r="D189" s="50">
        <v>16.59</v>
      </c>
      <c r="E189" s="50">
        <v>10.719</v>
      </c>
      <c r="F189" s="50">
        <v>2.629</v>
      </c>
      <c r="G189" s="48">
        <v>13</v>
      </c>
      <c r="I189" s="59">
        <v>11.2</v>
      </c>
      <c r="J189">
        <f aca="true" t="shared" si="4" ref="J189:J200">+E189/I189</f>
        <v>0.9570535714285714</v>
      </c>
      <c r="K189" s="67">
        <f>AVERAGE(J189:J200)</f>
        <v>0.9692308274599499</v>
      </c>
    </row>
    <row r="190" spans="1:11" ht="12.75">
      <c r="A190" s="44" t="s">
        <v>36</v>
      </c>
      <c r="B190" s="44"/>
      <c r="C190" s="50">
        <v>7.25</v>
      </c>
      <c r="D190" s="50">
        <v>32.81</v>
      </c>
      <c r="E190" s="50">
        <v>17.601</v>
      </c>
      <c r="F190" s="50">
        <v>6.939</v>
      </c>
      <c r="G190" s="48">
        <v>23</v>
      </c>
      <c r="I190" s="59">
        <v>17.7</v>
      </c>
      <c r="J190">
        <f t="shared" si="4"/>
        <v>0.994406779661017</v>
      </c>
      <c r="K190" s="67"/>
    </row>
    <row r="191" spans="1:11" ht="12.75">
      <c r="A191" s="44" t="s">
        <v>37</v>
      </c>
      <c r="B191" s="44"/>
      <c r="C191" s="50">
        <v>12.75</v>
      </c>
      <c r="D191" s="50">
        <v>26.8</v>
      </c>
      <c r="E191" s="50">
        <v>17.46</v>
      </c>
      <c r="F191" s="50">
        <v>6.56</v>
      </c>
      <c r="G191" s="48">
        <v>4</v>
      </c>
      <c r="I191" s="59">
        <v>16.47</v>
      </c>
      <c r="J191">
        <f t="shared" si="4"/>
        <v>1.0601092896174864</v>
      </c>
      <c r="K191" s="67"/>
    </row>
    <row r="192" spans="1:11" ht="12.75">
      <c r="A192" s="44" t="s">
        <v>55</v>
      </c>
      <c r="B192" s="44"/>
      <c r="C192" s="50">
        <v>6.3</v>
      </c>
      <c r="D192" s="50">
        <v>17.5</v>
      </c>
      <c r="E192" s="50">
        <v>10.06</v>
      </c>
      <c r="F192" s="50">
        <v>3.487</v>
      </c>
      <c r="G192" s="48">
        <v>8</v>
      </c>
      <c r="I192" s="59">
        <v>11.59</v>
      </c>
      <c r="J192">
        <f t="shared" si="4"/>
        <v>0.8679896462467646</v>
      </c>
      <c r="K192" s="67"/>
    </row>
    <row r="193" spans="1:10" ht="12.75">
      <c r="A193" s="44" t="s">
        <v>39</v>
      </c>
      <c r="B193" s="44"/>
      <c r="C193" s="50">
        <v>5.85</v>
      </c>
      <c r="D193" s="50">
        <v>18.79</v>
      </c>
      <c r="E193" s="50">
        <v>10.54</v>
      </c>
      <c r="F193" s="50">
        <v>2.67</v>
      </c>
      <c r="G193" s="48">
        <v>32</v>
      </c>
      <c r="I193" s="59">
        <v>11.62</v>
      </c>
      <c r="J193">
        <f t="shared" si="4"/>
        <v>0.9070567986230637</v>
      </c>
    </row>
    <row r="194" spans="1:10" ht="12.75">
      <c r="A194" s="44" t="s">
        <v>40</v>
      </c>
      <c r="B194" s="44"/>
      <c r="C194" s="50">
        <v>10.5</v>
      </c>
      <c r="D194" s="50">
        <v>31.32</v>
      </c>
      <c r="E194" s="50">
        <v>17.377</v>
      </c>
      <c r="F194" s="50">
        <v>6.267</v>
      </c>
      <c r="G194" s="48">
        <v>11</v>
      </c>
      <c r="I194" s="59">
        <v>18.65</v>
      </c>
      <c r="J194">
        <f t="shared" si="4"/>
        <v>0.9317426273458446</v>
      </c>
    </row>
    <row r="195" spans="1:10" ht="12.75">
      <c r="A195" s="44" t="s">
        <v>41</v>
      </c>
      <c r="B195" s="44"/>
      <c r="C195" s="50">
        <v>7.05</v>
      </c>
      <c r="D195" s="50">
        <v>16.83</v>
      </c>
      <c r="E195" s="50">
        <v>11.938</v>
      </c>
      <c r="F195" s="50">
        <v>6.913</v>
      </c>
      <c r="G195" s="48">
        <v>2</v>
      </c>
      <c r="I195" s="59">
        <v>13.37</v>
      </c>
      <c r="J195">
        <f t="shared" si="4"/>
        <v>0.8928945400149589</v>
      </c>
    </row>
    <row r="196" spans="1:10" ht="12.75">
      <c r="A196" s="44" t="s">
        <v>42</v>
      </c>
      <c r="B196" s="44"/>
      <c r="C196" s="50">
        <v>10</v>
      </c>
      <c r="D196" s="50">
        <v>20</v>
      </c>
      <c r="E196" s="50">
        <v>14.769</v>
      </c>
      <c r="F196" s="50">
        <v>2.878</v>
      </c>
      <c r="G196" s="48">
        <v>21</v>
      </c>
      <c r="I196" s="59">
        <v>15.94</v>
      </c>
      <c r="J196">
        <f t="shared" si="4"/>
        <v>0.9265370138017566</v>
      </c>
    </row>
    <row r="197" spans="1:10" ht="12.75">
      <c r="A197" s="44" t="s">
        <v>43</v>
      </c>
      <c r="B197" s="44"/>
      <c r="C197" s="50">
        <v>6.83</v>
      </c>
      <c r="D197" s="50">
        <v>13.82</v>
      </c>
      <c r="E197" s="50">
        <v>9.845</v>
      </c>
      <c r="F197" s="50">
        <v>2.72</v>
      </c>
      <c r="G197" s="48">
        <v>5</v>
      </c>
      <c r="I197" s="59">
        <v>11.73</v>
      </c>
      <c r="J197">
        <f t="shared" si="4"/>
        <v>0.8393009377664109</v>
      </c>
    </row>
    <row r="198" spans="1:10" ht="12.75">
      <c r="A198" s="44" t="s">
        <v>44</v>
      </c>
      <c r="B198" s="44"/>
      <c r="C198" s="50">
        <v>10.31</v>
      </c>
      <c r="D198" s="50">
        <v>18.07</v>
      </c>
      <c r="E198" s="50">
        <v>14.9</v>
      </c>
      <c r="F198" s="50">
        <v>3.275</v>
      </c>
      <c r="G198" s="48">
        <v>4</v>
      </c>
      <c r="I198" s="59">
        <v>11.63</v>
      </c>
      <c r="J198">
        <f t="shared" si="4"/>
        <v>1.2811693895098881</v>
      </c>
    </row>
    <row r="199" spans="1:10" ht="12.75">
      <c r="A199" s="44" t="s">
        <v>47</v>
      </c>
      <c r="B199" s="44"/>
      <c r="C199" s="50">
        <v>7.85</v>
      </c>
      <c r="D199" s="50">
        <v>18.07</v>
      </c>
      <c r="E199" s="50">
        <v>11.307</v>
      </c>
      <c r="F199" s="50">
        <v>2.53</v>
      </c>
      <c r="G199" s="48">
        <v>32</v>
      </c>
      <c r="I199" s="59">
        <v>11.19</v>
      </c>
      <c r="J199">
        <f t="shared" si="4"/>
        <v>1.010455764075067</v>
      </c>
    </row>
    <row r="200" spans="1:10" ht="12.75">
      <c r="A200" s="44" t="s">
        <v>56</v>
      </c>
      <c r="B200" s="44"/>
      <c r="C200" s="50">
        <v>7</v>
      </c>
      <c r="D200" s="50">
        <v>10.65</v>
      </c>
      <c r="E200" s="50">
        <v>8.62</v>
      </c>
      <c r="F200" s="50">
        <v>0.9108</v>
      </c>
      <c r="G200" s="48">
        <v>25</v>
      </c>
      <c r="I200" s="59">
        <v>8.96</v>
      </c>
      <c r="J200">
        <f t="shared" si="4"/>
        <v>0.9620535714285713</v>
      </c>
    </row>
    <row r="201" spans="1:7" ht="12.75">
      <c r="A201" s="60"/>
      <c r="B201" s="60"/>
      <c r="C201" s="61"/>
      <c r="D201" s="61"/>
      <c r="E201" s="61"/>
      <c r="F201" s="61"/>
      <c r="G201" s="61"/>
    </row>
    <row r="203" spans="1:7" ht="26.25">
      <c r="A203" s="41" t="s">
        <v>67</v>
      </c>
      <c r="B203" s="42"/>
      <c r="C203" s="43" t="s">
        <v>18</v>
      </c>
      <c r="D203" s="43" t="s">
        <v>19</v>
      </c>
      <c r="E203" s="43" t="s">
        <v>51</v>
      </c>
      <c r="F203" s="43" t="s">
        <v>23</v>
      </c>
      <c r="G203" s="43" t="s">
        <v>52</v>
      </c>
    </row>
    <row r="205" spans="1:12" ht="12.75">
      <c r="A205" s="42" t="s">
        <v>34</v>
      </c>
      <c r="B205" s="44"/>
      <c r="C205" s="45"/>
      <c r="D205" s="45"/>
      <c r="E205" s="45"/>
      <c r="F205" s="45"/>
      <c r="G205" s="45"/>
      <c r="K205" s="213" t="str">
        <f>+A203</f>
        <v>West North Central</v>
      </c>
      <c r="L205" s="213"/>
    </row>
    <row r="206" spans="1:12" ht="12.75">
      <c r="A206" s="46" t="s">
        <v>24</v>
      </c>
      <c r="B206" s="42"/>
      <c r="C206" s="47">
        <v>14560</v>
      </c>
      <c r="D206" s="47">
        <v>76960</v>
      </c>
      <c r="E206" s="47">
        <v>36684</v>
      </c>
      <c r="F206" s="47">
        <v>13840</v>
      </c>
      <c r="G206" s="48">
        <v>45</v>
      </c>
      <c r="I206" s="58">
        <v>48263</v>
      </c>
      <c r="J206">
        <f>+E206/I206</f>
        <v>0.760085365600978</v>
      </c>
      <c r="K206" s="67">
        <f>AVERAGE(J206:J214)</f>
        <v>0.865202398611828</v>
      </c>
      <c r="L206">
        <f>AVERAGE(J206:J228)</f>
        <v>0.8682544531881179</v>
      </c>
    </row>
    <row r="207" spans="1:11" ht="12.75">
      <c r="A207" s="44" t="s">
        <v>25</v>
      </c>
      <c r="B207" s="44"/>
      <c r="C207" s="47">
        <v>17680</v>
      </c>
      <c r="D207" s="47">
        <v>41600</v>
      </c>
      <c r="E207" s="47">
        <v>27190</v>
      </c>
      <c r="F207" s="47">
        <v>7735</v>
      </c>
      <c r="G207" s="48">
        <v>19</v>
      </c>
      <c r="I207" s="58">
        <v>28337</v>
      </c>
      <c r="J207">
        <f aca="true" t="shared" si="5" ref="J207:J214">+E207/I207</f>
        <v>0.9595228852736705</v>
      </c>
      <c r="K207" s="67"/>
    </row>
    <row r="208" spans="1:11" ht="12.75">
      <c r="A208" s="44" t="s">
        <v>26</v>
      </c>
      <c r="B208" s="44"/>
      <c r="C208" s="47">
        <v>23000</v>
      </c>
      <c r="D208" s="47">
        <v>30000</v>
      </c>
      <c r="E208" s="47">
        <v>26500</v>
      </c>
      <c r="F208" s="47">
        <v>4949</v>
      </c>
      <c r="G208" s="48">
        <v>2</v>
      </c>
      <c r="I208" s="58">
        <v>36151</v>
      </c>
      <c r="J208">
        <f t="shared" si="5"/>
        <v>0.7330364305275097</v>
      </c>
      <c r="K208" s="67"/>
    </row>
    <row r="209" spans="1:11" ht="12.75">
      <c r="A209" s="44" t="s">
        <v>53</v>
      </c>
      <c r="B209" s="44"/>
      <c r="C209" s="47">
        <v>12168</v>
      </c>
      <c r="D209" s="47">
        <v>37440</v>
      </c>
      <c r="E209" s="47">
        <v>26838</v>
      </c>
      <c r="F209" s="47">
        <v>8713</v>
      </c>
      <c r="G209" s="48">
        <v>9</v>
      </c>
      <c r="I209" s="58">
        <v>29998</v>
      </c>
      <c r="J209">
        <f t="shared" si="5"/>
        <v>0.8946596439762651</v>
      </c>
      <c r="K209" s="67"/>
    </row>
    <row r="210" spans="1:11" ht="12.75">
      <c r="A210" s="44" t="s">
        <v>28</v>
      </c>
      <c r="B210" s="44"/>
      <c r="C210" s="47">
        <v>20800</v>
      </c>
      <c r="D210" s="47">
        <v>20800</v>
      </c>
      <c r="E210" s="47">
        <v>20800</v>
      </c>
      <c r="F210" s="47">
        <v>0</v>
      </c>
      <c r="G210" s="48">
        <v>1</v>
      </c>
      <c r="I210" s="58">
        <v>37222</v>
      </c>
      <c r="J210">
        <f t="shared" si="5"/>
        <v>0.5588093063242169</v>
      </c>
      <c r="K210" s="67"/>
    </row>
    <row r="211" spans="1:11" ht="12.75">
      <c r="A211" s="44" t="s">
        <v>29</v>
      </c>
      <c r="B211" s="44"/>
      <c r="C211" s="47" t="s">
        <v>64</v>
      </c>
      <c r="D211" s="47" t="s">
        <v>64</v>
      </c>
      <c r="E211" s="47" t="s">
        <v>64</v>
      </c>
      <c r="F211" s="47" t="s">
        <v>64</v>
      </c>
      <c r="G211" s="48" t="s">
        <v>64</v>
      </c>
      <c r="I211" s="58">
        <v>38209</v>
      </c>
      <c r="J211" s="53">
        <v>0.868</v>
      </c>
      <c r="K211" s="67"/>
    </row>
    <row r="212" spans="1:11" ht="12.75">
      <c r="A212" s="44" t="s">
        <v>30</v>
      </c>
      <c r="B212" s="44"/>
      <c r="C212" s="47">
        <v>36400</v>
      </c>
      <c r="D212" s="47">
        <v>37224</v>
      </c>
      <c r="E212" s="47">
        <v>36811</v>
      </c>
      <c r="F212" s="47">
        <v>582</v>
      </c>
      <c r="G212" s="48">
        <v>2</v>
      </c>
      <c r="I212" s="58">
        <v>33789</v>
      </c>
      <c r="J212">
        <f t="shared" si="5"/>
        <v>1.0894373908668502</v>
      </c>
      <c r="K212" s="67"/>
    </row>
    <row r="213" spans="1:11" ht="12.75">
      <c r="A213" s="44" t="s">
        <v>31</v>
      </c>
      <c r="B213" s="44"/>
      <c r="C213" s="47">
        <v>26520</v>
      </c>
      <c r="D213" s="47">
        <v>26520</v>
      </c>
      <c r="E213" s="47">
        <v>26520</v>
      </c>
      <c r="F213" s="47">
        <v>0</v>
      </c>
      <c r="G213" s="48">
        <v>1</v>
      </c>
      <c r="I213" s="58">
        <v>29176</v>
      </c>
      <c r="J213">
        <f t="shared" si="5"/>
        <v>0.9089662736495749</v>
      </c>
      <c r="K213" s="67"/>
    </row>
    <row r="214" spans="1:11" ht="12.75">
      <c r="A214" s="44" t="s">
        <v>32</v>
      </c>
      <c r="B214" s="44"/>
      <c r="C214" s="47">
        <v>31200</v>
      </c>
      <c r="D214" s="47">
        <v>31200</v>
      </c>
      <c r="E214" s="47">
        <v>31200</v>
      </c>
      <c r="F214" s="47">
        <v>0</v>
      </c>
      <c r="G214" s="48">
        <v>1</v>
      </c>
      <c r="I214" s="58">
        <v>30760</v>
      </c>
      <c r="J214">
        <f t="shared" si="5"/>
        <v>1.0143042912873863</v>
      </c>
      <c r="K214" s="67"/>
    </row>
    <row r="215" spans="1:11" ht="12.75">
      <c r="A215" s="44"/>
      <c r="B215" s="44"/>
      <c r="C215" s="49"/>
      <c r="D215" s="49"/>
      <c r="E215" s="49"/>
      <c r="F215" s="49"/>
      <c r="G215" s="48"/>
      <c r="I215" s="58"/>
      <c r="J215" t="s">
        <v>0</v>
      </c>
      <c r="K215" s="67"/>
    </row>
    <row r="216" spans="1:11" ht="12.75">
      <c r="A216" s="42" t="s">
        <v>33</v>
      </c>
      <c r="B216" s="44"/>
      <c r="C216" s="49"/>
      <c r="D216" s="49"/>
      <c r="E216" s="49"/>
      <c r="F216" s="49"/>
      <c r="G216" s="48"/>
      <c r="I216" s="58"/>
      <c r="J216" t="s">
        <v>0</v>
      </c>
      <c r="K216" s="67"/>
    </row>
    <row r="217" spans="1:11" ht="12.75">
      <c r="A217" s="44" t="s">
        <v>54</v>
      </c>
      <c r="B217" s="44"/>
      <c r="C217" s="50">
        <v>6.44</v>
      </c>
      <c r="D217" s="50">
        <v>10.18</v>
      </c>
      <c r="E217" s="50">
        <v>8.26</v>
      </c>
      <c r="F217" s="50">
        <v>1.869</v>
      </c>
      <c r="G217" s="64">
        <v>3</v>
      </c>
      <c r="I217" s="59">
        <v>11.2</v>
      </c>
      <c r="J217">
        <f aca="true" t="shared" si="6" ref="J217:J228">+E217/I217</f>
        <v>0.7375</v>
      </c>
      <c r="K217" s="67">
        <f>AVERAGE(J217:J228)</f>
        <v>0.8705434941203354</v>
      </c>
    </row>
    <row r="218" spans="1:10" ht="12.75">
      <c r="A218" s="44" t="s">
        <v>36</v>
      </c>
      <c r="B218" s="44"/>
      <c r="C218" s="50">
        <v>9.45</v>
      </c>
      <c r="D218" s="50">
        <v>19.37</v>
      </c>
      <c r="E218" s="50">
        <v>15.2657</v>
      </c>
      <c r="F218" s="50">
        <v>3.44</v>
      </c>
      <c r="G218" s="64">
        <v>11</v>
      </c>
      <c r="I218" s="59">
        <v>17.7</v>
      </c>
      <c r="J218">
        <f t="shared" si="6"/>
        <v>0.8624689265536724</v>
      </c>
    </row>
    <row r="219" spans="1:10" ht="12.75">
      <c r="A219" s="44" t="s">
        <v>37</v>
      </c>
      <c r="B219" s="44"/>
      <c r="C219" s="50">
        <v>12.25</v>
      </c>
      <c r="D219" s="50">
        <v>15.45</v>
      </c>
      <c r="E219" s="50">
        <v>13.85</v>
      </c>
      <c r="F219" s="50">
        <v>2.26</v>
      </c>
      <c r="G219" s="64">
        <v>2</v>
      </c>
      <c r="I219" s="59">
        <v>16.47</v>
      </c>
      <c r="J219">
        <f t="shared" si="6"/>
        <v>0.840922890103218</v>
      </c>
    </row>
    <row r="220" spans="1:10" ht="12.75">
      <c r="A220" s="44" t="s">
        <v>55</v>
      </c>
      <c r="B220" s="44"/>
      <c r="C220" s="50">
        <v>7</v>
      </c>
      <c r="D220" s="50">
        <v>12.02</v>
      </c>
      <c r="E220" s="50">
        <v>8.94</v>
      </c>
      <c r="F220" s="50">
        <v>2.15</v>
      </c>
      <c r="G220" s="64">
        <v>4</v>
      </c>
      <c r="I220" s="59">
        <v>11.59</v>
      </c>
      <c r="J220">
        <f t="shared" si="6"/>
        <v>0.7713546160483175</v>
      </c>
    </row>
    <row r="221" spans="1:10" ht="12.75">
      <c r="A221" s="44" t="s">
        <v>39</v>
      </c>
      <c r="B221" s="44"/>
      <c r="C221" s="50">
        <v>5.85</v>
      </c>
      <c r="D221" s="50">
        <v>17.57</v>
      </c>
      <c r="E221" s="50">
        <v>10.95</v>
      </c>
      <c r="F221" s="50">
        <v>3.209</v>
      </c>
      <c r="G221" s="64">
        <v>24</v>
      </c>
      <c r="I221" s="59">
        <v>11.62</v>
      </c>
      <c r="J221">
        <f t="shared" si="6"/>
        <v>0.9423407917383821</v>
      </c>
    </row>
    <row r="222" spans="1:10" ht="12.75">
      <c r="A222" s="44" t="s">
        <v>40</v>
      </c>
      <c r="B222" s="44"/>
      <c r="C222" s="50">
        <v>7.5</v>
      </c>
      <c r="D222" s="50">
        <v>19.03</v>
      </c>
      <c r="E222" s="50">
        <v>13.74</v>
      </c>
      <c r="F222" s="50">
        <v>4.13</v>
      </c>
      <c r="G222" s="64">
        <v>6</v>
      </c>
      <c r="I222" s="59">
        <v>18.65</v>
      </c>
      <c r="J222">
        <f t="shared" si="6"/>
        <v>0.7367292225201073</v>
      </c>
    </row>
    <row r="223" spans="1:10" ht="12.75">
      <c r="A223" s="44" t="s">
        <v>41</v>
      </c>
      <c r="B223" s="44"/>
      <c r="C223" s="50" t="s">
        <v>64</v>
      </c>
      <c r="D223" s="50" t="s">
        <v>64</v>
      </c>
      <c r="E223" s="50" t="s">
        <v>64</v>
      </c>
      <c r="F223" s="50" t="s">
        <v>64</v>
      </c>
      <c r="G223" s="64" t="s">
        <v>64</v>
      </c>
      <c r="I223" s="59">
        <v>13.37</v>
      </c>
      <c r="J223" s="53">
        <v>0.868</v>
      </c>
    </row>
    <row r="224" spans="1:10" ht="12.75">
      <c r="A224" s="44" t="s">
        <v>42</v>
      </c>
      <c r="B224" s="44"/>
      <c r="C224" s="50">
        <v>10.73</v>
      </c>
      <c r="D224" s="50">
        <v>20</v>
      </c>
      <c r="E224" s="50">
        <v>15.554</v>
      </c>
      <c r="F224" s="50">
        <v>3.39</v>
      </c>
      <c r="G224" s="64">
        <v>5</v>
      </c>
      <c r="I224" s="59">
        <v>15.94</v>
      </c>
      <c r="J224">
        <f t="shared" si="6"/>
        <v>0.975784190715182</v>
      </c>
    </row>
    <row r="225" spans="1:10" ht="12.75">
      <c r="A225" s="44" t="s">
        <v>43</v>
      </c>
      <c r="B225" s="44"/>
      <c r="C225" s="50" t="s">
        <v>64</v>
      </c>
      <c r="D225" s="50" t="s">
        <v>64</v>
      </c>
      <c r="E225" s="50" t="s">
        <v>64</v>
      </c>
      <c r="F225" s="50" t="s">
        <v>64</v>
      </c>
      <c r="G225" s="64" t="s">
        <v>64</v>
      </c>
      <c r="I225" s="59">
        <v>11.73</v>
      </c>
      <c r="J225" s="53">
        <v>0.868</v>
      </c>
    </row>
    <row r="226" spans="1:10" ht="12.75">
      <c r="A226" s="44" t="s">
        <v>44</v>
      </c>
      <c r="B226" s="44"/>
      <c r="C226" s="50">
        <v>11.1</v>
      </c>
      <c r="D226" s="50">
        <v>12.66</v>
      </c>
      <c r="E226" s="50">
        <v>11.83</v>
      </c>
      <c r="F226" s="50">
        <v>0.78</v>
      </c>
      <c r="G226" s="64">
        <v>3</v>
      </c>
      <c r="I226" s="59">
        <v>11.63</v>
      </c>
      <c r="J226">
        <f t="shared" si="6"/>
        <v>1.0171969045571796</v>
      </c>
    </row>
    <row r="227" spans="1:10" ht="12.75">
      <c r="A227" s="44" t="s">
        <v>47</v>
      </c>
      <c r="B227" s="44"/>
      <c r="C227" s="50">
        <v>5.85</v>
      </c>
      <c r="D227" s="50">
        <v>15.46</v>
      </c>
      <c r="E227" s="50">
        <v>9.75</v>
      </c>
      <c r="F227" s="50">
        <v>1.97</v>
      </c>
      <c r="G227" s="64">
        <v>39</v>
      </c>
      <c r="I227" s="59">
        <v>11.19</v>
      </c>
      <c r="J227">
        <f t="shared" si="6"/>
        <v>0.871313672922252</v>
      </c>
    </row>
    <row r="228" spans="1:10" ht="12.75">
      <c r="A228" s="44" t="s">
        <v>56</v>
      </c>
      <c r="B228" s="44"/>
      <c r="C228" s="50">
        <v>5.85</v>
      </c>
      <c r="D228" s="50">
        <v>14.5</v>
      </c>
      <c r="E228" s="50">
        <v>8.556</v>
      </c>
      <c r="F228" s="50">
        <v>1.93</v>
      </c>
      <c r="G228" s="64">
        <v>23</v>
      </c>
      <c r="I228" s="59">
        <v>8.96</v>
      </c>
      <c r="J228">
        <f t="shared" si="6"/>
        <v>0.9549107142857141</v>
      </c>
    </row>
    <row r="229" spans="1:7" ht="12.75">
      <c r="A229" s="60"/>
      <c r="B229" s="60"/>
      <c r="C229" s="61"/>
      <c r="D229" s="61"/>
      <c r="E229" s="61"/>
      <c r="F229" s="61"/>
      <c r="G229" s="61"/>
    </row>
    <row r="230" spans="1:7" ht="12.75">
      <c r="A230" s="44"/>
      <c r="B230" s="44"/>
      <c r="C230" s="1"/>
      <c r="D230" s="1"/>
      <c r="E230" s="1"/>
      <c r="F230" s="1"/>
      <c r="G230" s="1"/>
    </row>
    <row r="231" spans="1:10" ht="12.75">
      <c r="A231" s="65"/>
      <c r="B231" s="65"/>
      <c r="C231" s="66"/>
      <c r="D231" s="66"/>
      <c r="E231" s="66"/>
      <c r="F231" s="66"/>
      <c r="G231" s="66"/>
      <c r="H231" s="22"/>
      <c r="I231" s="22"/>
      <c r="J231" s="22"/>
    </row>
    <row r="232" spans="1:7" ht="26.25">
      <c r="A232" s="41" t="s">
        <v>68</v>
      </c>
      <c r="B232" s="42"/>
      <c r="C232" s="43" t="s">
        <v>18</v>
      </c>
      <c r="D232" s="43" t="s">
        <v>19</v>
      </c>
      <c r="E232" s="43" t="s">
        <v>51</v>
      </c>
      <c r="F232" s="43" t="s">
        <v>23</v>
      </c>
      <c r="G232" s="43" t="s">
        <v>52</v>
      </c>
    </row>
    <row r="234" spans="1:12" ht="12.75">
      <c r="A234" s="42" t="s">
        <v>34</v>
      </c>
      <c r="B234" s="44"/>
      <c r="C234" s="45"/>
      <c r="D234" s="45"/>
      <c r="E234" s="45"/>
      <c r="F234" s="45"/>
      <c r="G234" s="45"/>
      <c r="K234" s="213" t="str">
        <f>+A232</f>
        <v>South Atlantic</v>
      </c>
      <c r="L234" s="213"/>
    </row>
    <row r="235" spans="1:12" ht="12.75">
      <c r="A235" s="46" t="s">
        <v>24</v>
      </c>
      <c r="B235" s="42"/>
      <c r="C235" s="47">
        <v>22704</v>
      </c>
      <c r="D235" s="47">
        <v>100805</v>
      </c>
      <c r="E235" s="47">
        <v>50960</v>
      </c>
      <c r="F235" s="47">
        <v>19229</v>
      </c>
      <c r="G235" s="48">
        <v>37</v>
      </c>
      <c r="I235" s="58">
        <v>48263</v>
      </c>
      <c r="J235">
        <f>+E235/I235</f>
        <v>1.0558813169508734</v>
      </c>
      <c r="K235" s="67">
        <f>AVERAGE(J235:J243)</f>
        <v>1.0843147139943694</v>
      </c>
      <c r="L235">
        <f>AVERAGE(J235:J257)</f>
        <v>1.0479131422020425</v>
      </c>
    </row>
    <row r="236" spans="1:11" ht="12.75">
      <c r="A236" s="44" t="s">
        <v>25</v>
      </c>
      <c r="B236" s="44"/>
      <c r="C236" s="47">
        <v>12168</v>
      </c>
      <c r="D236" s="47">
        <v>52000</v>
      </c>
      <c r="E236" s="47">
        <v>29354</v>
      </c>
      <c r="F236" s="47">
        <v>9735</v>
      </c>
      <c r="G236" s="48">
        <v>26</v>
      </c>
      <c r="I236" s="58">
        <v>28337</v>
      </c>
      <c r="J236">
        <f aca="true" t="shared" si="7" ref="J236:J243">+E236/I236</f>
        <v>1.0358894731270072</v>
      </c>
      <c r="K236" s="67"/>
    </row>
    <row r="237" spans="1:11" ht="12.75">
      <c r="A237" s="44" t="s">
        <v>26</v>
      </c>
      <c r="B237" s="44"/>
      <c r="C237" s="47">
        <v>43649</v>
      </c>
      <c r="D237" s="47">
        <v>71349</v>
      </c>
      <c r="E237" s="47">
        <v>52949</v>
      </c>
      <c r="F237" s="47">
        <v>15934</v>
      </c>
      <c r="G237" s="48">
        <v>3</v>
      </c>
      <c r="I237" s="58">
        <v>36151</v>
      </c>
      <c r="J237">
        <f t="shared" si="7"/>
        <v>1.4646621116981549</v>
      </c>
      <c r="K237" s="67"/>
    </row>
    <row r="238" spans="1:11" ht="12.75">
      <c r="A238" s="44" t="s">
        <v>53</v>
      </c>
      <c r="B238" s="44"/>
      <c r="C238" s="47">
        <v>16431</v>
      </c>
      <c r="D238" s="47">
        <v>41600</v>
      </c>
      <c r="E238" s="47">
        <v>28412</v>
      </c>
      <c r="F238" s="47">
        <v>5900</v>
      </c>
      <c r="G238" s="48">
        <v>14</v>
      </c>
      <c r="I238" s="58">
        <v>29998</v>
      </c>
      <c r="J238">
        <f t="shared" si="7"/>
        <v>0.9471298086539103</v>
      </c>
      <c r="K238" s="67"/>
    </row>
    <row r="239" spans="1:11" ht="12.75">
      <c r="A239" s="44" t="s">
        <v>28</v>
      </c>
      <c r="B239" s="44"/>
      <c r="C239" s="47">
        <v>39743</v>
      </c>
      <c r="D239" s="47">
        <v>54000</v>
      </c>
      <c r="E239" s="47">
        <v>46871</v>
      </c>
      <c r="F239" s="47">
        <v>10081</v>
      </c>
      <c r="G239" s="48">
        <v>2</v>
      </c>
      <c r="I239" s="58">
        <v>37222</v>
      </c>
      <c r="J239">
        <f t="shared" si="7"/>
        <v>1.25922841330396</v>
      </c>
      <c r="K239" s="67"/>
    </row>
    <row r="240" spans="1:11" ht="12.75">
      <c r="A240" s="44" t="s">
        <v>29</v>
      </c>
      <c r="B240" s="44"/>
      <c r="C240" s="47">
        <v>18720</v>
      </c>
      <c r="D240" s="47">
        <v>48880</v>
      </c>
      <c r="E240" s="47">
        <v>35916</v>
      </c>
      <c r="F240" s="47">
        <v>13041</v>
      </c>
      <c r="G240" s="48">
        <v>5</v>
      </c>
      <c r="I240" s="58">
        <v>38209</v>
      </c>
      <c r="J240">
        <f t="shared" si="7"/>
        <v>0.9399879609516083</v>
      </c>
      <c r="K240" s="67"/>
    </row>
    <row r="241" spans="1:11" ht="12.75">
      <c r="A241" s="44" t="s">
        <v>30</v>
      </c>
      <c r="B241" s="44"/>
      <c r="C241" s="47">
        <v>24752</v>
      </c>
      <c r="D241" s="47">
        <v>41600</v>
      </c>
      <c r="E241" s="47">
        <v>34411</v>
      </c>
      <c r="F241" s="47">
        <v>8382</v>
      </c>
      <c r="G241" s="48">
        <v>5</v>
      </c>
      <c r="I241" s="58">
        <v>33789</v>
      </c>
      <c r="J241">
        <f t="shared" si="7"/>
        <v>1.0184083577495635</v>
      </c>
      <c r="K241" s="67"/>
    </row>
    <row r="242" spans="1:11" ht="12.75">
      <c r="A242" s="44" t="s">
        <v>31</v>
      </c>
      <c r="B242" s="44"/>
      <c r="C242" s="47">
        <v>29120</v>
      </c>
      <c r="D242" s="47">
        <v>29120</v>
      </c>
      <c r="E242" s="47">
        <v>29120</v>
      </c>
      <c r="F242" s="47">
        <v>0</v>
      </c>
      <c r="G242" s="48">
        <v>1</v>
      </c>
      <c r="I242" s="58">
        <v>29176</v>
      </c>
      <c r="J242">
        <f t="shared" si="7"/>
        <v>0.9980806142034548</v>
      </c>
      <c r="K242" s="67"/>
    </row>
    <row r="243" spans="1:11" ht="12.75">
      <c r="A243" s="44" t="s">
        <v>32</v>
      </c>
      <c r="B243" s="44"/>
      <c r="C243" s="47">
        <v>17181</v>
      </c>
      <c r="D243" s="47">
        <v>54000</v>
      </c>
      <c r="E243" s="47">
        <v>31977</v>
      </c>
      <c r="F243" s="47">
        <v>19444</v>
      </c>
      <c r="G243" s="48">
        <v>3</v>
      </c>
      <c r="I243" s="58">
        <v>30760</v>
      </c>
      <c r="J243">
        <f t="shared" si="7"/>
        <v>1.0395643693107932</v>
      </c>
      <c r="K243" s="67"/>
    </row>
    <row r="244" spans="1:11" ht="12.75">
      <c r="A244" s="44"/>
      <c r="B244" s="44"/>
      <c r="C244" s="49"/>
      <c r="D244" s="49"/>
      <c r="E244" s="49"/>
      <c r="F244" s="49"/>
      <c r="G244" s="48"/>
      <c r="I244" s="58"/>
      <c r="J244" t="s">
        <v>0</v>
      </c>
      <c r="K244" s="67"/>
    </row>
    <row r="245" spans="1:11" ht="12.75">
      <c r="A245" s="42" t="s">
        <v>33</v>
      </c>
      <c r="B245" s="44"/>
      <c r="C245" s="49"/>
      <c r="D245" s="49"/>
      <c r="E245" s="49"/>
      <c r="F245" s="49"/>
      <c r="G245" s="48"/>
      <c r="I245" s="58"/>
      <c r="J245" t="s">
        <v>0</v>
      </c>
      <c r="K245" s="67"/>
    </row>
    <row r="246" spans="1:11" ht="12.75">
      <c r="A246" s="44" t="s">
        <v>54</v>
      </c>
      <c r="B246" s="44"/>
      <c r="C246" s="50">
        <v>8.41</v>
      </c>
      <c r="D246" s="50">
        <v>15.87</v>
      </c>
      <c r="E246" s="50">
        <v>11.048</v>
      </c>
      <c r="F246" s="50">
        <v>2.637</v>
      </c>
      <c r="G246" s="48">
        <v>13</v>
      </c>
      <c r="I246" s="59">
        <v>11.2</v>
      </c>
      <c r="J246">
        <f aca="true" t="shared" si="8" ref="J246:J257">+E246/I246</f>
        <v>0.9864285714285715</v>
      </c>
      <c r="K246" s="67">
        <f>AVERAGE(J246:J257)</f>
        <v>1.0206119633577968</v>
      </c>
    </row>
    <row r="247" spans="1:11" ht="12.75">
      <c r="A247" s="44" t="s">
        <v>36</v>
      </c>
      <c r="B247" s="44"/>
      <c r="C247" s="50">
        <v>8.65</v>
      </c>
      <c r="D247" s="50">
        <v>28.85</v>
      </c>
      <c r="E247" s="50">
        <v>17.95</v>
      </c>
      <c r="F247" s="50">
        <v>6.24</v>
      </c>
      <c r="G247" s="48">
        <v>23</v>
      </c>
      <c r="I247" s="59">
        <v>17.7</v>
      </c>
      <c r="J247">
        <f t="shared" si="8"/>
        <v>1.0141242937853108</v>
      </c>
      <c r="K247" s="67"/>
    </row>
    <row r="248" spans="1:10" ht="12.75">
      <c r="A248" s="44" t="s">
        <v>37</v>
      </c>
      <c r="B248" s="44"/>
      <c r="C248" s="50">
        <v>11.9</v>
      </c>
      <c r="D248" s="50">
        <v>21.15</v>
      </c>
      <c r="E248" s="50">
        <v>16.159</v>
      </c>
      <c r="F248" s="50">
        <v>3.956</v>
      </c>
      <c r="G248" s="48">
        <v>6</v>
      </c>
      <c r="I248" s="59">
        <v>16.47</v>
      </c>
      <c r="J248">
        <f t="shared" si="8"/>
        <v>0.981117182756527</v>
      </c>
    </row>
    <row r="249" spans="1:10" ht="12.75">
      <c r="A249" s="44" t="s">
        <v>55</v>
      </c>
      <c r="B249" s="44"/>
      <c r="C249" s="50">
        <v>7.5</v>
      </c>
      <c r="D249" s="50">
        <v>16.92</v>
      </c>
      <c r="E249" s="50">
        <v>11.515</v>
      </c>
      <c r="F249" s="50">
        <v>2.9</v>
      </c>
      <c r="G249" s="48">
        <v>15</v>
      </c>
      <c r="I249" s="59">
        <v>11.59</v>
      </c>
      <c r="J249">
        <f t="shared" si="8"/>
        <v>0.9935289042277826</v>
      </c>
    </row>
    <row r="250" spans="1:10" ht="12.75">
      <c r="A250" s="44" t="s">
        <v>39</v>
      </c>
      <c r="B250" s="44"/>
      <c r="C250" s="50">
        <v>7.45</v>
      </c>
      <c r="D250" s="50">
        <v>20.25</v>
      </c>
      <c r="E250" s="50">
        <v>12.156</v>
      </c>
      <c r="F250" s="50">
        <v>3.28</v>
      </c>
      <c r="G250" s="48">
        <v>25</v>
      </c>
      <c r="I250" s="59">
        <v>11.62</v>
      </c>
      <c r="J250">
        <f t="shared" si="8"/>
        <v>1.0461273666092945</v>
      </c>
    </row>
    <row r="251" spans="1:10" ht="12.75">
      <c r="A251" s="44" t="s">
        <v>40</v>
      </c>
      <c r="B251" s="44"/>
      <c r="C251" s="50">
        <v>7.61</v>
      </c>
      <c r="D251" s="50">
        <v>31.45</v>
      </c>
      <c r="E251" s="50">
        <v>17.864</v>
      </c>
      <c r="F251" s="50">
        <v>6.73</v>
      </c>
      <c r="G251" s="48">
        <v>12</v>
      </c>
      <c r="I251" s="59">
        <v>18.65</v>
      </c>
      <c r="J251">
        <f t="shared" si="8"/>
        <v>0.9578552278820377</v>
      </c>
    </row>
    <row r="252" spans="1:10" ht="12.75">
      <c r="A252" s="44" t="s">
        <v>41</v>
      </c>
      <c r="B252" s="44"/>
      <c r="C252" s="50">
        <v>13</v>
      </c>
      <c r="D252" s="50">
        <v>21.15</v>
      </c>
      <c r="E252" s="50">
        <v>16.33</v>
      </c>
      <c r="F252" s="50">
        <v>3.47</v>
      </c>
      <c r="G252" s="48">
        <v>4</v>
      </c>
      <c r="I252" s="59">
        <v>13.37</v>
      </c>
      <c r="J252">
        <f t="shared" si="8"/>
        <v>1.2213911742707553</v>
      </c>
    </row>
    <row r="253" spans="1:10" ht="12.75">
      <c r="A253" s="44" t="s">
        <v>42</v>
      </c>
      <c r="B253" s="44"/>
      <c r="C253" s="50">
        <v>10</v>
      </c>
      <c r="D253" s="50">
        <v>23.08</v>
      </c>
      <c r="E253" s="50">
        <v>14.988</v>
      </c>
      <c r="F253" s="50">
        <v>3.57</v>
      </c>
      <c r="G253" s="48">
        <v>16</v>
      </c>
      <c r="I253" s="59">
        <v>15.94</v>
      </c>
      <c r="J253">
        <f t="shared" si="8"/>
        <v>0.9402760351317441</v>
      </c>
    </row>
    <row r="254" spans="1:10" ht="12.75">
      <c r="A254" s="44" t="s">
        <v>43</v>
      </c>
      <c r="B254" s="44"/>
      <c r="C254" s="50">
        <v>9.88</v>
      </c>
      <c r="D254" s="50">
        <v>17.39</v>
      </c>
      <c r="E254" s="50">
        <v>13.42</v>
      </c>
      <c r="F254" s="50">
        <v>3.77</v>
      </c>
      <c r="G254" s="48">
        <v>3</v>
      </c>
      <c r="I254" s="59">
        <v>11.73</v>
      </c>
      <c r="J254">
        <f t="shared" si="8"/>
        <v>1.144075021312873</v>
      </c>
    </row>
    <row r="255" spans="1:10" ht="12.75">
      <c r="A255" s="44" t="s">
        <v>44</v>
      </c>
      <c r="B255" s="44"/>
      <c r="C255" s="50">
        <v>5.85</v>
      </c>
      <c r="D255" s="50">
        <v>16.95</v>
      </c>
      <c r="E255" s="50">
        <v>10.415</v>
      </c>
      <c r="F255" s="50">
        <v>3.735</v>
      </c>
      <c r="G255" s="48">
        <v>6</v>
      </c>
      <c r="I255" s="59">
        <v>11.63</v>
      </c>
      <c r="J255">
        <f t="shared" si="8"/>
        <v>0.8955288048151332</v>
      </c>
    </row>
    <row r="256" spans="1:10" ht="12.75">
      <c r="A256" s="44" t="s">
        <v>47</v>
      </c>
      <c r="B256" s="44"/>
      <c r="C256" s="50">
        <v>7</v>
      </c>
      <c r="D256" s="50">
        <v>16.59</v>
      </c>
      <c r="E256" s="50">
        <v>11.67</v>
      </c>
      <c r="F256" s="50">
        <v>2.7</v>
      </c>
      <c r="G256" s="48">
        <v>28</v>
      </c>
      <c r="I256" s="59">
        <v>11.19</v>
      </c>
      <c r="J256">
        <f t="shared" si="8"/>
        <v>1.0428954423592494</v>
      </c>
    </row>
    <row r="257" spans="1:10" ht="12.75">
      <c r="A257" s="44" t="s">
        <v>56</v>
      </c>
      <c r="B257" s="44"/>
      <c r="C257" s="50">
        <v>6.5</v>
      </c>
      <c r="D257" s="50">
        <v>16.18</v>
      </c>
      <c r="E257" s="50">
        <v>9.175</v>
      </c>
      <c r="F257" s="50">
        <v>2.497</v>
      </c>
      <c r="G257" s="48">
        <v>23</v>
      </c>
      <c r="I257" s="59">
        <v>8.96</v>
      </c>
      <c r="J257">
        <f t="shared" si="8"/>
        <v>1.0239955357142856</v>
      </c>
    </row>
    <row r="258" spans="1:7" ht="12.75">
      <c r="A258" s="60"/>
      <c r="B258" s="60"/>
      <c r="C258" s="61"/>
      <c r="D258" s="61"/>
      <c r="E258" s="61"/>
      <c r="F258" s="61"/>
      <c r="G258" s="61"/>
    </row>
    <row r="260" spans="1:7" ht="26.25">
      <c r="A260" s="41" t="s">
        <v>69</v>
      </c>
      <c r="B260" s="42"/>
      <c r="C260" s="43" t="s">
        <v>18</v>
      </c>
      <c r="D260" s="43" t="s">
        <v>19</v>
      </c>
      <c r="E260" s="43" t="s">
        <v>51</v>
      </c>
      <c r="F260" s="43" t="s">
        <v>23</v>
      </c>
      <c r="G260" s="43" t="s">
        <v>52</v>
      </c>
    </row>
    <row r="262" spans="1:12" ht="12.75">
      <c r="A262" s="42" t="s">
        <v>34</v>
      </c>
      <c r="B262" s="44"/>
      <c r="C262" s="45"/>
      <c r="D262" s="45"/>
      <c r="E262" s="45"/>
      <c r="F262" s="45"/>
      <c r="G262" s="45"/>
      <c r="K262" s="213" t="str">
        <f>+A260</f>
        <v>East South Central</v>
      </c>
      <c r="L262" s="213"/>
    </row>
    <row r="263" spans="1:12" ht="12.75">
      <c r="A263" s="46" t="s">
        <v>24</v>
      </c>
      <c r="B263" s="42"/>
      <c r="C263" s="47">
        <v>40000</v>
      </c>
      <c r="D263" s="47">
        <v>73626</v>
      </c>
      <c r="E263" s="47">
        <v>52185</v>
      </c>
      <c r="F263" s="47">
        <v>13415</v>
      </c>
      <c r="G263" s="64">
        <v>5</v>
      </c>
      <c r="I263" s="58">
        <v>48263</v>
      </c>
      <c r="J263">
        <f>+E263/I263</f>
        <v>1.081263079377577</v>
      </c>
      <c r="K263" s="68">
        <f>AVERAGE(J263:J271)</f>
        <v>0.9888908917265492</v>
      </c>
      <c r="L263">
        <f>AVERAGE(J263:J285)</f>
        <v>0.9291938725669834</v>
      </c>
    </row>
    <row r="264" spans="1:11" ht="12.75">
      <c r="A264" s="44" t="s">
        <v>25</v>
      </c>
      <c r="B264" s="44"/>
      <c r="C264" s="47">
        <v>19000</v>
      </c>
      <c r="D264" s="47">
        <v>34028</v>
      </c>
      <c r="E264" s="47">
        <v>27632</v>
      </c>
      <c r="F264" s="47">
        <v>6807</v>
      </c>
      <c r="G264" s="64">
        <v>4</v>
      </c>
      <c r="I264" s="58">
        <v>28337</v>
      </c>
      <c r="J264">
        <f aca="true" t="shared" si="9" ref="J264:J270">+E264/I264</f>
        <v>0.9751208667113668</v>
      </c>
      <c r="K264" s="67"/>
    </row>
    <row r="265" spans="1:11" ht="12.75">
      <c r="A265" s="44" t="s">
        <v>26</v>
      </c>
      <c r="B265" s="44"/>
      <c r="C265" s="47">
        <v>43897</v>
      </c>
      <c r="D265" s="47">
        <v>48804</v>
      </c>
      <c r="E265" s="47">
        <v>46350</v>
      </c>
      <c r="F265" s="47">
        <v>3470</v>
      </c>
      <c r="G265" s="64">
        <v>2</v>
      </c>
      <c r="I265" s="58">
        <v>36151</v>
      </c>
      <c r="J265">
        <f t="shared" si="9"/>
        <v>1.2821222096207574</v>
      </c>
      <c r="K265" s="67"/>
    </row>
    <row r="266" spans="1:11" ht="12.75">
      <c r="A266" s="44" t="s">
        <v>53</v>
      </c>
      <c r="B266" s="44"/>
      <c r="C266" s="47">
        <v>21842</v>
      </c>
      <c r="D266" s="47">
        <v>38453</v>
      </c>
      <c r="E266" s="47">
        <v>29073</v>
      </c>
      <c r="F266" s="47">
        <v>8457</v>
      </c>
      <c r="G266" s="64">
        <v>4</v>
      </c>
      <c r="I266" s="58">
        <v>29998</v>
      </c>
      <c r="J266">
        <f t="shared" si="9"/>
        <v>0.9691646109740649</v>
      </c>
      <c r="K266" s="67"/>
    </row>
    <row r="267" spans="1:11" ht="12.75">
      <c r="A267" s="44" t="s">
        <v>28</v>
      </c>
      <c r="B267" s="44"/>
      <c r="C267" s="47">
        <v>38453</v>
      </c>
      <c r="D267" s="47">
        <v>38453</v>
      </c>
      <c r="E267" s="47">
        <v>38453</v>
      </c>
      <c r="F267" s="47">
        <v>0</v>
      </c>
      <c r="G267" s="64">
        <v>1</v>
      </c>
      <c r="I267" s="58">
        <v>37222</v>
      </c>
      <c r="J267">
        <f t="shared" si="9"/>
        <v>1.033071839234861</v>
      </c>
      <c r="K267" s="67"/>
    </row>
    <row r="268" spans="1:11" ht="12.75">
      <c r="A268" s="44" t="s">
        <v>29</v>
      </c>
      <c r="B268" s="44"/>
      <c r="C268" s="47" t="s">
        <v>64</v>
      </c>
      <c r="D268" s="47" t="s">
        <v>64</v>
      </c>
      <c r="E268" s="47" t="s">
        <v>64</v>
      </c>
      <c r="F268" s="47" t="s">
        <v>64</v>
      </c>
      <c r="G268" s="64" t="s">
        <v>64</v>
      </c>
      <c r="I268" s="58">
        <v>38209</v>
      </c>
      <c r="J268" s="53">
        <v>0.929</v>
      </c>
      <c r="K268" s="67"/>
    </row>
    <row r="269" spans="1:11" ht="12.75">
      <c r="A269" s="44" t="s">
        <v>30</v>
      </c>
      <c r="B269" s="44"/>
      <c r="C269" s="47">
        <v>24403</v>
      </c>
      <c r="D269" s="47">
        <v>24403</v>
      </c>
      <c r="E269" s="47">
        <v>24403</v>
      </c>
      <c r="F269" s="47">
        <v>0</v>
      </c>
      <c r="G269" s="64">
        <v>1</v>
      </c>
      <c r="I269" s="58">
        <v>33789</v>
      </c>
      <c r="J269">
        <f t="shared" si="9"/>
        <v>0.7222172896504779</v>
      </c>
      <c r="K269" s="67"/>
    </row>
    <row r="270" spans="1:11" ht="12.75">
      <c r="A270" s="44" t="s">
        <v>31</v>
      </c>
      <c r="B270" s="44"/>
      <c r="C270" s="47">
        <v>28565</v>
      </c>
      <c r="D270" s="47">
        <v>28565</v>
      </c>
      <c r="E270" s="47">
        <v>28565</v>
      </c>
      <c r="F270" s="47">
        <v>0</v>
      </c>
      <c r="G270" s="64">
        <v>1</v>
      </c>
      <c r="I270" s="58">
        <v>29176</v>
      </c>
      <c r="J270">
        <f t="shared" si="9"/>
        <v>0.9790581299698382</v>
      </c>
      <c r="K270" s="67"/>
    </row>
    <row r="271" spans="1:11" ht="12.75">
      <c r="A271" s="44" t="s">
        <v>32</v>
      </c>
      <c r="B271" s="44"/>
      <c r="C271" s="47" t="s">
        <v>64</v>
      </c>
      <c r="D271" s="47" t="s">
        <v>64</v>
      </c>
      <c r="E271" s="47" t="s">
        <v>64</v>
      </c>
      <c r="F271" s="47" t="s">
        <v>64</v>
      </c>
      <c r="G271" s="64" t="s">
        <v>64</v>
      </c>
      <c r="I271" s="58">
        <v>30760</v>
      </c>
      <c r="J271" s="53">
        <v>0.929</v>
      </c>
      <c r="K271" s="67"/>
    </row>
    <row r="272" spans="1:11" ht="12.75">
      <c r="A272" s="44"/>
      <c r="B272" s="44"/>
      <c r="C272" s="49"/>
      <c r="D272" s="49"/>
      <c r="E272" s="49"/>
      <c r="F272" s="49"/>
      <c r="G272" s="64"/>
      <c r="I272" s="58"/>
      <c r="J272" t="s">
        <v>0</v>
      </c>
      <c r="K272" s="67"/>
    </row>
    <row r="273" spans="1:11" ht="12.75">
      <c r="A273" s="42" t="s">
        <v>33</v>
      </c>
      <c r="B273" s="44"/>
      <c r="C273" s="49"/>
      <c r="D273" s="49"/>
      <c r="E273" s="49"/>
      <c r="F273" s="49"/>
      <c r="G273" s="64"/>
      <c r="I273" s="58"/>
      <c r="J273" t="s">
        <v>0</v>
      </c>
      <c r="K273" s="67"/>
    </row>
    <row r="274" spans="1:11" ht="12.75">
      <c r="A274" s="44" t="s">
        <v>54</v>
      </c>
      <c r="B274" s="44"/>
      <c r="C274" s="50">
        <v>9.13</v>
      </c>
      <c r="D274" s="50">
        <v>12.81</v>
      </c>
      <c r="E274" s="50">
        <v>10.794</v>
      </c>
      <c r="F274" s="50">
        <v>1.86</v>
      </c>
      <c r="G274" s="64">
        <v>3</v>
      </c>
      <c r="I274" s="59">
        <v>11.2</v>
      </c>
      <c r="J274">
        <f aca="true" t="shared" si="10" ref="J274:J285">+E274/I274</f>
        <v>0.9637500000000001</v>
      </c>
      <c r="K274" s="67">
        <f>AVERAGE(J274:J285)</f>
        <v>0.8844211081973091</v>
      </c>
    </row>
    <row r="275" spans="1:11" ht="12.75">
      <c r="A275" s="44" t="s">
        <v>36</v>
      </c>
      <c r="B275" s="44"/>
      <c r="C275" s="50">
        <v>12.98</v>
      </c>
      <c r="D275" s="50">
        <v>18.49</v>
      </c>
      <c r="E275" s="50">
        <v>16.258</v>
      </c>
      <c r="F275" s="50">
        <v>2.899</v>
      </c>
      <c r="G275" s="64">
        <v>3</v>
      </c>
      <c r="I275" s="59">
        <v>17.7</v>
      </c>
      <c r="J275">
        <f t="shared" si="10"/>
        <v>0.9185310734463277</v>
      </c>
      <c r="K275" s="67"/>
    </row>
    <row r="276" spans="1:11" ht="12.75">
      <c r="A276" s="44" t="s">
        <v>37</v>
      </c>
      <c r="B276" s="44"/>
      <c r="C276" s="50">
        <v>16.36</v>
      </c>
      <c r="D276" s="50">
        <v>16.36</v>
      </c>
      <c r="E276" s="50">
        <v>16.36</v>
      </c>
      <c r="F276" s="50">
        <v>0</v>
      </c>
      <c r="G276" s="64">
        <v>1</v>
      </c>
      <c r="I276" s="59">
        <v>16.47</v>
      </c>
      <c r="J276">
        <f t="shared" si="10"/>
        <v>0.9933211900425015</v>
      </c>
      <c r="K276" s="67"/>
    </row>
    <row r="277" spans="1:10" ht="12.75">
      <c r="A277" s="44" t="s">
        <v>55</v>
      </c>
      <c r="B277" s="44"/>
      <c r="C277" s="50" t="s">
        <v>64</v>
      </c>
      <c r="D277" s="50" t="s">
        <v>64</v>
      </c>
      <c r="E277" s="50" t="s">
        <v>64</v>
      </c>
      <c r="F277" s="50" t="s">
        <v>64</v>
      </c>
      <c r="G277" s="64" t="s">
        <v>64</v>
      </c>
      <c r="I277" s="59">
        <v>11.59</v>
      </c>
      <c r="J277" s="53">
        <v>0.929</v>
      </c>
    </row>
    <row r="278" spans="1:10" ht="12.75">
      <c r="A278" s="44" t="s">
        <v>39</v>
      </c>
      <c r="B278" s="44"/>
      <c r="C278" s="50">
        <v>7.85</v>
      </c>
      <c r="D278" s="50">
        <v>11.34</v>
      </c>
      <c r="E278" s="50">
        <v>9.59</v>
      </c>
      <c r="F278" s="50">
        <v>2.47</v>
      </c>
      <c r="G278" s="64">
        <v>2</v>
      </c>
      <c r="I278" s="59">
        <v>11.62</v>
      </c>
      <c r="J278">
        <f t="shared" si="10"/>
        <v>0.8253012048192772</v>
      </c>
    </row>
    <row r="279" spans="1:10" ht="12.75">
      <c r="A279" s="44" t="s">
        <v>40</v>
      </c>
      <c r="B279" s="44"/>
      <c r="C279" s="50">
        <v>13.35</v>
      </c>
      <c r="D279" s="50">
        <v>20.56</v>
      </c>
      <c r="E279" s="50">
        <v>17.71</v>
      </c>
      <c r="F279" s="50">
        <v>3.835</v>
      </c>
      <c r="G279" s="64">
        <v>3</v>
      </c>
      <c r="I279" s="59">
        <v>18.65</v>
      </c>
      <c r="J279">
        <f t="shared" si="10"/>
        <v>0.9495978552278822</v>
      </c>
    </row>
    <row r="280" spans="1:10" ht="12.75">
      <c r="A280" s="44" t="s">
        <v>41</v>
      </c>
      <c r="B280" s="44"/>
      <c r="C280" s="50">
        <v>8.86</v>
      </c>
      <c r="D280" s="50">
        <v>8.86</v>
      </c>
      <c r="E280" s="50">
        <v>8.86</v>
      </c>
      <c r="F280" s="50">
        <v>0</v>
      </c>
      <c r="G280" s="64">
        <v>1</v>
      </c>
      <c r="I280" s="59">
        <v>13.37</v>
      </c>
      <c r="J280">
        <f t="shared" si="10"/>
        <v>0.6626776364996261</v>
      </c>
    </row>
    <row r="281" spans="1:10" ht="12.75">
      <c r="A281" s="44" t="s">
        <v>42</v>
      </c>
      <c r="B281" s="44"/>
      <c r="C281" s="50">
        <v>9.9</v>
      </c>
      <c r="D281" s="50">
        <v>18.49</v>
      </c>
      <c r="E281" s="50">
        <v>13.708</v>
      </c>
      <c r="F281" s="50">
        <v>3.57</v>
      </c>
      <c r="G281" s="64">
        <v>4</v>
      </c>
      <c r="I281" s="59">
        <v>15.94</v>
      </c>
      <c r="J281">
        <f t="shared" si="10"/>
        <v>0.8599749058971142</v>
      </c>
    </row>
    <row r="282" spans="1:10" ht="12.75">
      <c r="A282" s="44" t="s">
        <v>43</v>
      </c>
      <c r="B282" s="44"/>
      <c r="C282" s="50">
        <v>7.73</v>
      </c>
      <c r="D282" s="50">
        <v>8.17</v>
      </c>
      <c r="E282" s="50">
        <v>7.95</v>
      </c>
      <c r="F282" s="50">
        <v>0.31</v>
      </c>
      <c r="G282" s="64">
        <v>2</v>
      </c>
      <c r="I282" s="59">
        <v>11.73</v>
      </c>
      <c r="J282">
        <f t="shared" si="10"/>
        <v>0.6777493606138107</v>
      </c>
    </row>
    <row r="283" spans="1:10" ht="12.75">
      <c r="A283" s="44" t="s">
        <v>44</v>
      </c>
      <c r="B283" s="44"/>
      <c r="C283" s="50">
        <v>11.34</v>
      </c>
      <c r="D283" s="50">
        <v>11.34</v>
      </c>
      <c r="E283" s="50">
        <v>11.34</v>
      </c>
      <c r="F283" s="50">
        <v>0</v>
      </c>
      <c r="G283" s="64">
        <v>1</v>
      </c>
      <c r="I283" s="59">
        <v>11.63</v>
      </c>
      <c r="J283">
        <f t="shared" si="10"/>
        <v>0.9750644883920894</v>
      </c>
    </row>
    <row r="284" spans="1:10" ht="12.75">
      <c r="A284" s="44" t="s">
        <v>47</v>
      </c>
      <c r="B284" s="44"/>
      <c r="C284" s="50">
        <v>7.23</v>
      </c>
      <c r="D284" s="50">
        <v>12.81</v>
      </c>
      <c r="E284" s="50">
        <v>9.577</v>
      </c>
      <c r="F284" s="50">
        <v>2.368</v>
      </c>
      <c r="G284" s="64">
        <v>4</v>
      </c>
      <c r="I284" s="59">
        <v>11.19</v>
      </c>
      <c r="J284">
        <f t="shared" si="10"/>
        <v>0.8558534405719392</v>
      </c>
    </row>
    <row r="285" spans="1:10" ht="12.75">
      <c r="A285" s="44" t="s">
        <v>56</v>
      </c>
      <c r="B285" s="44"/>
      <c r="C285" s="50">
        <v>7.74</v>
      </c>
      <c r="D285" s="50">
        <v>10.23</v>
      </c>
      <c r="E285" s="50">
        <v>8.98</v>
      </c>
      <c r="F285" s="50">
        <v>1.76</v>
      </c>
      <c r="G285" s="64">
        <v>2</v>
      </c>
      <c r="I285" s="59">
        <v>8.96</v>
      </c>
      <c r="J285">
        <f t="shared" si="10"/>
        <v>1.0022321428571428</v>
      </c>
    </row>
    <row r="286" spans="1:7" ht="12.75">
      <c r="A286" s="60"/>
      <c r="B286" s="60"/>
      <c r="C286" s="61"/>
      <c r="D286" s="61"/>
      <c r="E286" s="61"/>
      <c r="F286" s="61"/>
      <c r="G286" s="61"/>
    </row>
    <row r="288" spans="1:7" ht="26.25">
      <c r="A288" s="41" t="s">
        <v>70</v>
      </c>
      <c r="B288" s="42"/>
      <c r="C288" s="43" t="s">
        <v>18</v>
      </c>
      <c r="D288" s="43" t="s">
        <v>19</v>
      </c>
      <c r="E288" s="43" t="s">
        <v>51</v>
      </c>
      <c r="F288" s="43" t="s">
        <v>23</v>
      </c>
      <c r="G288" s="43" t="s">
        <v>52</v>
      </c>
    </row>
    <row r="290" spans="1:12" ht="12.75">
      <c r="A290" s="42" t="s">
        <v>34</v>
      </c>
      <c r="B290" s="44"/>
      <c r="C290" s="45"/>
      <c r="D290" s="45"/>
      <c r="E290" s="45"/>
      <c r="F290" s="45"/>
      <c r="G290" s="45"/>
      <c r="K290" s="213" t="str">
        <f>+A288</f>
        <v>West South Central</v>
      </c>
      <c r="L290" s="213"/>
    </row>
    <row r="291" spans="1:12" ht="12.75">
      <c r="A291" s="46" t="s">
        <v>24</v>
      </c>
      <c r="B291" s="42"/>
      <c r="C291" s="47">
        <v>14000</v>
      </c>
      <c r="D291" s="47">
        <v>75542</v>
      </c>
      <c r="E291" s="47">
        <v>44384</v>
      </c>
      <c r="F291" s="47">
        <v>16643</v>
      </c>
      <c r="G291" s="48">
        <v>30</v>
      </c>
      <c r="I291" s="58">
        <v>48263</v>
      </c>
      <c r="J291">
        <f>+E291/I291</f>
        <v>0.9196278722831154</v>
      </c>
      <c r="K291" s="67">
        <f>AVERAGE(J291:J299)</f>
        <v>0.8102061024706954</v>
      </c>
      <c r="L291">
        <f>AVERAGE(J291:J313)</f>
        <v>0.8549483990515364</v>
      </c>
    </row>
    <row r="292" spans="1:11" ht="12.75">
      <c r="A292" s="44" t="s">
        <v>25</v>
      </c>
      <c r="B292" s="44"/>
      <c r="C292" s="47">
        <v>17448</v>
      </c>
      <c r="D292" s="47">
        <v>52210</v>
      </c>
      <c r="E292" s="47">
        <v>26981</v>
      </c>
      <c r="F292" s="47">
        <v>8840</v>
      </c>
      <c r="G292" s="48">
        <v>17</v>
      </c>
      <c r="I292" s="58">
        <v>28337</v>
      </c>
      <c r="J292">
        <f aca="true" t="shared" si="11" ref="J292:J299">+E292/I292</f>
        <v>0.9521473691639906</v>
      </c>
      <c r="K292" s="67"/>
    </row>
    <row r="293" spans="1:11" ht="12.75">
      <c r="A293" s="44" t="s">
        <v>26</v>
      </c>
      <c r="B293" s="44"/>
      <c r="C293" s="47">
        <v>14830</v>
      </c>
      <c r="D293" s="47">
        <v>37876</v>
      </c>
      <c r="E293" s="47">
        <v>24331</v>
      </c>
      <c r="F293" s="47">
        <v>10314</v>
      </c>
      <c r="G293" s="48">
        <v>7</v>
      </c>
      <c r="I293" s="58">
        <v>36151</v>
      </c>
      <c r="J293">
        <f t="shared" si="11"/>
        <v>0.6730380902326354</v>
      </c>
      <c r="K293" s="67"/>
    </row>
    <row r="294" spans="1:11" ht="12.75">
      <c r="A294" s="44" t="s">
        <v>53</v>
      </c>
      <c r="B294" s="44"/>
      <c r="C294" s="47">
        <v>12168</v>
      </c>
      <c r="D294" s="47">
        <v>47424</v>
      </c>
      <c r="E294" s="47">
        <v>24084</v>
      </c>
      <c r="F294" s="47">
        <v>9699</v>
      </c>
      <c r="G294" s="48">
        <v>15</v>
      </c>
      <c r="I294" s="58">
        <v>29998</v>
      </c>
      <c r="J294">
        <f t="shared" si="11"/>
        <v>0.8028535235682379</v>
      </c>
      <c r="K294" s="67"/>
    </row>
    <row r="295" spans="1:11" ht="12.75">
      <c r="A295" s="44" t="s">
        <v>28</v>
      </c>
      <c r="B295" s="44"/>
      <c r="C295" s="47">
        <v>22880</v>
      </c>
      <c r="D295" s="47">
        <v>41101</v>
      </c>
      <c r="E295" s="47">
        <v>31990</v>
      </c>
      <c r="F295" s="47">
        <v>12884</v>
      </c>
      <c r="G295" s="48">
        <v>2</v>
      </c>
      <c r="I295" s="58">
        <v>37222</v>
      </c>
      <c r="J295">
        <f t="shared" si="11"/>
        <v>0.8594379667938316</v>
      </c>
      <c r="K295" s="67"/>
    </row>
    <row r="296" spans="1:11" ht="12.75">
      <c r="A296" s="44" t="s">
        <v>29</v>
      </c>
      <c r="B296" s="44"/>
      <c r="C296" s="47" t="s">
        <v>64</v>
      </c>
      <c r="D296" s="47" t="s">
        <v>64</v>
      </c>
      <c r="E296" s="47" t="s">
        <v>64</v>
      </c>
      <c r="F296" s="47" t="s">
        <v>64</v>
      </c>
      <c r="G296" s="48" t="s">
        <v>64</v>
      </c>
      <c r="I296" s="58">
        <v>38209</v>
      </c>
      <c r="J296" s="53">
        <v>0.855</v>
      </c>
      <c r="K296" s="67"/>
    </row>
    <row r="297" spans="1:11" ht="12.75">
      <c r="A297" s="44" t="s">
        <v>30</v>
      </c>
      <c r="B297" s="44"/>
      <c r="C297" s="47">
        <v>12730</v>
      </c>
      <c r="D297" s="47">
        <v>35220</v>
      </c>
      <c r="E297" s="47">
        <v>22678</v>
      </c>
      <c r="F297" s="47">
        <v>8658</v>
      </c>
      <c r="G297" s="48">
        <v>8</v>
      </c>
      <c r="I297" s="58">
        <v>33789</v>
      </c>
      <c r="J297">
        <f t="shared" si="11"/>
        <v>0.6711651720974282</v>
      </c>
      <c r="K297" s="67"/>
    </row>
    <row r="298" spans="1:11" ht="12.75">
      <c r="A298" s="44" t="s">
        <v>31</v>
      </c>
      <c r="B298" s="44"/>
      <c r="C298" s="47">
        <v>19452</v>
      </c>
      <c r="D298" s="47">
        <v>19452</v>
      </c>
      <c r="E298" s="47">
        <v>19452</v>
      </c>
      <c r="F298" s="47">
        <v>0</v>
      </c>
      <c r="G298" s="47">
        <v>1</v>
      </c>
      <c r="I298" s="58">
        <v>29176</v>
      </c>
      <c r="J298">
        <f t="shared" si="11"/>
        <v>0.6667123663284892</v>
      </c>
      <c r="K298" s="67"/>
    </row>
    <row r="299" spans="1:11" ht="12.75">
      <c r="A299" s="44" t="s">
        <v>32</v>
      </c>
      <c r="B299" s="44"/>
      <c r="C299" s="47">
        <v>15816</v>
      </c>
      <c r="D299" s="47">
        <v>39884</v>
      </c>
      <c r="E299" s="47">
        <v>27434</v>
      </c>
      <c r="F299" s="47">
        <v>9213</v>
      </c>
      <c r="G299" s="48">
        <v>5</v>
      </c>
      <c r="I299" s="58">
        <v>30760</v>
      </c>
      <c r="J299">
        <f t="shared" si="11"/>
        <v>0.8918725617685306</v>
      </c>
      <c r="K299" s="67"/>
    </row>
    <row r="300" spans="1:11" ht="12.75">
      <c r="A300" s="44"/>
      <c r="B300" s="44"/>
      <c r="C300" s="49"/>
      <c r="D300" s="49"/>
      <c r="E300" s="49"/>
      <c r="F300" s="49"/>
      <c r="G300" s="48"/>
      <c r="I300" s="58"/>
      <c r="J300" t="s">
        <v>0</v>
      </c>
      <c r="K300" s="67"/>
    </row>
    <row r="301" spans="1:11" ht="12.75">
      <c r="A301" s="42" t="s">
        <v>33</v>
      </c>
      <c r="B301" s="44"/>
      <c r="C301" s="49"/>
      <c r="D301" s="49"/>
      <c r="E301" s="49"/>
      <c r="F301" s="49"/>
      <c r="G301" s="48"/>
      <c r="I301" s="58"/>
      <c r="J301" t="s">
        <v>0</v>
      </c>
      <c r="K301" s="67"/>
    </row>
    <row r="302" spans="1:11" ht="12.75">
      <c r="A302" s="44" t="s">
        <v>54</v>
      </c>
      <c r="B302" s="44"/>
      <c r="C302" s="50">
        <v>6.12</v>
      </c>
      <c r="D302" s="50">
        <v>14.42</v>
      </c>
      <c r="E302" s="50">
        <v>10.52</v>
      </c>
      <c r="F302" s="50">
        <v>2.509</v>
      </c>
      <c r="G302" s="48">
        <v>21</v>
      </c>
      <c r="I302" s="59">
        <v>11.2</v>
      </c>
      <c r="J302">
        <f aca="true" t="shared" si="12" ref="J302:J313">+E302/I302</f>
        <v>0.9392857142857143</v>
      </c>
      <c r="K302" s="67">
        <f>AVERAGE(J302:J313)</f>
        <v>0.8885051214871674</v>
      </c>
    </row>
    <row r="303" spans="1:10" ht="12.75">
      <c r="A303" s="44" t="s">
        <v>36</v>
      </c>
      <c r="B303" s="44"/>
      <c r="C303" s="50">
        <v>7.65</v>
      </c>
      <c r="D303" s="50">
        <v>25.07</v>
      </c>
      <c r="E303" s="50">
        <v>15.044</v>
      </c>
      <c r="F303" s="50">
        <v>4.417</v>
      </c>
      <c r="G303" s="48">
        <v>22</v>
      </c>
      <c r="I303" s="59">
        <v>17.7</v>
      </c>
      <c r="J303">
        <f t="shared" si="12"/>
        <v>0.8499435028248589</v>
      </c>
    </row>
    <row r="304" spans="1:10" ht="12.75">
      <c r="A304" s="44" t="s">
        <v>37</v>
      </c>
      <c r="B304" s="44"/>
      <c r="C304" s="50">
        <v>10.29</v>
      </c>
      <c r="D304" s="50">
        <v>25.07</v>
      </c>
      <c r="E304" s="50">
        <v>16.108</v>
      </c>
      <c r="F304" s="50">
        <v>5.373</v>
      </c>
      <c r="G304" s="48">
        <v>6</v>
      </c>
      <c r="I304" s="59">
        <v>16.47</v>
      </c>
      <c r="J304">
        <f t="shared" si="12"/>
        <v>0.9780206435944142</v>
      </c>
    </row>
    <row r="305" spans="1:10" ht="12.75">
      <c r="A305" s="44" t="s">
        <v>55</v>
      </c>
      <c r="B305" s="44"/>
      <c r="C305" s="50">
        <v>6.5</v>
      </c>
      <c r="D305" s="50">
        <v>15.49</v>
      </c>
      <c r="E305" s="50">
        <v>10.347</v>
      </c>
      <c r="F305" s="50">
        <v>2.48</v>
      </c>
      <c r="G305" s="48">
        <v>15</v>
      </c>
      <c r="I305" s="59">
        <v>11.59</v>
      </c>
      <c r="J305">
        <f t="shared" si="12"/>
        <v>0.8927523727351164</v>
      </c>
    </row>
    <row r="306" spans="1:10" ht="12.75">
      <c r="A306" s="44" t="s">
        <v>39</v>
      </c>
      <c r="B306" s="44"/>
      <c r="C306" s="50">
        <v>6.5</v>
      </c>
      <c r="D306" s="50">
        <v>17.35</v>
      </c>
      <c r="E306" s="50">
        <v>10.32</v>
      </c>
      <c r="F306" s="50">
        <v>3.03</v>
      </c>
      <c r="G306" s="48">
        <v>19</v>
      </c>
      <c r="I306" s="59">
        <v>11.62</v>
      </c>
      <c r="J306">
        <f t="shared" si="12"/>
        <v>0.8881239242685026</v>
      </c>
    </row>
    <row r="307" spans="1:10" ht="12.75">
      <c r="A307" s="44" t="s">
        <v>40</v>
      </c>
      <c r="B307" s="44"/>
      <c r="C307" s="50">
        <v>8.85</v>
      </c>
      <c r="D307" s="50">
        <v>25.75</v>
      </c>
      <c r="E307" s="50">
        <v>15.555</v>
      </c>
      <c r="F307" s="50">
        <v>4.598</v>
      </c>
      <c r="G307" s="48">
        <v>15</v>
      </c>
      <c r="I307" s="59">
        <v>18.65</v>
      </c>
      <c r="J307">
        <f t="shared" si="12"/>
        <v>0.8340482573726542</v>
      </c>
    </row>
    <row r="308" spans="1:10" ht="12.75">
      <c r="A308" s="44" t="s">
        <v>41</v>
      </c>
      <c r="B308" s="44"/>
      <c r="C308" s="50">
        <v>6.68</v>
      </c>
      <c r="D308" s="50">
        <v>14.42</v>
      </c>
      <c r="E308" s="50">
        <v>11.038</v>
      </c>
      <c r="F308" s="50">
        <v>3.259</v>
      </c>
      <c r="G308" s="48">
        <v>4</v>
      </c>
      <c r="I308" s="59">
        <v>13.37</v>
      </c>
      <c r="J308">
        <f t="shared" si="12"/>
        <v>0.8255796559461481</v>
      </c>
    </row>
    <row r="309" spans="1:10" ht="12.75">
      <c r="A309" s="44" t="s">
        <v>42</v>
      </c>
      <c r="B309" s="44"/>
      <c r="C309" s="50">
        <v>10</v>
      </c>
      <c r="D309" s="50">
        <v>17.37</v>
      </c>
      <c r="E309" s="50">
        <v>14.084</v>
      </c>
      <c r="F309" s="50">
        <v>2.166</v>
      </c>
      <c r="G309" s="48">
        <v>11</v>
      </c>
      <c r="I309" s="59">
        <v>15.94</v>
      </c>
      <c r="J309">
        <f t="shared" si="12"/>
        <v>0.8835633626097867</v>
      </c>
    </row>
    <row r="310" spans="1:10" ht="12.75">
      <c r="A310" s="44" t="s">
        <v>43</v>
      </c>
      <c r="B310" s="44"/>
      <c r="C310" s="50">
        <v>7.35</v>
      </c>
      <c r="D310" s="50">
        <v>13.14</v>
      </c>
      <c r="E310" s="50">
        <v>10.978</v>
      </c>
      <c r="F310" s="50">
        <v>2.598</v>
      </c>
      <c r="G310" s="48">
        <v>6</v>
      </c>
      <c r="I310" s="59">
        <v>11.73</v>
      </c>
      <c r="J310">
        <f t="shared" si="12"/>
        <v>0.9358908780903665</v>
      </c>
    </row>
    <row r="311" spans="1:10" ht="12.75">
      <c r="A311" s="44" t="s">
        <v>44</v>
      </c>
      <c r="B311" s="44"/>
      <c r="C311" s="50">
        <v>8.5</v>
      </c>
      <c r="D311" s="50">
        <v>11.98</v>
      </c>
      <c r="E311" s="50">
        <v>9.925</v>
      </c>
      <c r="F311" s="50">
        <v>1.72</v>
      </c>
      <c r="G311" s="48">
        <v>4</v>
      </c>
      <c r="I311" s="59">
        <v>11.63</v>
      </c>
      <c r="J311">
        <f t="shared" si="12"/>
        <v>0.853396388650043</v>
      </c>
    </row>
    <row r="312" spans="1:10" ht="12.75">
      <c r="A312" s="44" t="s">
        <v>47</v>
      </c>
      <c r="B312" s="44"/>
      <c r="C312" s="50">
        <v>6.06</v>
      </c>
      <c r="D312" s="50">
        <v>13.51</v>
      </c>
      <c r="E312" s="50">
        <v>9.585</v>
      </c>
      <c r="F312" s="50">
        <v>2.327</v>
      </c>
      <c r="G312" s="48">
        <v>26</v>
      </c>
      <c r="I312" s="59">
        <v>11.19</v>
      </c>
      <c r="J312">
        <f t="shared" si="12"/>
        <v>0.8565683646112602</v>
      </c>
    </row>
    <row r="313" spans="1:10" ht="12.75">
      <c r="A313" s="44" t="s">
        <v>56</v>
      </c>
      <c r="B313" s="44"/>
      <c r="C313" s="50">
        <v>5.85</v>
      </c>
      <c r="D313" s="50">
        <v>13.91</v>
      </c>
      <c r="E313" s="50">
        <v>8.287</v>
      </c>
      <c r="F313" s="50">
        <v>2.105</v>
      </c>
      <c r="G313" s="48">
        <v>17</v>
      </c>
      <c r="I313" s="59">
        <v>8.96</v>
      </c>
      <c r="J313">
        <f t="shared" si="12"/>
        <v>0.9248883928571429</v>
      </c>
    </row>
    <row r="314" spans="1:7" ht="12.75">
      <c r="A314" s="60"/>
      <c r="B314" s="60"/>
      <c r="C314" s="61"/>
      <c r="D314" s="61"/>
      <c r="E314" s="61"/>
      <c r="F314" s="61"/>
      <c r="G314" s="61"/>
    </row>
    <row r="317" spans="1:7" ht="26.25">
      <c r="A317" s="41" t="s">
        <v>71</v>
      </c>
      <c r="B317" s="42"/>
      <c r="C317" s="43" t="s">
        <v>18</v>
      </c>
      <c r="D317" s="43" t="s">
        <v>19</v>
      </c>
      <c r="E317" s="43" t="s">
        <v>51</v>
      </c>
      <c r="F317" s="43" t="s">
        <v>23</v>
      </c>
      <c r="G317" s="43" t="s">
        <v>52</v>
      </c>
    </row>
    <row r="319" spans="1:12" ht="12.75">
      <c r="A319" s="42" t="s">
        <v>34</v>
      </c>
      <c r="B319" s="44"/>
      <c r="C319" s="45"/>
      <c r="D319" s="45"/>
      <c r="E319" s="45"/>
      <c r="F319" s="45"/>
      <c r="G319" s="45"/>
      <c r="K319" s="213" t="str">
        <f>+A317</f>
        <v>Mountain</v>
      </c>
      <c r="L319" s="213"/>
    </row>
    <row r="320" spans="1:12" ht="12.75">
      <c r="A320" s="46" t="s">
        <v>24</v>
      </c>
      <c r="B320" s="42"/>
      <c r="C320" s="47">
        <v>24731</v>
      </c>
      <c r="D320" s="47">
        <v>90025</v>
      </c>
      <c r="E320" s="47">
        <v>48572</v>
      </c>
      <c r="F320" s="47">
        <v>18078</v>
      </c>
      <c r="G320" s="48">
        <v>20</v>
      </c>
      <c r="I320" s="58">
        <v>48263</v>
      </c>
      <c r="J320">
        <f>+E320/I320</f>
        <v>1.0064024200733481</v>
      </c>
      <c r="K320" s="67">
        <f>AVERAGE(J320:J328)</f>
        <v>1.0092512743739146</v>
      </c>
      <c r="L320">
        <f>AVERAGE(J320:J342)</f>
        <v>1.0523255329732355</v>
      </c>
    </row>
    <row r="321" spans="1:11" ht="12.75">
      <c r="A321" s="44" t="s">
        <v>25</v>
      </c>
      <c r="B321" s="44"/>
      <c r="C321" s="47">
        <v>13324</v>
      </c>
      <c r="D321" s="47">
        <v>40560</v>
      </c>
      <c r="E321" s="47">
        <v>28788</v>
      </c>
      <c r="F321" s="47">
        <v>7454</v>
      </c>
      <c r="G321" s="48">
        <v>14</v>
      </c>
      <c r="I321" s="58">
        <v>28337</v>
      </c>
      <c r="J321">
        <f aca="true" t="shared" si="13" ref="J321:J328">+E321/I321</f>
        <v>1.0159155873945724</v>
      </c>
      <c r="K321" s="67"/>
    </row>
    <row r="322" spans="1:11" ht="12.75">
      <c r="A322" s="44" t="s">
        <v>26</v>
      </c>
      <c r="B322" s="44"/>
      <c r="C322" s="47">
        <v>16296</v>
      </c>
      <c r="D322" s="47">
        <v>29120</v>
      </c>
      <c r="E322" s="47">
        <v>22708</v>
      </c>
      <c r="F322" s="47">
        <v>9067</v>
      </c>
      <c r="G322" s="48">
        <v>2</v>
      </c>
      <c r="I322" s="58">
        <v>36151</v>
      </c>
      <c r="J322">
        <f t="shared" si="13"/>
        <v>0.6281430665818373</v>
      </c>
      <c r="K322" s="67"/>
    </row>
    <row r="323" spans="1:11" ht="12.75">
      <c r="A323" s="44" t="s">
        <v>53</v>
      </c>
      <c r="B323" s="44"/>
      <c r="C323" s="47">
        <v>18720</v>
      </c>
      <c r="D323" s="47">
        <v>39000</v>
      </c>
      <c r="E323" s="47">
        <v>27747</v>
      </c>
      <c r="F323" s="47">
        <v>9327</v>
      </c>
      <c r="G323" s="48">
        <v>5</v>
      </c>
      <c r="I323" s="58">
        <v>29998</v>
      </c>
      <c r="J323">
        <f t="shared" si="13"/>
        <v>0.9249616641109407</v>
      </c>
      <c r="K323" s="67"/>
    </row>
    <row r="324" spans="1:11" ht="12.75">
      <c r="A324" s="44" t="s">
        <v>28</v>
      </c>
      <c r="B324" s="44"/>
      <c r="C324" s="47" t="s">
        <v>64</v>
      </c>
      <c r="D324" s="47" t="s">
        <v>64</v>
      </c>
      <c r="E324" s="47" t="s">
        <v>64</v>
      </c>
      <c r="F324" s="47" t="s">
        <v>64</v>
      </c>
      <c r="G324" s="48" t="s">
        <v>64</v>
      </c>
      <c r="I324" s="58">
        <v>37222</v>
      </c>
      <c r="J324" s="53">
        <v>1.052</v>
      </c>
      <c r="K324" s="67"/>
    </row>
    <row r="325" spans="1:11" ht="12.75">
      <c r="A325" s="44" t="s">
        <v>29</v>
      </c>
      <c r="B325" s="44"/>
      <c r="C325" s="47">
        <v>47000</v>
      </c>
      <c r="D325" s="47">
        <v>5000</v>
      </c>
      <c r="E325" s="47">
        <v>48500</v>
      </c>
      <c r="F325" s="47">
        <v>2121</v>
      </c>
      <c r="G325" s="48">
        <v>2</v>
      </c>
      <c r="I325" s="58">
        <v>38209</v>
      </c>
      <c r="J325">
        <f t="shared" si="13"/>
        <v>1.2693344499986914</v>
      </c>
      <c r="K325" s="67"/>
    </row>
    <row r="326" spans="1:11" ht="12.75">
      <c r="A326" s="44" t="s">
        <v>30</v>
      </c>
      <c r="B326" s="44"/>
      <c r="C326" s="47">
        <v>32750</v>
      </c>
      <c r="D326" s="47">
        <v>53040</v>
      </c>
      <c r="E326" s="47">
        <v>41513</v>
      </c>
      <c r="F326" s="47">
        <v>10423</v>
      </c>
      <c r="G326" s="48">
        <v>3</v>
      </c>
      <c r="I326" s="58">
        <v>33789</v>
      </c>
      <c r="J326">
        <f t="shared" si="13"/>
        <v>1.228595104915801</v>
      </c>
      <c r="K326" s="67"/>
    </row>
    <row r="327" spans="1:11" ht="12.75">
      <c r="A327" s="44" t="s">
        <v>31</v>
      </c>
      <c r="B327" s="44"/>
      <c r="C327" s="47">
        <v>22880</v>
      </c>
      <c r="D327" s="47">
        <v>24211</v>
      </c>
      <c r="E327" s="47">
        <v>23545</v>
      </c>
      <c r="F327" s="47">
        <v>940</v>
      </c>
      <c r="G327" s="47">
        <v>2</v>
      </c>
      <c r="I327" s="58">
        <v>29176</v>
      </c>
      <c r="J327">
        <f t="shared" si="13"/>
        <v>0.8069989032081163</v>
      </c>
      <c r="K327" s="67"/>
    </row>
    <row r="328" spans="1:11" ht="12.75">
      <c r="A328" s="44" t="s">
        <v>32</v>
      </c>
      <c r="B328" s="44"/>
      <c r="C328" s="47">
        <v>32708</v>
      </c>
      <c r="D328" s="47">
        <v>38750</v>
      </c>
      <c r="E328" s="47">
        <v>35402</v>
      </c>
      <c r="F328" s="47">
        <v>3073</v>
      </c>
      <c r="G328" s="48">
        <v>3</v>
      </c>
      <c r="I328" s="58">
        <v>30760</v>
      </c>
      <c r="J328">
        <f t="shared" si="13"/>
        <v>1.1509102730819245</v>
      </c>
      <c r="K328" s="67"/>
    </row>
    <row r="329" spans="1:11" ht="12.75">
      <c r="A329" s="44"/>
      <c r="B329" s="44"/>
      <c r="C329" s="49"/>
      <c r="D329" s="49"/>
      <c r="E329" s="49"/>
      <c r="F329" s="49"/>
      <c r="G329" s="48"/>
      <c r="I329" s="58"/>
      <c r="J329" t="s">
        <v>0</v>
      </c>
      <c r="K329" s="67"/>
    </row>
    <row r="330" spans="1:11" ht="12.75">
      <c r="A330" s="42" t="s">
        <v>33</v>
      </c>
      <c r="B330" s="44"/>
      <c r="C330" s="49"/>
      <c r="D330" s="49"/>
      <c r="E330" s="49"/>
      <c r="F330" s="49"/>
      <c r="G330" s="48"/>
      <c r="I330" s="58"/>
      <c r="J330" t="s">
        <v>0</v>
      </c>
      <c r="K330" s="67"/>
    </row>
    <row r="331" spans="1:11" ht="12.75">
      <c r="A331" s="44" t="s">
        <v>54</v>
      </c>
      <c r="B331" s="44"/>
      <c r="C331" s="50">
        <v>8.63</v>
      </c>
      <c r="D331" s="50">
        <v>19.45</v>
      </c>
      <c r="E331" s="50">
        <v>11.74</v>
      </c>
      <c r="F331" s="50">
        <v>3.106</v>
      </c>
      <c r="G331" s="48">
        <v>9</v>
      </c>
      <c r="I331" s="59">
        <v>11.2</v>
      </c>
      <c r="J331">
        <f aca="true" t="shared" si="14" ref="J331:J342">+E331/I331</f>
        <v>1.0482142857142858</v>
      </c>
      <c r="K331" s="67">
        <f>AVERAGE(J331:J342)</f>
        <v>1.084631226922726</v>
      </c>
    </row>
    <row r="332" spans="1:11" ht="12.75">
      <c r="A332" s="44" t="s">
        <v>36</v>
      </c>
      <c r="B332" s="44"/>
      <c r="C332" s="50">
        <v>10.5</v>
      </c>
      <c r="D332" s="50">
        <v>32.45</v>
      </c>
      <c r="E332" s="50">
        <v>19.19</v>
      </c>
      <c r="F332" s="50">
        <v>5.24</v>
      </c>
      <c r="G332" s="48">
        <v>14</v>
      </c>
      <c r="I332" s="59">
        <v>17.7</v>
      </c>
      <c r="J332">
        <f t="shared" si="14"/>
        <v>1.0841807909604522</v>
      </c>
      <c r="K332" s="67"/>
    </row>
    <row r="333" spans="1:10" ht="12.75">
      <c r="A333" s="44" t="s">
        <v>37</v>
      </c>
      <c r="B333" s="44"/>
      <c r="C333" s="50">
        <v>12.5</v>
      </c>
      <c r="D333" s="50">
        <v>22.5</v>
      </c>
      <c r="E333" s="50">
        <v>17.239</v>
      </c>
      <c r="F333" s="50">
        <v>3.044</v>
      </c>
      <c r="G333" s="48">
        <v>7</v>
      </c>
      <c r="I333" s="59">
        <v>16.47</v>
      </c>
      <c r="J333">
        <f t="shared" si="14"/>
        <v>1.0466909532483304</v>
      </c>
    </row>
    <row r="334" spans="1:10" ht="12.75">
      <c r="A334" s="44" t="s">
        <v>55</v>
      </c>
      <c r="B334" s="44"/>
      <c r="C334" s="50">
        <v>8</v>
      </c>
      <c r="D334" s="50">
        <v>24.93</v>
      </c>
      <c r="E334" s="50">
        <v>13.038</v>
      </c>
      <c r="F334" s="50">
        <v>5.55</v>
      </c>
      <c r="G334" s="48">
        <v>7</v>
      </c>
      <c r="I334" s="59">
        <v>11.59</v>
      </c>
      <c r="J334">
        <f t="shared" si="14"/>
        <v>1.124935289042278</v>
      </c>
    </row>
    <row r="335" spans="1:10" ht="12.75">
      <c r="A335" s="44" t="s">
        <v>39</v>
      </c>
      <c r="B335" s="44"/>
      <c r="C335" s="50">
        <v>7.7</v>
      </c>
      <c r="D335" s="50">
        <v>15.23</v>
      </c>
      <c r="E335" s="50">
        <v>12.305</v>
      </c>
      <c r="F335" s="50">
        <v>2.13</v>
      </c>
      <c r="G335" s="48">
        <v>13</v>
      </c>
      <c r="I335" s="59">
        <v>11.62</v>
      </c>
      <c r="J335">
        <f t="shared" si="14"/>
        <v>1.05895008605852</v>
      </c>
    </row>
    <row r="336" spans="1:10" ht="12.75">
      <c r="A336" s="44" t="s">
        <v>40</v>
      </c>
      <c r="B336" s="44"/>
      <c r="C336" s="50">
        <v>11.25</v>
      </c>
      <c r="D336" s="50">
        <v>32.45</v>
      </c>
      <c r="E336" s="50">
        <v>21.428</v>
      </c>
      <c r="F336" s="50">
        <v>7.649</v>
      </c>
      <c r="G336" s="48">
        <v>7</v>
      </c>
      <c r="I336" s="59">
        <v>18.65</v>
      </c>
      <c r="J336">
        <f t="shared" si="14"/>
        <v>1.1489544235924933</v>
      </c>
    </row>
    <row r="337" spans="1:10" ht="12.75">
      <c r="A337" s="44" t="s">
        <v>41</v>
      </c>
      <c r="B337" s="44"/>
      <c r="C337" s="50" t="s">
        <v>64</v>
      </c>
      <c r="D337" s="50" t="s">
        <v>64</v>
      </c>
      <c r="E337" s="50" t="s">
        <v>64</v>
      </c>
      <c r="F337" s="50" t="s">
        <v>64</v>
      </c>
      <c r="G337" s="48" t="s">
        <v>64</v>
      </c>
      <c r="I337" s="59">
        <v>13.37</v>
      </c>
      <c r="J337" s="53">
        <v>1.052</v>
      </c>
    </row>
    <row r="338" spans="1:10" ht="12.75">
      <c r="A338" s="44" t="s">
        <v>42</v>
      </c>
      <c r="B338" s="44"/>
      <c r="C338" s="50">
        <v>12.53</v>
      </c>
      <c r="D338" s="50">
        <v>23.58</v>
      </c>
      <c r="E338" s="50">
        <v>17.72</v>
      </c>
      <c r="F338" s="50">
        <v>3.939</v>
      </c>
      <c r="G338" s="48">
        <v>8</v>
      </c>
      <c r="I338" s="59">
        <v>15.94</v>
      </c>
      <c r="J338">
        <f t="shared" si="14"/>
        <v>1.111668757841907</v>
      </c>
    </row>
    <row r="339" spans="1:10" ht="12.75">
      <c r="A339" s="44" t="s">
        <v>43</v>
      </c>
      <c r="B339" s="44"/>
      <c r="C339" s="50">
        <v>8.25</v>
      </c>
      <c r="D339" s="50">
        <v>17.62</v>
      </c>
      <c r="E339" s="50">
        <v>13.896</v>
      </c>
      <c r="F339" s="50">
        <v>3.86</v>
      </c>
      <c r="G339" s="48">
        <v>5</v>
      </c>
      <c r="I339" s="59">
        <v>11.73</v>
      </c>
      <c r="J339">
        <f t="shared" si="14"/>
        <v>1.1846547314578006</v>
      </c>
    </row>
    <row r="340" spans="1:10" ht="12.75">
      <c r="A340" s="44" t="s">
        <v>44</v>
      </c>
      <c r="B340" s="44"/>
      <c r="C340" s="50">
        <v>10.63</v>
      </c>
      <c r="D340" s="50">
        <v>14.52</v>
      </c>
      <c r="E340" s="50">
        <v>12.239</v>
      </c>
      <c r="F340" s="50">
        <v>1.86</v>
      </c>
      <c r="G340" s="48">
        <v>4</v>
      </c>
      <c r="I340" s="59">
        <v>11.63</v>
      </c>
      <c r="J340">
        <f t="shared" si="14"/>
        <v>1.0523645743766121</v>
      </c>
    </row>
    <row r="341" spans="1:10" ht="12.75">
      <c r="A341" s="44" t="s">
        <v>47</v>
      </c>
      <c r="B341" s="44"/>
      <c r="C341" s="50">
        <v>7</v>
      </c>
      <c r="D341" s="50">
        <v>16</v>
      </c>
      <c r="E341" s="50">
        <v>11.93</v>
      </c>
      <c r="F341" s="50">
        <v>2.31</v>
      </c>
      <c r="G341" s="48">
        <v>20</v>
      </c>
      <c r="I341" s="59">
        <v>11.19</v>
      </c>
      <c r="J341">
        <f t="shared" si="14"/>
        <v>1.0661304736371762</v>
      </c>
    </row>
    <row r="342" spans="1:10" ht="12.75">
      <c r="A342" s="44" t="s">
        <v>56</v>
      </c>
      <c r="B342" s="44"/>
      <c r="C342" s="50">
        <v>7</v>
      </c>
      <c r="D342" s="50">
        <v>12.77</v>
      </c>
      <c r="E342" s="50">
        <v>9.29</v>
      </c>
      <c r="F342" s="50">
        <v>1.94</v>
      </c>
      <c r="G342" s="48">
        <v>13</v>
      </c>
      <c r="I342" s="59">
        <v>8.96</v>
      </c>
      <c r="J342">
        <f t="shared" si="14"/>
        <v>1.036830357142857</v>
      </c>
    </row>
    <row r="343" spans="1:7" ht="12.75">
      <c r="A343" s="60"/>
      <c r="B343" s="60"/>
      <c r="C343" s="61"/>
      <c r="D343" s="61"/>
      <c r="E343" s="61"/>
      <c r="F343" s="61"/>
      <c r="G343" s="61"/>
    </row>
    <row r="346" spans="1:7" ht="26.25">
      <c r="A346" s="41" t="s">
        <v>72</v>
      </c>
      <c r="B346" s="42"/>
      <c r="C346" s="43" t="s">
        <v>18</v>
      </c>
      <c r="D346" s="43" t="s">
        <v>19</v>
      </c>
      <c r="E346" s="43" t="s">
        <v>51</v>
      </c>
      <c r="F346" s="43" t="s">
        <v>23</v>
      </c>
      <c r="G346" s="43" t="s">
        <v>52</v>
      </c>
    </row>
    <row r="348" spans="1:12" ht="12.75">
      <c r="A348" s="42" t="s">
        <v>34</v>
      </c>
      <c r="B348" s="44"/>
      <c r="C348" s="45"/>
      <c r="D348" s="45"/>
      <c r="E348" s="45"/>
      <c r="F348" s="45"/>
      <c r="G348" s="45"/>
      <c r="K348" s="213" t="str">
        <f>+A346</f>
        <v>Pacific</v>
      </c>
      <c r="L348" s="213"/>
    </row>
    <row r="349" spans="1:12" ht="12.75">
      <c r="A349" s="46" t="s">
        <v>24</v>
      </c>
      <c r="B349" s="42"/>
      <c r="C349" s="47">
        <v>55000</v>
      </c>
      <c r="D349" s="47">
        <v>101920</v>
      </c>
      <c r="E349" s="47">
        <v>76507</v>
      </c>
      <c r="F349" s="47">
        <v>15231</v>
      </c>
      <c r="G349" s="48">
        <v>10</v>
      </c>
      <c r="I349" s="58">
        <v>48263</v>
      </c>
      <c r="J349">
        <f>+E349/I349</f>
        <v>1.5852102024325052</v>
      </c>
      <c r="K349" s="68">
        <f>AVERAGE(J349:J357)</f>
        <v>1.2417780720912595</v>
      </c>
      <c r="L349">
        <f>AVERAGE(J349:J371)</f>
        <v>1.2195421649382556</v>
      </c>
    </row>
    <row r="350" spans="1:11" ht="12.75">
      <c r="A350" s="44" t="s">
        <v>25</v>
      </c>
      <c r="B350" s="44"/>
      <c r="C350" s="47">
        <v>29000</v>
      </c>
      <c r="D350" s="47">
        <v>51500</v>
      </c>
      <c r="E350" s="47">
        <v>36978</v>
      </c>
      <c r="F350" s="47">
        <v>8932</v>
      </c>
      <c r="G350" s="48">
        <v>7</v>
      </c>
      <c r="I350" s="58">
        <v>28337</v>
      </c>
      <c r="J350">
        <f aca="true" t="shared" si="15" ref="J350:J357">+E350/I350</f>
        <v>1.3049370081518863</v>
      </c>
      <c r="K350" s="67"/>
    </row>
    <row r="351" spans="1:11" ht="12.75">
      <c r="A351" s="44" t="s">
        <v>26</v>
      </c>
      <c r="B351" s="44"/>
      <c r="C351" s="47">
        <v>44190</v>
      </c>
      <c r="D351" s="47">
        <v>50178</v>
      </c>
      <c r="E351" s="47">
        <v>47183</v>
      </c>
      <c r="F351" s="47">
        <v>4234</v>
      </c>
      <c r="G351" s="48">
        <v>2</v>
      </c>
      <c r="I351" s="58">
        <v>36151</v>
      </c>
      <c r="J351">
        <f t="shared" si="15"/>
        <v>1.305164449116207</v>
      </c>
      <c r="K351" s="67"/>
    </row>
    <row r="352" spans="1:11" ht="12.75">
      <c r="A352" s="44" t="s">
        <v>53</v>
      </c>
      <c r="B352" s="44"/>
      <c r="C352" s="47">
        <v>31250</v>
      </c>
      <c r="D352" s="47">
        <v>66560</v>
      </c>
      <c r="E352" s="47">
        <v>40908</v>
      </c>
      <c r="F352" s="47">
        <v>12362</v>
      </c>
      <c r="G352" s="48">
        <v>7</v>
      </c>
      <c r="I352" s="58">
        <v>29998</v>
      </c>
      <c r="J352">
        <f t="shared" si="15"/>
        <v>1.3636909127275152</v>
      </c>
      <c r="K352" s="67"/>
    </row>
    <row r="353" spans="1:11" ht="12.75">
      <c r="A353" s="44" t="s">
        <v>28</v>
      </c>
      <c r="B353" s="44"/>
      <c r="C353" s="47">
        <v>36993</v>
      </c>
      <c r="D353" s="47">
        <v>49920</v>
      </c>
      <c r="E353" s="47">
        <v>43530</v>
      </c>
      <c r="F353" s="47">
        <v>6464</v>
      </c>
      <c r="G353" s="48">
        <v>3</v>
      </c>
      <c r="I353" s="58">
        <v>37222</v>
      </c>
      <c r="J353">
        <f t="shared" si="15"/>
        <v>1.1694696684756327</v>
      </c>
      <c r="K353" s="67"/>
    </row>
    <row r="354" spans="1:11" ht="12.75">
      <c r="A354" s="44" t="s">
        <v>29</v>
      </c>
      <c r="B354" s="44"/>
      <c r="C354" s="47">
        <v>40000</v>
      </c>
      <c r="D354" s="47">
        <v>44720</v>
      </c>
      <c r="E354" s="47">
        <v>41888</v>
      </c>
      <c r="F354" s="47">
        <v>2497</v>
      </c>
      <c r="G354" s="48">
        <v>3</v>
      </c>
      <c r="I354" s="58">
        <v>38209</v>
      </c>
      <c r="J354">
        <f t="shared" si="15"/>
        <v>1.0962862152895914</v>
      </c>
      <c r="K354" s="67"/>
    </row>
    <row r="355" spans="1:11" ht="12.75">
      <c r="A355" s="44" t="s">
        <v>30</v>
      </c>
      <c r="B355" s="44"/>
      <c r="C355" s="47">
        <v>35360</v>
      </c>
      <c r="D355" s="47">
        <v>39322</v>
      </c>
      <c r="E355" s="47">
        <v>37394</v>
      </c>
      <c r="F355" s="47">
        <v>1983</v>
      </c>
      <c r="G355" s="48">
        <v>3</v>
      </c>
      <c r="I355" s="58">
        <v>33789</v>
      </c>
      <c r="J355">
        <f t="shared" si="15"/>
        <v>1.1066915268282578</v>
      </c>
      <c r="K355" s="67"/>
    </row>
    <row r="356" spans="1:11" ht="12.75">
      <c r="A356" s="44" t="s">
        <v>31</v>
      </c>
      <c r="B356" s="44"/>
      <c r="C356" s="47" t="s">
        <v>64</v>
      </c>
      <c r="D356" s="47" t="s">
        <v>64</v>
      </c>
      <c r="E356" s="47" t="s">
        <v>64</v>
      </c>
      <c r="F356" s="47" t="s">
        <v>64</v>
      </c>
      <c r="G356" s="47" t="s">
        <v>64</v>
      </c>
      <c r="I356" s="58">
        <v>29176</v>
      </c>
      <c r="J356" s="53">
        <v>1.219</v>
      </c>
      <c r="K356" s="67"/>
    </row>
    <row r="357" spans="1:11" ht="12.75">
      <c r="A357" s="44" t="s">
        <v>32</v>
      </c>
      <c r="B357" s="44"/>
      <c r="C357" s="47">
        <v>29120</v>
      </c>
      <c r="D357" s="47">
        <v>35360</v>
      </c>
      <c r="E357" s="47">
        <v>31546</v>
      </c>
      <c r="F357" s="47">
        <v>3343</v>
      </c>
      <c r="G357" s="48">
        <v>3</v>
      </c>
      <c r="I357" s="58">
        <v>30760</v>
      </c>
      <c r="J357">
        <f t="shared" si="15"/>
        <v>1.02555266579974</v>
      </c>
      <c r="K357" s="67"/>
    </row>
    <row r="358" spans="1:11" ht="12.75">
      <c r="A358" s="44"/>
      <c r="B358" s="44"/>
      <c r="C358" s="49"/>
      <c r="D358" s="49"/>
      <c r="E358" s="49"/>
      <c r="F358" s="49"/>
      <c r="G358" s="48"/>
      <c r="I358" s="58"/>
      <c r="J358" t="s">
        <v>0</v>
      </c>
      <c r="K358" s="67"/>
    </row>
    <row r="359" spans="1:11" ht="12.75">
      <c r="A359" s="42" t="s">
        <v>33</v>
      </c>
      <c r="B359" s="44"/>
      <c r="C359" s="49"/>
      <c r="D359" s="49"/>
      <c r="E359" s="49"/>
      <c r="F359" s="49"/>
      <c r="G359" s="48"/>
      <c r="I359" s="58"/>
      <c r="J359" t="s">
        <v>0</v>
      </c>
      <c r="K359" s="67"/>
    </row>
    <row r="360" spans="1:11" ht="12.75">
      <c r="A360" s="44" t="s">
        <v>54</v>
      </c>
      <c r="B360" s="44"/>
      <c r="C360" s="50">
        <v>10.95</v>
      </c>
      <c r="D360" s="50">
        <v>17.43</v>
      </c>
      <c r="E360" s="50">
        <v>13.487</v>
      </c>
      <c r="F360" s="50">
        <v>2.4</v>
      </c>
      <c r="G360" s="48">
        <v>5</v>
      </c>
      <c r="I360" s="59">
        <v>11.2</v>
      </c>
      <c r="J360">
        <f aca="true" t="shared" si="16" ref="J360:J371">+E360/I360</f>
        <v>1.2041964285714286</v>
      </c>
      <c r="K360" s="67">
        <f>AVERAGE(J360:J371)</f>
        <v>1.2028652345735031</v>
      </c>
    </row>
    <row r="361" spans="1:11" ht="12.75">
      <c r="A361" s="44" t="s">
        <v>36</v>
      </c>
      <c r="B361" s="44"/>
      <c r="C361" s="50">
        <v>16.09</v>
      </c>
      <c r="D361" s="50">
        <v>28.43</v>
      </c>
      <c r="E361" s="50">
        <v>21.34</v>
      </c>
      <c r="F361" s="50">
        <v>4.245</v>
      </c>
      <c r="G361" s="48">
        <v>7</v>
      </c>
      <c r="I361" s="59">
        <v>17.7</v>
      </c>
      <c r="J361">
        <f t="shared" si="16"/>
        <v>1.2056497175141243</v>
      </c>
      <c r="K361" s="67"/>
    </row>
    <row r="362" spans="1:10" ht="12.75">
      <c r="A362" s="44" t="s">
        <v>37</v>
      </c>
      <c r="B362" s="44"/>
      <c r="C362" s="50">
        <v>18.5</v>
      </c>
      <c r="D362" s="50">
        <v>18.5</v>
      </c>
      <c r="E362" s="50">
        <v>18.5</v>
      </c>
      <c r="F362" s="50">
        <v>0</v>
      </c>
      <c r="G362" s="48">
        <v>1</v>
      </c>
      <c r="I362" s="59">
        <v>16.47</v>
      </c>
      <c r="J362">
        <f t="shared" si="16"/>
        <v>1.1232544019429267</v>
      </c>
    </row>
    <row r="363" spans="1:10" ht="12.75">
      <c r="A363" s="44" t="s">
        <v>55</v>
      </c>
      <c r="B363" s="44"/>
      <c r="C363" s="50">
        <v>5.85</v>
      </c>
      <c r="D363" s="50">
        <v>20.43</v>
      </c>
      <c r="E363" s="50">
        <v>15.317</v>
      </c>
      <c r="F363" s="50">
        <v>5.28</v>
      </c>
      <c r="G363" s="48">
        <v>6</v>
      </c>
      <c r="I363" s="59">
        <v>11.59</v>
      </c>
      <c r="J363">
        <f t="shared" si="16"/>
        <v>1.3215703192407249</v>
      </c>
    </row>
    <row r="364" spans="1:10" ht="12.75">
      <c r="A364" s="44" t="s">
        <v>39</v>
      </c>
      <c r="B364" s="44"/>
      <c r="C364" s="50">
        <v>8.88</v>
      </c>
      <c r="D364" s="50">
        <v>19.62</v>
      </c>
      <c r="E364" s="50">
        <v>14.096</v>
      </c>
      <c r="F364" s="50">
        <v>3.628</v>
      </c>
      <c r="G364" s="48">
        <v>8</v>
      </c>
      <c r="I364" s="59">
        <v>11.62</v>
      </c>
      <c r="J364">
        <f t="shared" si="16"/>
        <v>1.2130808950086058</v>
      </c>
    </row>
    <row r="365" spans="1:10" ht="12.75">
      <c r="A365" s="44" t="s">
        <v>40</v>
      </c>
      <c r="B365" s="44"/>
      <c r="C365" s="50">
        <v>15</v>
      </c>
      <c r="D365" s="50">
        <v>33.39</v>
      </c>
      <c r="E365" s="50">
        <v>23.817</v>
      </c>
      <c r="F365" s="50">
        <v>6.868</v>
      </c>
      <c r="G365" s="48">
        <v>5</v>
      </c>
      <c r="I365" s="59">
        <v>18.65</v>
      </c>
      <c r="J365">
        <f t="shared" si="16"/>
        <v>1.2770509383378017</v>
      </c>
    </row>
    <row r="366" spans="1:10" ht="12.75">
      <c r="A366" s="44" t="s">
        <v>41</v>
      </c>
      <c r="B366" s="44"/>
      <c r="C366" s="50">
        <v>10.99</v>
      </c>
      <c r="D366" s="50">
        <v>15.89</v>
      </c>
      <c r="E366" s="50">
        <v>13.625</v>
      </c>
      <c r="F366" s="50">
        <v>2.468</v>
      </c>
      <c r="G366" s="48">
        <v>3</v>
      </c>
      <c r="I366" s="59">
        <v>13.37</v>
      </c>
      <c r="J366">
        <f t="shared" si="16"/>
        <v>1.019072550486163</v>
      </c>
    </row>
    <row r="367" spans="1:10" ht="12.75">
      <c r="A367" s="44" t="s">
        <v>42</v>
      </c>
      <c r="B367" s="44"/>
      <c r="C367" s="50">
        <v>15.5</v>
      </c>
      <c r="D367" s="50">
        <v>26.06</v>
      </c>
      <c r="E367" s="50">
        <v>20.789</v>
      </c>
      <c r="F367" s="50">
        <v>3.21</v>
      </c>
      <c r="G367" s="48">
        <v>8</v>
      </c>
      <c r="I367" s="59">
        <v>15.94</v>
      </c>
      <c r="J367">
        <f t="shared" si="16"/>
        <v>1.3042032622333752</v>
      </c>
    </row>
    <row r="368" spans="1:10" ht="12.75">
      <c r="A368" s="44" t="s">
        <v>43</v>
      </c>
      <c r="B368" s="44"/>
      <c r="C368" s="50">
        <v>9.25</v>
      </c>
      <c r="D368" s="50">
        <v>16.43</v>
      </c>
      <c r="E368" s="50">
        <v>13.486</v>
      </c>
      <c r="F368" s="50">
        <v>3.759</v>
      </c>
      <c r="G368" s="48">
        <v>3</v>
      </c>
      <c r="I368" s="59">
        <v>11.73</v>
      </c>
      <c r="J368">
        <f t="shared" si="16"/>
        <v>1.149701619778346</v>
      </c>
    </row>
    <row r="369" spans="1:10" ht="12.75">
      <c r="A369" s="44" t="s">
        <v>44</v>
      </c>
      <c r="B369" s="44"/>
      <c r="C369" s="50">
        <v>10.75</v>
      </c>
      <c r="D369" s="50">
        <v>11.83</v>
      </c>
      <c r="E369" s="50">
        <v>11.132</v>
      </c>
      <c r="F369" s="50">
        <v>0.605</v>
      </c>
      <c r="G369" s="48">
        <v>3</v>
      </c>
      <c r="I369" s="59">
        <v>11.63</v>
      </c>
      <c r="J369">
        <f t="shared" si="16"/>
        <v>0.9571797076526224</v>
      </c>
    </row>
    <row r="370" spans="1:10" ht="12.75">
      <c r="A370" s="44" t="s">
        <v>47</v>
      </c>
      <c r="B370" s="44"/>
      <c r="C370" s="50">
        <v>9.63</v>
      </c>
      <c r="D370" s="50">
        <v>16.18</v>
      </c>
      <c r="E370" s="50">
        <v>13.19</v>
      </c>
      <c r="F370" s="50">
        <v>2.105</v>
      </c>
      <c r="G370" s="48">
        <v>11</v>
      </c>
      <c r="I370" s="59">
        <v>11.19</v>
      </c>
      <c r="J370">
        <f t="shared" si="16"/>
        <v>1.1787310098302055</v>
      </c>
    </row>
    <row r="371" spans="1:10" ht="12.75">
      <c r="A371" s="44" t="s">
        <v>56</v>
      </c>
      <c r="B371" s="44"/>
      <c r="C371" s="50">
        <v>12</v>
      </c>
      <c r="D371" s="50">
        <v>14.54</v>
      </c>
      <c r="E371" s="50">
        <v>13.267</v>
      </c>
      <c r="F371" s="50">
        <v>1.79</v>
      </c>
      <c r="G371" s="48">
        <v>2</v>
      </c>
      <c r="I371" s="59">
        <v>8.96</v>
      </c>
      <c r="J371">
        <f t="shared" si="16"/>
        <v>1.4806919642857141</v>
      </c>
    </row>
    <row r="372" spans="1:7" ht="12.75">
      <c r="A372" s="60"/>
      <c r="B372" s="60"/>
      <c r="C372" s="61"/>
      <c r="D372" s="61"/>
      <c r="E372" s="61"/>
      <c r="F372" s="61"/>
      <c r="G372" s="61"/>
    </row>
    <row r="373" ht="12.75">
      <c r="A373" s="1"/>
    </row>
    <row r="436" ht="12.75">
      <c r="B436" s="74"/>
    </row>
    <row r="437" ht="12.75">
      <c r="B437" s="74"/>
    </row>
    <row r="438" ht="12.75">
      <c r="B438" s="74"/>
    </row>
    <row r="439" ht="12.75">
      <c r="B439" s="74"/>
    </row>
    <row r="440" ht="12.75">
      <c r="B440" s="74"/>
    </row>
    <row r="441" ht="12.75">
      <c r="B441" s="75"/>
    </row>
    <row r="442" ht="12.75">
      <c r="B442" s="75"/>
    </row>
    <row r="443" ht="12.75">
      <c r="B443" s="75"/>
    </row>
    <row r="444" ht="12.75">
      <c r="B444" s="75"/>
    </row>
    <row r="445" ht="12.75">
      <c r="B445" s="75"/>
    </row>
    <row r="446" ht="12.75">
      <c r="B446" s="76"/>
    </row>
    <row r="447" ht="12.75">
      <c r="B447" s="76"/>
    </row>
    <row r="448" ht="12.75">
      <c r="B448" s="76"/>
    </row>
    <row r="449" ht="12.75">
      <c r="B449" s="76"/>
    </row>
    <row r="450" ht="12.75">
      <c r="B450" s="76"/>
    </row>
    <row r="456" ht="12.75">
      <c r="B456" s="77"/>
    </row>
    <row r="457" ht="12.75">
      <c r="B457" s="77"/>
    </row>
    <row r="458" ht="12.75">
      <c r="B458" s="77"/>
    </row>
    <row r="459" ht="12.75">
      <c r="B459" s="77"/>
    </row>
    <row r="460" ht="12.75">
      <c r="B460" s="77"/>
    </row>
    <row r="461" ht="12.75">
      <c r="B461" s="78"/>
    </row>
    <row r="462" ht="12.75">
      <c r="B462" s="78"/>
    </row>
    <row r="463" ht="12.75">
      <c r="B463" s="78"/>
    </row>
    <row r="464" ht="12.75">
      <c r="B464" s="78"/>
    </row>
    <row r="465" ht="12.75">
      <c r="B465" s="78"/>
    </row>
    <row r="466" ht="12.75">
      <c r="B466" s="76"/>
    </row>
    <row r="467" ht="12.75">
      <c r="B467" s="76"/>
    </row>
    <row r="468" ht="12.75">
      <c r="B468" s="76"/>
    </row>
    <row r="469" ht="12.75">
      <c r="B469" s="76"/>
    </row>
    <row r="470" ht="12.75">
      <c r="B470" s="76"/>
    </row>
    <row r="471" ht="12.75">
      <c r="B471" s="79"/>
    </row>
    <row r="472" ht="12.75">
      <c r="B472" s="79"/>
    </row>
    <row r="473" ht="12.75">
      <c r="B473" s="79"/>
    </row>
    <row r="474" ht="12.75">
      <c r="B474" s="79"/>
    </row>
    <row r="475" ht="12.75">
      <c r="B475" s="79"/>
    </row>
    <row r="476" ht="12.75">
      <c r="B476" s="80"/>
    </row>
    <row r="477" ht="12.75">
      <c r="B477" s="80"/>
    </row>
    <row r="478" ht="12.75">
      <c r="B478" s="80"/>
    </row>
    <row r="479" ht="12.75">
      <c r="B479" s="80"/>
    </row>
    <row r="480" ht="12.75">
      <c r="B480" s="80"/>
    </row>
    <row r="481" ht="12.75">
      <c r="B481" s="81"/>
    </row>
    <row r="482" ht="12.75">
      <c r="B482" s="81"/>
    </row>
    <row r="483" ht="12.75">
      <c r="B483" s="81"/>
    </row>
    <row r="484" ht="12.75">
      <c r="B484" s="81"/>
    </row>
    <row r="485" ht="12.75">
      <c r="B485" s="81"/>
    </row>
  </sheetData>
  <sheetProtection password="CC37" sheet="1" objects="1" scenarios="1"/>
  <mergeCells count="13">
    <mergeCell ref="K348:L348"/>
    <mergeCell ref="K234:L234"/>
    <mergeCell ref="K262:L262"/>
    <mergeCell ref="K290:L290"/>
    <mergeCell ref="K319:L319"/>
    <mergeCell ref="K120:L120"/>
    <mergeCell ref="K149:L149"/>
    <mergeCell ref="K177:L177"/>
    <mergeCell ref="K205:L205"/>
    <mergeCell ref="A1:M1"/>
    <mergeCell ref="C3:G3"/>
    <mergeCell ref="I3:M3"/>
    <mergeCell ref="A117:G117"/>
  </mergeCells>
  <printOptions gridLines="1"/>
  <pageMargins left="0.75" right="0.5" top="0.5" bottom="0.5" header="0.5" footer="0.5"/>
  <pageSetup fitToHeight="2" fitToWidth="1"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 </cp:lastModifiedBy>
  <cp:lastPrinted>2007-11-23T17:00:51Z</cp:lastPrinted>
  <dcterms:created xsi:type="dcterms:W3CDTF">1997-10-24T19:54:53Z</dcterms:created>
  <dcterms:modified xsi:type="dcterms:W3CDTF">2007-12-03T22:30:40Z</dcterms:modified>
  <cp:category/>
  <cp:version/>
  <cp:contentType/>
  <cp:contentStatus/>
</cp:coreProperties>
</file>