
<file path=[Content_Types].xml><?xml version="1.0" encoding="utf-8"?>
<Types xmlns="http://schemas.openxmlformats.org/package/2006/content-types">
  <Override PartName="/xl/activeX/activeX4.bin" ContentType="application/vnd.ms-office.activeX"/>
  <Override PartName="/xl/activeX/activeX9.xml" ContentType="application/vnd.ms-office.activeX+xml"/>
  <Override PartName="/xl/activeX/activeX25.bin" ContentType="application/vnd.ms-office.activeX"/>
  <Override PartName="/xl/activeX/activeX43.bin" ContentType="application/vnd.ms-office.activeX"/>
  <Override PartName="/xl/styles.xml" ContentType="application/vnd.openxmlformats-officedocument.spreadsheetml.styles+xml"/>
  <Override PartName="/xl/activeX/activeX14.bin" ContentType="application/vnd.ms-office.activeX"/>
  <Override PartName="/xl/activeX/activeX19.xml" ContentType="application/vnd.ms-office.activeX+xml"/>
  <Override PartName="/xl/activeX/activeX32.bin" ContentType="application/vnd.ms-office.activeX"/>
  <Override PartName="/xl/activeX/activeX48.xml" ContentType="application/vnd.ms-office.activeX+xml"/>
  <Override PartName="/xl/activeX/activeX5.xml" ContentType="application/vnd.ms-office.activeX+xml"/>
  <Override PartName="/xl/activeX/activeX21.bin" ContentType="application/vnd.ms-office.activeX"/>
  <Override PartName="/xl/activeX/activeX37.xml" ContentType="application/vnd.ms-office.activeX+xml"/>
  <Default Extension="xml" ContentType="application/xml"/>
  <Override PartName="/xl/worksheets/sheet5.xml" ContentType="application/vnd.openxmlformats-officedocument.spreadsheetml.worksheet+xml"/>
  <Override PartName="/xl/activeX/activeX3.xml" ContentType="application/vnd.ms-office.activeX+xml"/>
  <Override PartName="/xl/activeX/activeX10.bin" ContentType="application/vnd.ms-office.activeX"/>
  <Override PartName="/xl/activeX/activeX15.xml" ContentType="application/vnd.ms-office.activeX+xml"/>
  <Override PartName="/xl/activeX/activeX24.xml" ContentType="application/vnd.ms-office.activeX+xml"/>
  <Override PartName="/xl/activeX/activeX26.xml" ContentType="application/vnd.ms-office.activeX+xml"/>
  <Override PartName="/xl/activeX/activeX35.xml" ContentType="application/vnd.ms-office.activeX+xml"/>
  <Override PartName="/xl/activeX/activeX44.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22.xml" ContentType="application/vnd.ms-office.activeX+xml"/>
  <Override PartName="/xl/activeX/activeX33.xml" ContentType="application/vnd.ms-office.activeX+xml"/>
  <Override PartName="/xl/activeX/activeX42.xml" ContentType="application/vnd.ms-office.activeX+xml"/>
  <Override PartName="/xl/worksheets/sheet1.xml" ContentType="application/vnd.openxmlformats-officedocument.spreadsheetml.worksheet+xml"/>
  <Override PartName="/xl/externalLinks/externalLink1.xml" ContentType="application/vnd.openxmlformats-officedocument.spreadsheetml.externalLink+xml"/>
  <Override PartName="/xl/activeX/activeX9.bin" ContentType="application/vnd.ms-office.activeX"/>
  <Override PartName="/xl/activeX/activeX11.xml" ContentType="application/vnd.ms-office.activeX+xml"/>
  <Override PartName="/xl/activeX/activeX20.xml" ContentType="application/vnd.ms-office.activeX+xml"/>
  <Override PartName="/xl/activeX/activeX31.xml" ContentType="application/vnd.ms-office.activeX+xml"/>
  <Override PartName="/xl/activeX/activeX40.xml" ContentType="application/vnd.ms-office.activeX+xml"/>
  <Override PartName="/xl/sharedStrings.xml" ContentType="application/vnd.openxmlformats-officedocument.spreadsheetml.sharedStrings+xml"/>
  <Override PartName="/xl/activeX/activeX7.bin" ContentType="application/vnd.ms-office.activeX"/>
  <Override PartName="/xl/activeX/activeX19.bin" ContentType="application/vnd.ms-office.activeX"/>
  <Override PartName="/xl/activeX/activeX39.bin" ContentType="application/vnd.ms-office.activeX"/>
  <Override PartName="/xl/activeX/activeX48.bin" ContentType="application/vnd.ms-office.activeX"/>
  <Override PartName="/xl/activeX/activeX5.bin" ContentType="application/vnd.ms-office.activeX"/>
  <Override PartName="/xl/activeX/activeX17.bin" ContentType="application/vnd.ms-office.activeX"/>
  <Override PartName="/xl/activeX/activeX28.bin" ContentType="application/vnd.ms-office.activeX"/>
  <Override PartName="/xl/activeX/activeX37.bin" ContentType="application/vnd.ms-office.activeX"/>
  <Override PartName="/xl/activeX/activeX46.bin" ContentType="application/vnd.ms-office.activeX"/>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activeX/activeX26.bin" ContentType="application/vnd.ms-office.activeX"/>
  <Override PartName="/xl/activeX/activeX35.bin" ContentType="application/vnd.ms-office.activeX"/>
  <Override PartName="/xl/activeX/activeX44.bin" ContentType="application/vnd.ms-office.activeX"/>
  <Override PartName="/xl/activeX/activeX1.bin" ContentType="application/vnd.ms-office.activeX"/>
  <Override PartName="/xl/activeX/activeX8.xml" ContentType="application/vnd.ms-office.activeX+xml"/>
  <Override PartName="/xl/activeX/activeX13.bin" ContentType="application/vnd.ms-office.activeX"/>
  <Override PartName="/xl/activeX/activeX22.bin" ContentType="application/vnd.ms-office.activeX"/>
  <Override PartName="/xl/activeX/activeX24.bin" ContentType="application/vnd.ms-office.activeX"/>
  <Override PartName="/xl/activeX/activeX29.xml" ContentType="application/vnd.ms-office.activeX+xml"/>
  <Override PartName="/xl/activeX/activeX33.bin" ContentType="application/vnd.ms-office.activeX"/>
  <Override PartName="/xl/activeX/activeX38.xml" ContentType="application/vnd.ms-office.activeX+xml"/>
  <Override PartName="/xl/activeX/activeX42.bin" ContentType="application/vnd.ms-office.activeX"/>
  <Override PartName="/xl/activeX/activeX47.xml" ContentType="application/vnd.ms-office.activeX+xml"/>
  <Override PartName="/xl/activeX/activeX6.xml" ContentType="application/vnd.ms-office.activeX+xml"/>
  <Override PartName="/xl/activeX/activeX11.bin" ContentType="application/vnd.ms-office.activeX"/>
  <Override PartName="/xl/activeX/activeX18.xml" ContentType="application/vnd.ms-office.activeX+xml"/>
  <Override PartName="/xl/activeX/activeX20.bin" ContentType="application/vnd.ms-office.activeX"/>
  <Override PartName="/xl/activeX/activeX27.xml" ContentType="application/vnd.ms-office.activeX+xml"/>
  <Override PartName="/xl/activeX/activeX31.bin" ContentType="application/vnd.ms-office.activeX"/>
  <Override PartName="/xl/activeX/activeX36.xml" ContentType="application/vnd.ms-office.activeX+xml"/>
  <Override PartName="/xl/activeX/activeX40.bin" ContentType="application/vnd.ms-office.activeX"/>
  <Override PartName="/xl/activeX/activeX45.xml" ContentType="application/vnd.ms-office.activeX+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activeX/activeX2.xml" ContentType="application/vnd.ms-office.activeX+xml"/>
  <Override PartName="/xl/activeX/activeX4.xml" ContentType="application/vnd.ms-office.activeX+xml"/>
  <Override PartName="/xl/activeX/activeX16.xml" ContentType="application/vnd.ms-office.activeX+xml"/>
  <Override PartName="/xl/activeX/activeX25.xml" ContentType="application/vnd.ms-office.activeX+xml"/>
  <Override PartName="/xl/activeX/activeX34.xml" ContentType="application/vnd.ms-office.activeX+xml"/>
  <Override PartName="/xl/activeX/activeX4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4.xml" ContentType="application/vnd.ms-office.activeX+xml"/>
  <Override PartName="/xl/activeX/activeX23.xml" ContentType="application/vnd.ms-office.activeX+xml"/>
  <Override PartName="/xl/activeX/activeX32.xml" ContentType="application/vnd.ms-office.activeX+xml"/>
  <Override PartName="/xl/activeX/activeX41.xml" ContentType="application/vnd.ms-office.activeX+xml"/>
  <Default Extension="vml" ContentType="application/vnd.openxmlformats-officedocument.vmlDrawing"/>
  <Override PartName="/xl/activeX/activeX12.xml" ContentType="application/vnd.ms-office.activeX+xml"/>
  <Override PartName="/xl/activeX/activeX21.xml" ContentType="application/vnd.ms-office.activeX+xml"/>
  <Override PartName="/xl/activeX/activeX30.xml" ContentType="application/vnd.ms-office.activeX+xml"/>
  <Override PartName="/xl/calcChain.xml" ContentType="application/vnd.openxmlformats-officedocument.spreadsheetml.calcChain+xml"/>
  <Override PartName="/xl/activeX/activeX8.bin" ContentType="application/vnd.ms-office.activeX"/>
  <Override PartName="/xl/activeX/activeX10.xml" ContentType="application/vnd.ms-office.activeX+xml"/>
  <Override PartName="/xl/activeX/activeX29.bin" ContentType="application/vnd.ms-office.activeX"/>
  <Override PartName="/xl/activeX/activeX38.bin" ContentType="application/vnd.ms-office.activeX"/>
  <Override PartName="/xl/activeX/activeX6.bin" ContentType="application/vnd.ms-office.activeX"/>
  <Override PartName="/xl/activeX/activeX18.bin" ContentType="application/vnd.ms-office.activeX"/>
  <Override PartName="/xl/activeX/activeX27.bin" ContentType="application/vnd.ms-office.activeX"/>
  <Override PartName="/xl/activeX/activeX36.bin" ContentType="application/vnd.ms-office.activeX"/>
  <Override PartName="/xl/activeX/activeX45.bin" ContentType="application/vnd.ms-office.activeX"/>
  <Override PartName="/xl/activeX/activeX47.bin" ContentType="application/vnd.ms-office.activeX"/>
  <Override PartName="/docProps/core.xml" ContentType="application/vnd.openxmlformats-package.core-properties+xml"/>
  <Override PartName="/xl/activeX/activeX2.bin" ContentType="application/vnd.ms-office.activeX"/>
  <Override PartName="/xl/activeX/activeX16.bin" ContentType="application/vnd.ms-office.activeX"/>
  <Override PartName="/xl/activeX/activeX34.bin" ContentType="application/vnd.ms-office.activeX"/>
  <Override PartName="/xl/theme/theme1.xml" ContentType="application/vnd.openxmlformats-officedocument.theme+xml"/>
  <Override PartName="/xl/activeX/activeX7.xml" ContentType="application/vnd.ms-office.activeX+xml"/>
  <Override PartName="/xl/activeX/activeX23.bin" ContentType="application/vnd.ms-office.activeX"/>
  <Override PartName="/xl/activeX/activeX39.xml" ContentType="application/vnd.ms-office.activeX+xml"/>
  <Override PartName="/xl/activeX/activeX41.bin" ContentType="application/vnd.ms-office.activeX"/>
  <Override PartName="/xl/activeX/activeX12.bin" ContentType="application/vnd.ms-office.activeX"/>
  <Override PartName="/xl/activeX/activeX17.xml" ContentType="application/vnd.ms-office.activeX+xml"/>
  <Override PartName="/xl/activeX/activeX28.xml" ContentType="application/vnd.ms-office.activeX+xml"/>
  <Override PartName="/xl/activeX/activeX30.bin" ContentType="application/vnd.ms-office.activeX"/>
  <Override PartName="/xl/activeX/activeX46.xml" ContentType="application/vnd.ms-office.activeX+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35" yWindow="345" windowWidth="15480" windowHeight="11640"/>
  </bookViews>
  <sheets>
    <sheet name="Summary" sheetId="1" r:id="rId1"/>
    <sheet name="LOS" sheetId="9" r:id="rId2"/>
    <sheet name="Default Values" sheetId="18" r:id="rId3"/>
    <sheet name="Lookup" sheetId="2" state="hidden" r:id="rId4"/>
    <sheet name="Revision History" sheetId="10" r:id="rId5"/>
  </sheets>
  <externalReferences>
    <externalReference r:id="rId6"/>
  </externalReferences>
  <definedNames>
    <definedName name="BusStopLocationFactors">[1]Lookup!$A$30:$D$33</definedName>
    <definedName name="CriticalHeadway">'Default Values'!#REF!</definedName>
    <definedName name="FollowUpTime">'Default Values'!#REF!</definedName>
    <definedName name="SatFlowRates">[1]Lookup!$A$2:$B$5</definedName>
    <definedName name="StartUpTime">'Default Values'!#REF!</definedName>
    <definedName name="StopLocation">[1]Lookup!$R$39:$R$42</definedName>
  </definedNames>
  <calcPr calcId="125725"/>
</workbook>
</file>

<file path=xl/calcChain.xml><?xml version="1.0" encoding="utf-8"?>
<calcChain xmlns="http://schemas.openxmlformats.org/spreadsheetml/2006/main">
  <c r="X45" i="9"/>
  <c r="W45"/>
  <c r="V45"/>
  <c r="V46" s="1"/>
  <c r="U45"/>
  <c r="U46" s="1"/>
  <c r="U48" s="1"/>
  <c r="U49" s="1"/>
  <c r="U50" s="1"/>
  <c r="T45"/>
  <c r="S45"/>
  <c r="R45"/>
  <c r="Q45"/>
  <c r="Q46" s="1"/>
  <c r="Q48" s="1"/>
  <c r="Q49" s="1"/>
  <c r="Q50" s="1"/>
  <c r="P45"/>
  <c r="P46" s="1"/>
  <c r="O45"/>
  <c r="N45"/>
  <c r="M45"/>
  <c r="L45"/>
  <c r="L46" s="1"/>
  <c r="K45"/>
  <c r="J45"/>
  <c r="I45"/>
  <c r="I46" s="1"/>
  <c r="I48" s="1"/>
  <c r="I49" s="1"/>
  <c r="I50" s="1"/>
  <c r="H45"/>
  <c r="G45"/>
  <c r="G46" s="1"/>
  <c r="E45"/>
  <c r="F45"/>
  <c r="F46" s="1"/>
  <c r="X47"/>
  <c r="W47"/>
  <c r="V47"/>
  <c r="U47"/>
  <c r="T47"/>
  <c r="S47"/>
  <c r="R47"/>
  <c r="Q47"/>
  <c r="P47"/>
  <c r="O47"/>
  <c r="N47"/>
  <c r="M47"/>
  <c r="L47"/>
  <c r="K47"/>
  <c r="J47"/>
  <c r="I47"/>
  <c r="H47"/>
  <c r="G47"/>
  <c r="F47"/>
  <c r="X46"/>
  <c r="X48" s="1"/>
  <c r="X49" s="1"/>
  <c r="X50" s="1"/>
  <c r="T46"/>
  <c r="T48" s="1"/>
  <c r="T49" s="1"/>
  <c r="T50" s="1"/>
  <c r="H46"/>
  <c r="H48" s="1"/>
  <c r="H49" s="1"/>
  <c r="H50" s="1"/>
  <c r="W46"/>
  <c r="S46"/>
  <c r="R46"/>
  <c r="O46"/>
  <c r="N46"/>
  <c r="M46"/>
  <c r="M48" s="1"/>
  <c r="M49" s="1"/>
  <c r="M50" s="1"/>
  <c r="K46"/>
  <c r="J46"/>
  <c r="X44"/>
  <c r="W44"/>
  <c r="V44"/>
  <c r="U44"/>
  <c r="T44"/>
  <c r="S44"/>
  <c r="R44"/>
  <c r="Q44"/>
  <c r="P44"/>
  <c r="O44"/>
  <c r="N44"/>
  <c r="M44"/>
  <c r="L44"/>
  <c r="K44"/>
  <c r="J44"/>
  <c r="I44"/>
  <c r="H44"/>
  <c r="G44"/>
  <c r="F44"/>
  <c r="U43"/>
  <c r="Q43"/>
  <c r="M43"/>
  <c r="I43"/>
  <c r="X42"/>
  <c r="X43" s="1"/>
  <c r="W42"/>
  <c r="W43" s="1"/>
  <c r="V42"/>
  <c r="V43" s="1"/>
  <c r="U42"/>
  <c r="T42"/>
  <c r="T43" s="1"/>
  <c r="S42"/>
  <c r="S43" s="1"/>
  <c r="R42"/>
  <c r="R43" s="1"/>
  <c r="Q42"/>
  <c r="P42"/>
  <c r="P43" s="1"/>
  <c r="O42"/>
  <c r="O43" s="1"/>
  <c r="N42"/>
  <c r="N43" s="1"/>
  <c r="M42"/>
  <c r="L42"/>
  <c r="L43" s="1"/>
  <c r="K42"/>
  <c r="K43" s="1"/>
  <c r="J42"/>
  <c r="J43" s="1"/>
  <c r="I42"/>
  <c r="H42"/>
  <c r="H43" s="1"/>
  <c r="G42"/>
  <c r="G43" s="1"/>
  <c r="F42"/>
  <c r="F43" s="1"/>
  <c r="X41"/>
  <c r="W41"/>
  <c r="V41"/>
  <c r="U41"/>
  <c r="T41"/>
  <c r="S41"/>
  <c r="R41"/>
  <c r="Q41"/>
  <c r="P41"/>
  <c r="O41"/>
  <c r="N41"/>
  <c r="M41"/>
  <c r="L41"/>
  <c r="K41"/>
  <c r="J41"/>
  <c r="I41"/>
  <c r="H41"/>
  <c r="G41"/>
  <c r="F41"/>
  <c r="X40"/>
  <c r="W40"/>
  <c r="V40"/>
  <c r="U40"/>
  <c r="T40"/>
  <c r="S40"/>
  <c r="R40"/>
  <c r="Q40"/>
  <c r="P40"/>
  <c r="O40"/>
  <c r="N40"/>
  <c r="M40"/>
  <c r="L40"/>
  <c r="K40"/>
  <c r="J40"/>
  <c r="I40"/>
  <c r="H40"/>
  <c r="G40"/>
  <c r="F40"/>
  <c r="X37"/>
  <c r="W37"/>
  <c r="V37"/>
  <c r="U37"/>
  <c r="T37"/>
  <c r="S37"/>
  <c r="R37"/>
  <c r="Q37"/>
  <c r="P37"/>
  <c r="O37"/>
  <c r="N37"/>
  <c r="M37"/>
  <c r="L37"/>
  <c r="K37"/>
  <c r="J37"/>
  <c r="I37"/>
  <c r="H37"/>
  <c r="G37"/>
  <c r="F37"/>
  <c r="X35"/>
  <c r="W35"/>
  <c r="V35"/>
  <c r="U35"/>
  <c r="T35"/>
  <c r="S35"/>
  <c r="R35"/>
  <c r="Q35"/>
  <c r="P35"/>
  <c r="O35"/>
  <c r="N35"/>
  <c r="M35"/>
  <c r="L35"/>
  <c r="K35"/>
  <c r="J35"/>
  <c r="I35"/>
  <c r="H35"/>
  <c r="G35"/>
  <c r="F35"/>
  <c r="X34"/>
  <c r="W34"/>
  <c r="V34"/>
  <c r="V36" s="1"/>
  <c r="U34"/>
  <c r="T34"/>
  <c r="S34"/>
  <c r="R34"/>
  <c r="R36" s="1"/>
  <c r="Q34"/>
  <c r="P34"/>
  <c r="O34"/>
  <c r="N34"/>
  <c r="N36" s="1"/>
  <c r="M34"/>
  <c r="L34"/>
  <c r="K34"/>
  <c r="J34"/>
  <c r="J36" s="1"/>
  <c r="I34"/>
  <c r="H34"/>
  <c r="G34"/>
  <c r="F34"/>
  <c r="F36" s="1"/>
  <c r="X33"/>
  <c r="W33"/>
  <c r="W36" s="1"/>
  <c r="V33"/>
  <c r="U33"/>
  <c r="U36" s="1"/>
  <c r="T33"/>
  <c r="S33"/>
  <c r="S36" s="1"/>
  <c r="R33"/>
  <c r="Q33"/>
  <c r="Q36" s="1"/>
  <c r="P33"/>
  <c r="O33"/>
  <c r="O36" s="1"/>
  <c r="N33"/>
  <c r="M33"/>
  <c r="M36" s="1"/>
  <c r="L33"/>
  <c r="K33"/>
  <c r="K36" s="1"/>
  <c r="J33"/>
  <c r="I33"/>
  <c r="I36" s="1"/>
  <c r="H33"/>
  <c r="G33"/>
  <c r="G36" s="1"/>
  <c r="F33"/>
  <c r="V32"/>
  <c r="R32"/>
  <c r="N32"/>
  <c r="J32"/>
  <c r="F32"/>
  <c r="X31"/>
  <c r="X32" s="1"/>
  <c r="W31"/>
  <c r="W32" s="1"/>
  <c r="V31"/>
  <c r="U31"/>
  <c r="U32" s="1"/>
  <c r="T31"/>
  <c r="T32" s="1"/>
  <c r="S31"/>
  <c r="S32" s="1"/>
  <c r="R31"/>
  <c r="Q31"/>
  <c r="Q32" s="1"/>
  <c r="P31"/>
  <c r="P32" s="1"/>
  <c r="O31"/>
  <c r="O32" s="1"/>
  <c r="N31"/>
  <c r="M31"/>
  <c r="M32" s="1"/>
  <c r="L31"/>
  <c r="L32" s="1"/>
  <c r="K31"/>
  <c r="K32" s="1"/>
  <c r="J31"/>
  <c r="I31"/>
  <c r="I32" s="1"/>
  <c r="H31"/>
  <c r="H32" s="1"/>
  <c r="G31"/>
  <c r="G32" s="1"/>
  <c r="F31"/>
  <c r="E47"/>
  <c r="E46"/>
  <c r="E44"/>
  <c r="E42"/>
  <c r="E43" s="1"/>
  <c r="E41"/>
  <c r="E40"/>
  <c r="H36" l="1"/>
  <c r="H38" s="1"/>
  <c r="L36"/>
  <c r="L38" s="1"/>
  <c r="P36"/>
  <c r="P38" s="1"/>
  <c r="T36"/>
  <c r="T38" s="1"/>
  <c r="X36"/>
  <c r="X38" s="1"/>
  <c r="F38"/>
  <c r="F39" s="1"/>
  <c r="J38"/>
  <c r="J39" s="1"/>
  <c r="J51" s="1"/>
  <c r="N38"/>
  <c r="R38"/>
  <c r="R39" s="1"/>
  <c r="V38"/>
  <c r="N39"/>
  <c r="V39"/>
  <c r="G38"/>
  <c r="K38"/>
  <c r="O38"/>
  <c r="O39" s="1"/>
  <c r="S38"/>
  <c r="W38"/>
  <c r="W39" s="1"/>
  <c r="G39"/>
  <c r="K39"/>
  <c r="S39"/>
  <c r="I38"/>
  <c r="M38"/>
  <c r="M39" s="1"/>
  <c r="M51" s="1"/>
  <c r="M54" s="1"/>
  <c r="Q38"/>
  <c r="U38"/>
  <c r="F48"/>
  <c r="F49" s="1"/>
  <c r="F50" s="1"/>
  <c r="J48"/>
  <c r="J49" s="1"/>
  <c r="J50" s="1"/>
  <c r="N48"/>
  <c r="N49" s="1"/>
  <c r="N50" s="1"/>
  <c r="R48"/>
  <c r="R49" s="1"/>
  <c r="R50" s="1"/>
  <c r="V48"/>
  <c r="V49" s="1"/>
  <c r="V50" s="1"/>
  <c r="L48"/>
  <c r="L49" s="1"/>
  <c r="L50" s="1"/>
  <c r="H39"/>
  <c r="H51" s="1"/>
  <c r="L39"/>
  <c r="P39"/>
  <c r="T39"/>
  <c r="T51" s="1"/>
  <c r="X39"/>
  <c r="X51" s="1"/>
  <c r="X54" s="1"/>
  <c r="G48"/>
  <c r="G49" s="1"/>
  <c r="G50" s="1"/>
  <c r="K48"/>
  <c r="K49" s="1"/>
  <c r="K50" s="1"/>
  <c r="O48"/>
  <c r="O49" s="1"/>
  <c r="O50" s="1"/>
  <c r="S48"/>
  <c r="S49" s="1"/>
  <c r="S50" s="1"/>
  <c r="W48"/>
  <c r="W49" s="1"/>
  <c r="W50" s="1"/>
  <c r="P48"/>
  <c r="P49" s="1"/>
  <c r="P50" s="1"/>
  <c r="I39"/>
  <c r="I51" s="1"/>
  <c r="Q39"/>
  <c r="Q51" s="1"/>
  <c r="U39"/>
  <c r="U51" s="1"/>
  <c r="U54" s="1"/>
  <c r="V51"/>
  <c r="V54" s="1"/>
  <c r="Q54"/>
  <c r="E48"/>
  <c r="E49" s="1"/>
  <c r="E50" s="1"/>
  <c r="E37"/>
  <c r="E35"/>
  <c r="E34"/>
  <c r="E36" s="1"/>
  <c r="E33"/>
  <c r="E32"/>
  <c r="E31"/>
  <c r="S51" l="1"/>
  <c r="F51"/>
  <c r="F54" s="1"/>
  <c r="P51"/>
  <c r="P54" s="1"/>
  <c r="R51"/>
  <c r="R54" s="1"/>
  <c r="L51"/>
  <c r="L54" s="1"/>
  <c r="O51"/>
  <c r="O54" s="1"/>
  <c r="N51"/>
  <c r="N54" s="1"/>
  <c r="K51"/>
  <c r="K54" s="1"/>
  <c r="W51"/>
  <c r="W54" s="1"/>
  <c r="G51"/>
  <c r="G54" s="1"/>
  <c r="S54"/>
  <c r="T54"/>
  <c r="E38"/>
  <c r="E39" s="1"/>
  <c r="E51" s="1"/>
  <c r="E54" s="1"/>
  <c r="J54"/>
  <c r="I54"/>
  <c r="H54"/>
</calcChain>
</file>

<file path=xl/sharedStrings.xml><?xml version="1.0" encoding="utf-8"?>
<sst xmlns="http://schemas.openxmlformats.org/spreadsheetml/2006/main" count="147" uniqueCount="108">
  <si>
    <t>Transit Capacity &amp; Quality of Service Manual, Third Edition</t>
  </si>
  <si>
    <t>Inputs</t>
  </si>
  <si>
    <t>Calculations</t>
  </si>
  <si>
    <t>Output</t>
  </si>
  <si>
    <t>Yes</t>
  </si>
  <si>
    <t>No</t>
  </si>
  <si>
    <t>Lookup Lists</t>
  </si>
  <si>
    <t>Version 2.0</t>
  </si>
  <si>
    <t>Default Values</t>
  </si>
  <si>
    <t>Revision History</t>
  </si>
  <si>
    <t>This sheet describes the changes made with each spreadsheet version.</t>
  </si>
  <si>
    <t>Multimodal Transit LOS Computational Engine</t>
  </si>
  <si>
    <t>The procedures provided in this spreadsheet automate the multimodal transit QOS calculation method given in Chapter 5 of the TCQSM, 3rd Edition. The spreadsheet allows the analysis of up to 20 street segments (or alternative scenarios).</t>
  </si>
  <si>
    <t>This spreadsheet assumes the user is already familiar with Chapter 5 of the TCQSM.</t>
  </si>
  <si>
    <t>Final TCQSM version</t>
  </si>
  <si>
    <t>Version 2.0 (March 15, 2013)</t>
  </si>
  <si>
    <t>TRANSIT OPERATIONS INFORMATION</t>
  </si>
  <si>
    <t>Number of local buses on street segment per hour (bus/h)</t>
  </si>
  <si>
    <t>Number of express buses stopping in segment per hour (bus/h)</t>
  </si>
  <si>
    <t>Average excess wait time (min)</t>
  </si>
  <si>
    <t>Average transit travel speed (mi/h)</t>
  </si>
  <si>
    <t>Average passenger load factor (p/seat)</t>
  </si>
  <si>
    <t>Average passenger trip length (mi)</t>
  </si>
  <si>
    <t>TRANSIT AMENITY DATA</t>
  </si>
  <si>
    <t>Percent stops in segment with a shelter</t>
  </si>
  <si>
    <t>Percent stops in segment with a bench</t>
  </si>
  <si>
    <t>PEDESTRIAN ENVIRONMENT DATA</t>
  </si>
  <si>
    <t>Sidewalk width (ft) (Enter 0 if no sidewalk)</t>
  </si>
  <si>
    <t>Buffer width from sidewalk to street (ft)</t>
  </si>
  <si>
    <t>Multimodal Transit LOS Calculation</t>
  </si>
  <si>
    <t>Bicycle lane width (ft)</t>
  </si>
  <si>
    <t>Shoulder/parking lane width (ft)</t>
  </si>
  <si>
    <t>Outside travel lane (closest to sidewalk) width (ft)</t>
  </si>
  <si>
    <t>Outside lane demand flow rate at midsegment (veh/h)</t>
  </si>
  <si>
    <t>f</t>
  </si>
  <si>
    <t>Transit frequency (bus/h)</t>
  </si>
  <si>
    <r>
      <t>f</t>
    </r>
    <r>
      <rPr>
        <vertAlign val="subscript"/>
        <sz val="10"/>
        <rFont val="Calibri"/>
        <family val="2"/>
        <scheme val="minor"/>
      </rPr>
      <t>h</t>
    </r>
  </si>
  <si>
    <t>Headway factor</t>
  </si>
  <si>
    <t>Default values</t>
  </si>
  <si>
    <t>Travel time rate elasticity</t>
  </si>
  <si>
    <t>Base travel time rate (CBD of 5M or more) (min/mi)</t>
  </si>
  <si>
    <t>Base travel time rate (all others) (min/mi)</t>
  </si>
  <si>
    <r>
      <t>f</t>
    </r>
    <r>
      <rPr>
        <vertAlign val="subscript"/>
        <sz val="10"/>
        <rFont val="Calibri"/>
        <family val="2"/>
        <scheme val="minor"/>
      </rPr>
      <t>pl</t>
    </r>
  </si>
  <si>
    <t>Passenger load weighting factor</t>
  </si>
  <si>
    <r>
      <t>T</t>
    </r>
    <r>
      <rPr>
        <vertAlign val="subscript"/>
        <sz val="10"/>
        <rFont val="Calibri"/>
        <family val="2"/>
        <scheme val="minor"/>
      </rPr>
      <t>at</t>
    </r>
  </si>
  <si>
    <t>Perceived amenity time rate (min/mi)</t>
  </si>
  <si>
    <t>Value of time of shelter (min/p)</t>
  </si>
  <si>
    <t>Value of time of bench (min/p)</t>
  </si>
  <si>
    <r>
      <t>l</t>
    </r>
    <r>
      <rPr>
        <vertAlign val="subscript"/>
        <sz val="10"/>
        <rFont val="Calibri"/>
        <family val="2"/>
        <scheme val="minor"/>
      </rPr>
      <t>pt</t>
    </r>
  </si>
  <si>
    <t>Excess wait time rate due to late arrivals (min/mi)</t>
  </si>
  <si>
    <r>
      <t>T</t>
    </r>
    <r>
      <rPr>
        <vertAlign val="subscript"/>
        <sz val="10"/>
        <rFont val="Calibri"/>
        <family val="2"/>
        <scheme val="minor"/>
      </rPr>
      <t>ex</t>
    </r>
  </si>
  <si>
    <r>
      <t>t</t>
    </r>
    <r>
      <rPr>
        <vertAlign val="subscript"/>
        <sz val="10"/>
        <rFont val="Calibri"/>
        <family val="2"/>
        <scheme val="minor"/>
      </rPr>
      <t>ex</t>
    </r>
  </si>
  <si>
    <r>
      <t>L</t>
    </r>
    <r>
      <rPr>
        <vertAlign val="subscript"/>
        <sz val="10"/>
        <rFont val="Calibri"/>
        <family val="2"/>
        <scheme val="minor"/>
      </rPr>
      <t>f</t>
    </r>
  </si>
  <si>
    <t>S</t>
  </si>
  <si>
    <t>Perceived travel time rate (min/mi)</t>
  </si>
  <si>
    <r>
      <t>T</t>
    </r>
    <r>
      <rPr>
        <vertAlign val="subscript"/>
        <sz val="10"/>
        <rFont val="Calibri"/>
        <family val="2"/>
        <scheme val="minor"/>
      </rPr>
      <t>ptt</t>
    </r>
  </si>
  <si>
    <t>Value of waiting relative to in-vehicle time (unitless)</t>
  </si>
  <si>
    <r>
      <t>T</t>
    </r>
    <r>
      <rPr>
        <vertAlign val="subscript"/>
        <sz val="10"/>
        <rFont val="Calibri"/>
        <family val="2"/>
        <scheme val="minor"/>
      </rPr>
      <t>btt</t>
    </r>
  </si>
  <si>
    <t>Base travel time rate (min/mi)</t>
  </si>
  <si>
    <t>Is the segment in the CBD of a metro area of 5 million or more?</t>
  </si>
  <si>
    <t>Perceived travel time factor</t>
  </si>
  <si>
    <r>
      <t>f</t>
    </r>
    <r>
      <rPr>
        <vertAlign val="subscript"/>
        <sz val="10"/>
        <rFont val="Calibri"/>
        <family val="2"/>
        <scheme val="minor"/>
      </rPr>
      <t>tt</t>
    </r>
  </si>
  <si>
    <t>Transit wait-ride score</t>
  </si>
  <si>
    <r>
      <t>s</t>
    </r>
    <r>
      <rPr>
        <vertAlign val="subscript"/>
        <sz val="10"/>
        <rFont val="Calibri"/>
        <family val="2"/>
        <scheme val="minor"/>
      </rPr>
      <t>w-r</t>
    </r>
  </si>
  <si>
    <t>Motorized vehicle speed adjustment factor</t>
  </si>
  <si>
    <r>
      <t>f</t>
    </r>
    <r>
      <rPr>
        <vertAlign val="subscript"/>
        <sz val="10"/>
        <rFont val="Calibri"/>
        <family val="2"/>
        <scheme val="minor"/>
      </rPr>
      <t>s</t>
    </r>
  </si>
  <si>
    <r>
      <t>f</t>
    </r>
    <r>
      <rPr>
        <vertAlign val="subscript"/>
        <sz val="10"/>
        <rFont val="Calibri"/>
        <family val="2"/>
        <scheme val="minor"/>
      </rPr>
      <t>v</t>
    </r>
  </si>
  <si>
    <t>Motorized vehicle volume adjustment factor</t>
  </si>
  <si>
    <t>Proportion of on-street parking occupied</t>
  </si>
  <si>
    <r>
      <t>f</t>
    </r>
    <r>
      <rPr>
        <vertAlign val="subscript"/>
        <sz val="10"/>
        <rFont val="Calibri"/>
        <family val="2"/>
        <scheme val="minor"/>
      </rPr>
      <t>sw</t>
    </r>
  </si>
  <si>
    <r>
      <t>W</t>
    </r>
    <r>
      <rPr>
        <vertAlign val="subscript"/>
        <sz val="10"/>
        <rFont val="Calibri"/>
        <family val="2"/>
        <scheme val="minor"/>
      </rPr>
      <t>aA</t>
    </r>
  </si>
  <si>
    <r>
      <t>W</t>
    </r>
    <r>
      <rPr>
        <vertAlign val="subscript"/>
        <sz val="10"/>
        <rFont val="Calibri"/>
        <family val="2"/>
        <scheme val="minor"/>
      </rPr>
      <t>A</t>
    </r>
  </si>
  <si>
    <t>Adjusted available sidewalk width (ft)</t>
  </si>
  <si>
    <t>Sidewalk width coefficient</t>
  </si>
  <si>
    <r>
      <t>f</t>
    </r>
    <r>
      <rPr>
        <vertAlign val="subscript"/>
        <sz val="10"/>
        <rFont val="Calibri"/>
        <family val="2"/>
        <scheme val="minor"/>
      </rPr>
      <t>b</t>
    </r>
  </si>
  <si>
    <t>Buffer area coefficient</t>
  </si>
  <si>
    <r>
      <t>W</t>
    </r>
    <r>
      <rPr>
        <vertAlign val="subscript"/>
        <sz val="10"/>
        <rFont val="Calibri"/>
        <family val="2"/>
        <scheme val="minor"/>
      </rPr>
      <t>buf</t>
    </r>
  </si>
  <si>
    <r>
      <t>p</t>
    </r>
    <r>
      <rPr>
        <vertAlign val="subscript"/>
        <sz val="10"/>
        <rFont val="Calibri"/>
        <family val="2"/>
        <scheme val="minor"/>
      </rPr>
      <t>pk</t>
    </r>
  </si>
  <si>
    <r>
      <t>p</t>
    </r>
    <r>
      <rPr>
        <vertAlign val="subscript"/>
        <sz val="10"/>
        <rFont val="Calibri"/>
        <family val="2"/>
        <scheme val="minor"/>
      </rPr>
      <t>sh</t>
    </r>
  </si>
  <si>
    <r>
      <t>p</t>
    </r>
    <r>
      <rPr>
        <vertAlign val="subscript"/>
        <sz val="10"/>
        <rFont val="Calibri"/>
        <family val="2"/>
        <scheme val="minor"/>
      </rPr>
      <t>be</t>
    </r>
  </si>
  <si>
    <r>
      <t>W</t>
    </r>
    <r>
      <rPr>
        <vertAlign val="subscript"/>
        <sz val="10"/>
        <rFont val="Calibri"/>
        <family val="2"/>
        <scheme val="minor"/>
      </rPr>
      <t>bl</t>
    </r>
  </si>
  <si>
    <r>
      <t>W</t>
    </r>
    <r>
      <rPr>
        <vertAlign val="subscript"/>
        <sz val="10"/>
        <rFont val="Calibri"/>
        <family val="2"/>
        <scheme val="minor"/>
      </rPr>
      <t>os</t>
    </r>
  </si>
  <si>
    <r>
      <t>W</t>
    </r>
    <r>
      <rPr>
        <vertAlign val="subscript"/>
        <sz val="10"/>
        <rFont val="Calibri"/>
        <family val="2"/>
        <scheme val="minor"/>
      </rPr>
      <t>ol</t>
    </r>
  </si>
  <si>
    <r>
      <t>v</t>
    </r>
    <r>
      <rPr>
        <vertAlign val="subscript"/>
        <sz val="10"/>
        <rFont val="Calibri"/>
        <family val="2"/>
        <scheme val="minor"/>
      </rPr>
      <t>m</t>
    </r>
  </si>
  <si>
    <t>Average vehicle running speed, including intersection delay (mi/h)</t>
  </si>
  <si>
    <r>
      <t>S</t>
    </r>
    <r>
      <rPr>
        <vertAlign val="subscript"/>
        <sz val="10"/>
        <rFont val="Calibri"/>
        <family val="2"/>
        <scheme val="minor"/>
      </rPr>
      <t>R</t>
    </r>
  </si>
  <si>
    <r>
      <t>W</t>
    </r>
    <r>
      <rPr>
        <vertAlign val="subscript"/>
        <sz val="10"/>
        <rFont val="Calibri"/>
        <family val="2"/>
        <scheme val="minor"/>
      </rPr>
      <t>t</t>
    </r>
  </si>
  <si>
    <r>
      <t>W</t>
    </r>
    <r>
      <rPr>
        <vertAlign val="subscript"/>
        <sz val="10"/>
        <rFont val="Calibri"/>
        <family val="2"/>
        <scheme val="minor"/>
      </rPr>
      <t>v</t>
    </r>
  </si>
  <si>
    <t>Effective total width as a function of traffic volume (ft)</t>
  </si>
  <si>
    <t>Total width of outside lane, bike lane, and parking lane/shoulder (ft)</t>
  </si>
  <si>
    <t>Is the street divided?</t>
  </si>
  <si>
    <t>Does a continuous barrier exist between the street and sidewalk?</t>
  </si>
  <si>
    <t>Are parking spaces striped?</t>
  </si>
  <si>
    <r>
      <t>W</t>
    </r>
    <r>
      <rPr>
        <vertAlign val="subscript"/>
        <sz val="10"/>
        <rFont val="Calibri"/>
        <family val="2"/>
        <scheme val="minor"/>
      </rPr>
      <t>1</t>
    </r>
  </si>
  <si>
    <t>Effective width of combined bike lane and shoulder (ft)</t>
  </si>
  <si>
    <r>
      <t>I</t>
    </r>
    <r>
      <rPr>
        <vertAlign val="subscript"/>
        <sz val="10"/>
        <rFont val="Calibri"/>
        <family val="2"/>
        <scheme val="minor"/>
      </rPr>
      <t>p</t>
    </r>
  </si>
  <si>
    <r>
      <t>f</t>
    </r>
    <r>
      <rPr>
        <vertAlign val="subscript"/>
        <sz val="10"/>
        <rFont val="Calibri"/>
        <family val="2"/>
        <scheme val="minor"/>
      </rPr>
      <t>w</t>
    </r>
  </si>
  <si>
    <t>Cross-section adjustment factor</t>
  </si>
  <si>
    <t>Pedestrian environment score</t>
  </si>
  <si>
    <t>Pedestrian LOS</t>
  </si>
  <si>
    <r>
      <t>I</t>
    </r>
    <r>
      <rPr>
        <vertAlign val="subscript"/>
        <sz val="10"/>
        <rFont val="Calibri"/>
        <family val="2"/>
        <scheme val="minor"/>
      </rPr>
      <t>t</t>
    </r>
  </si>
  <si>
    <t>Transit LOS score</t>
  </si>
  <si>
    <t>Transit LOS</t>
  </si>
  <si>
    <t>This sheet calculates the transit LOS of a street segment (i.e., section of street between traffic signals or other traffic control causing through traffic on the street to stop).</t>
  </si>
  <si>
    <t>This sheet contains default values that the user can override based on local conditions. The default values include base travel time rates, travel time rate elasticity, and values of time of shelters, benches, and waiting.</t>
  </si>
  <si>
    <t>Lookup (hidden)</t>
  </si>
  <si>
    <t>This sheet stores the values used by drop-down menus in the Multimodal Transit LOS Calculation sheet.</t>
  </si>
  <si>
    <t>This spreadsheet is provided as-is, without support or warranty as to its accuracy, completeness, or reliability. No responsibility is assumed by TCRP or the developers for incorrect results or damages resulting from the use of this spreadsheet.</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</si>
</sst>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_(* #,##0_);_(* \(#,##0\);_(* &quot;-&quot;??_);_(@_)"/>
    <numFmt numFmtId="167" formatCode="0.000"/>
  </numFmts>
  <fonts count="14">
    <font>
      <sz val="10"/>
      <name val="Arial"/>
    </font>
    <font>
      <sz val="10"/>
      <name val="Arial"/>
      <family val="2"/>
    </font>
    <font>
      <sz val="10"/>
      <name val="Arial"/>
      <family val="2"/>
    </font>
    <font>
      <sz val="10"/>
      <name val="Calibri"/>
      <family val="2"/>
      <scheme val="minor"/>
    </font>
    <font>
      <b/>
      <sz val="10"/>
      <name val="Calibri"/>
      <family val="2"/>
      <scheme val="minor"/>
    </font>
    <font>
      <sz val="12"/>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sz val="10"/>
      <color theme="0"/>
      <name val="Arial"/>
      <family val="2"/>
    </font>
    <font>
      <b/>
      <i/>
      <sz val="10"/>
      <name val="Calibri"/>
      <family val="2"/>
      <scheme val="minor"/>
    </font>
    <font>
      <vertAlign val="subscript"/>
      <sz val="10"/>
      <name val="Calibri"/>
      <family val="2"/>
      <scheme val="minor"/>
    </font>
    <font>
      <b/>
      <sz val="10"/>
      <name val="Arial"/>
      <family val="2"/>
    </font>
    <font>
      <sz val="10"/>
      <name val="Arial"/>
    </font>
  </fonts>
  <fills count="6">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39997558519241921"/>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43" fontId="1" fillId="0" borderId="0" applyFont="0" applyFill="0" applyBorder="0" applyAlignment="0" applyProtection="0"/>
    <xf numFmtId="9" fontId="13" fillId="0" borderId="0" applyFont="0" applyFill="0" applyBorder="0" applyAlignment="0" applyProtection="0"/>
  </cellStyleXfs>
  <cellXfs count="94">
    <xf numFmtId="0" fontId="0" fillId="0" borderId="0" xfId="0"/>
    <xf numFmtId="0" fontId="3" fillId="0" borderId="0" xfId="0" applyFont="1"/>
    <xf numFmtId="0" fontId="3" fillId="0" borderId="0" xfId="0" applyFont="1" applyAlignment="1"/>
    <xf numFmtId="0" fontId="0" fillId="0" borderId="1" xfId="0" applyBorder="1"/>
    <xf numFmtId="0" fontId="0" fillId="0" borderId="2" xfId="0" applyBorder="1"/>
    <xf numFmtId="0" fontId="0" fillId="0" borderId="3" xfId="0" applyBorder="1"/>
    <xf numFmtId="0" fontId="0" fillId="0" borderId="4" xfId="0" applyBorder="1"/>
    <xf numFmtId="0" fontId="3" fillId="0" borderId="0" xfId="0" applyFont="1" applyBorder="1"/>
    <xf numFmtId="0" fontId="3" fillId="0" borderId="5" xfId="0" applyFont="1" applyBorder="1"/>
    <xf numFmtId="0" fontId="3" fillId="0" borderId="4" xfId="0" applyFont="1" applyBorder="1"/>
    <xf numFmtId="0" fontId="0" fillId="0" borderId="0" xfId="0" applyBorder="1"/>
    <xf numFmtId="0" fontId="3" fillId="0" borderId="6" xfId="0" applyFont="1" applyBorder="1"/>
    <xf numFmtId="0" fontId="3" fillId="0" borderId="7" xfId="0" applyFont="1" applyBorder="1"/>
    <xf numFmtId="0" fontId="3" fillId="0" borderId="8" xfId="0" applyFont="1" applyBorder="1"/>
    <xf numFmtId="0" fontId="7" fillId="2" borderId="0" xfId="0" applyFont="1" applyFill="1" applyBorder="1"/>
    <xf numFmtId="0" fontId="6" fillId="2" borderId="0" xfId="0" applyFont="1" applyFill="1" applyBorder="1"/>
    <xf numFmtId="0" fontId="3" fillId="0" borderId="0" xfId="0" applyFont="1"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3" fillId="2" borderId="0" xfId="0" applyFont="1" applyFill="1" applyBorder="1"/>
    <xf numFmtId="0" fontId="8" fillId="2" borderId="0" xfId="0" applyFont="1" applyFill="1" applyBorder="1"/>
    <xf numFmtId="0" fontId="9" fillId="2" borderId="0" xfId="0" applyFont="1" applyFill="1" applyBorder="1"/>
    <xf numFmtId="0" fontId="3" fillId="2" borderId="0" xfId="0" applyFont="1" applyFill="1" applyBorder="1" applyAlignment="1">
      <alignment horizontal="right"/>
    </xf>
    <xf numFmtId="0" fontId="3" fillId="3" borderId="0" xfId="0" applyFont="1" applyFill="1" applyBorder="1"/>
    <xf numFmtId="0" fontId="10" fillId="3" borderId="0" xfId="0" applyFont="1" applyFill="1" applyBorder="1"/>
    <xf numFmtId="0" fontId="3" fillId="4" borderId="0" xfId="0" applyFont="1" applyFill="1" applyBorder="1"/>
    <xf numFmtId="0" fontId="3" fillId="4" borderId="0" xfId="0" applyFont="1" applyFill="1" applyBorder="1" applyAlignment="1">
      <alignment horizontal="left"/>
    </xf>
    <xf numFmtId="0" fontId="7" fillId="2" borderId="0" xfId="0" applyFont="1" applyFill="1" applyBorder="1" applyAlignment="1">
      <alignment horizontal="center"/>
    </xf>
    <xf numFmtId="0" fontId="7" fillId="2" borderId="0" xfId="0" applyFont="1" applyFill="1" applyBorder="1" applyAlignment="1">
      <alignment horizontal="right"/>
    </xf>
    <xf numFmtId="2" fontId="3" fillId="3" borderId="0" xfId="0" applyNumberFormat="1" applyFont="1" applyFill="1" applyBorder="1" applyAlignment="1">
      <alignment horizontal="right"/>
    </xf>
    <xf numFmtId="0" fontId="0" fillId="0" borderId="0" xfId="0" applyFill="1"/>
    <xf numFmtId="0" fontId="0" fillId="0" borderId="0" xfId="0" applyFill="1" applyBorder="1"/>
    <xf numFmtId="1" fontId="0" fillId="0" borderId="0" xfId="0" applyNumberFormat="1"/>
    <xf numFmtId="0" fontId="0" fillId="0" borderId="0" xfId="0" applyAlignment="1">
      <alignment horizontal="center"/>
    </xf>
    <xf numFmtId="1" fontId="3" fillId="3" borderId="0" xfId="0" applyNumberFormat="1" applyFont="1" applyFill="1" applyBorder="1" applyAlignment="1">
      <alignment horizontal="right"/>
    </xf>
    <xf numFmtId="0" fontId="12" fillId="0" borderId="0" xfId="0" applyFont="1"/>
    <xf numFmtId="1" fontId="3" fillId="4" borderId="0" xfId="0" applyNumberFormat="1" applyFont="1" applyFill="1" applyBorder="1" applyAlignment="1">
      <alignment horizontal="right"/>
    </xf>
    <xf numFmtId="0" fontId="1" fillId="0" borderId="0" xfId="0" applyFont="1"/>
    <xf numFmtId="0" fontId="1" fillId="0" borderId="0" xfId="0" applyFont="1" applyAlignment="1">
      <alignment horizontal="left"/>
    </xf>
    <xf numFmtId="165" fontId="3" fillId="4" borderId="0" xfId="0" applyNumberFormat="1" applyFont="1" applyFill="1" applyBorder="1" applyAlignment="1">
      <alignment horizontal="right"/>
    </xf>
    <xf numFmtId="2" fontId="0" fillId="0" borderId="0" xfId="0" applyNumberFormat="1" applyAlignment="1">
      <alignment horizontal="center"/>
    </xf>
    <xf numFmtId="0" fontId="7" fillId="5" borderId="0" xfId="0" applyFont="1" applyFill="1" applyBorder="1"/>
    <xf numFmtId="0" fontId="4" fillId="5" borderId="0" xfId="0" applyFont="1" applyFill="1" applyBorder="1"/>
    <xf numFmtId="0" fontId="7" fillId="5" borderId="0" xfId="0" applyFont="1" applyFill="1" applyBorder="1" applyAlignment="1">
      <alignment horizontal="center"/>
    </xf>
    <xf numFmtId="0" fontId="3" fillId="5" borderId="0" xfId="0" applyFont="1" applyFill="1" applyBorder="1"/>
    <xf numFmtId="0" fontId="4" fillId="5" borderId="0" xfId="0" applyFont="1" applyFill="1" applyBorder="1" applyAlignment="1">
      <alignment horizontal="left"/>
    </xf>
    <xf numFmtId="166" fontId="3" fillId="5" borderId="0" xfId="1" applyNumberFormat="1" applyFont="1" applyFill="1" applyBorder="1" applyAlignment="1">
      <alignment horizontal="right"/>
    </xf>
    <xf numFmtId="1" fontId="3" fillId="5" borderId="0" xfId="0" applyNumberFormat="1" applyFont="1" applyFill="1" applyBorder="1" applyAlignment="1">
      <alignment horizontal="right"/>
    </xf>
    <xf numFmtId="1" fontId="3" fillId="0" borderId="0" xfId="0" applyNumberFormat="1" applyFont="1" applyBorder="1" applyAlignment="1">
      <alignment horizontal="right"/>
    </xf>
    <xf numFmtId="1" fontId="7" fillId="2" borderId="0" xfId="0" applyNumberFormat="1" applyFont="1" applyFill="1" applyBorder="1" applyAlignment="1">
      <alignment horizontal="right"/>
    </xf>
    <xf numFmtId="1" fontId="10" fillId="3" borderId="0" xfId="0" applyNumberFormat="1" applyFont="1" applyFill="1" applyBorder="1" applyAlignment="1">
      <alignment horizontal="right"/>
    </xf>
    <xf numFmtId="0" fontId="4" fillId="0" borderId="0" xfId="0" applyFont="1"/>
    <xf numFmtId="0" fontId="12" fillId="0" borderId="0" xfId="0" applyFont="1" applyBorder="1"/>
    <xf numFmtId="164" fontId="0" fillId="0" borderId="0" xfId="0" applyNumberFormat="1" applyBorder="1"/>
    <xf numFmtId="167" fontId="0" fillId="0" borderId="0" xfId="0" applyNumberFormat="1" applyBorder="1"/>
    <xf numFmtId="0" fontId="1" fillId="0" borderId="0" xfId="0" applyFont="1" applyBorder="1" applyAlignment="1">
      <alignment horizontal="right"/>
    </xf>
    <xf numFmtId="165" fontId="0" fillId="0" borderId="0" xfId="0" applyNumberFormat="1" applyBorder="1"/>
    <xf numFmtId="2" fontId="0" fillId="0" borderId="0" xfId="0" applyNumberFormat="1" applyBorder="1" applyAlignment="1">
      <alignment horizontal="center"/>
    </xf>
    <xf numFmtId="2" fontId="0" fillId="0" borderId="0" xfId="0" applyNumberFormat="1" applyBorder="1"/>
    <xf numFmtId="0" fontId="0" fillId="0" borderId="0" xfId="0" applyBorder="1" applyAlignment="1">
      <alignment horizontal="center"/>
    </xf>
    <xf numFmtId="0" fontId="1" fillId="0" borderId="0" xfId="0" applyFont="1" applyBorder="1" applyAlignment="1">
      <alignment horizontal="center"/>
    </xf>
    <xf numFmtId="0" fontId="12" fillId="0" borderId="0" xfId="0" applyFont="1" applyFill="1" applyBorder="1"/>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right"/>
    </xf>
    <xf numFmtId="165" fontId="0" fillId="0" borderId="0" xfId="0" applyNumberFormat="1" applyFill="1" applyBorder="1"/>
    <xf numFmtId="165" fontId="0" fillId="0" borderId="0" xfId="0" applyNumberFormat="1" applyFill="1" applyBorder="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center"/>
    </xf>
    <xf numFmtId="2" fontId="0" fillId="0" borderId="0" xfId="0" applyNumberFormat="1" applyFill="1" applyAlignment="1">
      <alignment horizontal="center"/>
    </xf>
    <xf numFmtId="0" fontId="0" fillId="0" borderId="0" xfId="0" applyFill="1" applyAlignment="1">
      <alignment horizontal="center"/>
    </xf>
    <xf numFmtId="9" fontId="3" fillId="4" borderId="0" xfId="2" applyFont="1" applyFill="1" applyBorder="1" applyAlignment="1">
      <alignment horizontal="right"/>
    </xf>
    <xf numFmtId="165" fontId="3" fillId="3" borderId="0" xfId="0" applyNumberFormat="1" applyFont="1" applyFill="1" applyBorder="1" applyAlignment="1">
      <alignment horizontal="right"/>
    </xf>
    <xf numFmtId="2" fontId="3" fillId="4" borderId="0" xfId="0" applyNumberFormat="1" applyFont="1" applyFill="1" applyBorder="1" applyAlignment="1">
      <alignment horizontal="right"/>
    </xf>
    <xf numFmtId="9" fontId="3" fillId="4" borderId="0" xfId="0" applyNumberFormat="1" applyFont="1" applyFill="1" applyBorder="1" applyAlignment="1">
      <alignment horizontal="right"/>
    </xf>
    <xf numFmtId="0" fontId="1" fillId="0" borderId="0" xfId="0" applyFont="1" applyAlignment="1">
      <alignment vertical="top" wrapText="1"/>
    </xf>
    <xf numFmtId="0" fontId="0" fillId="0" borderId="0" xfId="0" applyAlignment="1">
      <alignment vertical="top" wrapText="1"/>
    </xf>
    <xf numFmtId="0" fontId="10" fillId="3" borderId="0" xfId="0" applyFont="1" applyFill="1" applyBorder="1" applyAlignment="1">
      <alignment horizontal="left" vertical="center"/>
    </xf>
    <xf numFmtId="14" fontId="10" fillId="3" borderId="0" xfId="0" applyNumberFormat="1" applyFont="1" applyFill="1" applyBorder="1" applyAlignment="1">
      <alignment horizontal="right" vertical="center"/>
    </xf>
    <xf numFmtId="0" fontId="5" fillId="2" borderId="0" xfId="0" applyFont="1" applyFill="1" applyBorder="1" applyAlignment="1">
      <alignment horizontal="center"/>
    </xf>
    <xf numFmtId="0" fontId="6" fillId="2" borderId="0" xfId="0" applyFont="1" applyFill="1" applyBorder="1" applyAlignment="1">
      <alignment horizontal="center"/>
    </xf>
    <xf numFmtId="0" fontId="3" fillId="3" borderId="0" xfId="0" applyFont="1" applyFill="1" applyBorder="1" applyAlignment="1">
      <alignment horizontal="left" vertical="top" wrapText="1"/>
    </xf>
    <xf numFmtId="0" fontId="4" fillId="3" borderId="0" xfId="0" applyFont="1" applyFill="1" applyBorder="1" applyAlignment="1">
      <alignment horizontal="left" wrapText="1"/>
    </xf>
    <xf numFmtId="0" fontId="3" fillId="3" borderId="0" xfId="0" applyFont="1" applyFill="1" applyBorder="1" applyAlignment="1">
      <alignment vertical="top" wrapText="1"/>
    </xf>
    <xf numFmtId="0" fontId="3" fillId="3" borderId="0" xfId="0" applyFont="1" applyFill="1" applyBorder="1" applyAlignment="1">
      <alignment horizontal="left" wrapText="1"/>
    </xf>
    <xf numFmtId="0" fontId="0" fillId="0" borderId="0" xfId="0" applyFill="1" applyBorder="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Border="1" applyAlignment="1">
      <alignment horizontal="center"/>
    </xf>
    <xf numFmtId="0" fontId="0" fillId="0" borderId="0" xfId="0" applyFill="1" applyBorder="1" applyAlignment="1">
      <alignment horizontal="center"/>
    </xf>
    <xf numFmtId="0" fontId="1" fillId="0" borderId="0" xfId="0" applyFont="1" applyBorder="1" applyAlignment="1">
      <alignment horizontal="center" wrapText="1"/>
    </xf>
    <xf numFmtId="0" fontId="0" fillId="0" borderId="0" xfId="0" applyBorder="1" applyAlignment="1">
      <alignment horizontal="center" wrapText="1"/>
    </xf>
  </cellXfs>
  <cellStyles count="3">
    <cellStyle name="Comma" xfId="1" builtinId="3"/>
    <cellStyle name="Normal" xfId="0" builtinId="0"/>
    <cellStyle name="Percent" xfId="2" builtinId="5"/>
  </cellStyles>
  <dxfs count="77">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yus\Documents\wrk\10800%20-%20TCQSM%203\Computational%20Engines\Bus\BusCapacity_v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Step 0 - Dwell Time"/>
      <sheetName val="Step 1 - Capacity"/>
      <sheetName val="Step 2 - Skip-Stops"/>
      <sheetName val="Step 3 - Speed"/>
      <sheetName val="Default Values"/>
      <sheetName val="Lookup"/>
      <sheetName val="Revision History"/>
    </sheetNames>
    <sheetDataSet>
      <sheetData sheetId="0"/>
      <sheetData sheetId="1"/>
      <sheetData sheetId="2"/>
      <sheetData sheetId="3"/>
      <sheetData sheetId="4"/>
      <sheetData sheetId="5"/>
      <sheetData sheetId="6">
        <row r="2">
          <cell r="A2" t="str">
            <v>Metro CBD</v>
          </cell>
          <cell r="B2">
            <v>1625</v>
          </cell>
        </row>
        <row r="3">
          <cell r="A3" t="str">
            <v>Metro non-CBD</v>
          </cell>
          <cell r="B3">
            <v>1800</v>
          </cell>
        </row>
        <row r="4">
          <cell r="A4" t="str">
            <v>Other CBD</v>
          </cell>
          <cell r="B4">
            <v>1500</v>
          </cell>
        </row>
        <row r="5">
          <cell r="A5" t="str">
            <v>Other non-CBD</v>
          </cell>
          <cell r="B5">
            <v>1650</v>
          </cell>
        </row>
        <row r="30">
          <cell r="A30" t="str">
            <v>Near-side</v>
          </cell>
          <cell r="B30">
            <v>1</v>
          </cell>
          <cell r="C30">
            <v>0.9</v>
          </cell>
          <cell r="D30">
            <v>0</v>
          </cell>
        </row>
        <row r="31">
          <cell r="A31" t="str">
            <v>Far-side</v>
          </cell>
          <cell r="B31">
            <v>0.8</v>
          </cell>
          <cell r="C31">
            <v>0.5</v>
          </cell>
          <cell r="D31">
            <v>0</v>
          </cell>
        </row>
        <row r="32">
          <cell r="A32" t="str">
            <v>Influenced</v>
          </cell>
          <cell r="B32">
            <v>0.9</v>
          </cell>
          <cell r="C32">
            <v>0.7</v>
          </cell>
          <cell r="D32">
            <v>0</v>
          </cell>
        </row>
        <row r="33">
          <cell r="A33" t="str">
            <v>No influence</v>
          </cell>
          <cell r="B33">
            <v>0.9</v>
          </cell>
          <cell r="C33">
            <v>0.7</v>
          </cell>
          <cell r="D33">
            <v>0</v>
          </cell>
        </row>
        <row r="39">
          <cell r="R39" t="str">
            <v>Near-side</v>
          </cell>
        </row>
        <row r="40">
          <cell r="R40" t="str">
            <v>Far-side</v>
          </cell>
        </row>
        <row r="41">
          <cell r="R41" t="str">
            <v>Influenced</v>
          </cell>
        </row>
        <row r="42">
          <cell r="R42" t="str">
            <v>No influence</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11.xml"/><Relationship Id="rId18" Type="http://schemas.openxmlformats.org/officeDocument/2006/relationships/control" Target="../activeX/activeX16.xml"/><Relationship Id="rId26" Type="http://schemas.openxmlformats.org/officeDocument/2006/relationships/control" Target="../activeX/activeX24.xml"/><Relationship Id="rId39" Type="http://schemas.openxmlformats.org/officeDocument/2006/relationships/control" Target="../activeX/activeX37.xml"/><Relationship Id="rId3" Type="http://schemas.openxmlformats.org/officeDocument/2006/relationships/control" Target="../activeX/activeX1.xml"/><Relationship Id="rId21" Type="http://schemas.openxmlformats.org/officeDocument/2006/relationships/control" Target="../activeX/activeX19.xml"/><Relationship Id="rId34" Type="http://schemas.openxmlformats.org/officeDocument/2006/relationships/control" Target="../activeX/activeX32.xml"/><Relationship Id="rId42" Type="http://schemas.openxmlformats.org/officeDocument/2006/relationships/control" Target="../activeX/activeX40.xml"/><Relationship Id="rId47" Type="http://schemas.openxmlformats.org/officeDocument/2006/relationships/control" Target="../activeX/activeX45.xml"/><Relationship Id="rId50" Type="http://schemas.openxmlformats.org/officeDocument/2006/relationships/control" Target="../activeX/activeX48.xml"/><Relationship Id="rId7" Type="http://schemas.openxmlformats.org/officeDocument/2006/relationships/control" Target="../activeX/activeX5.xml"/><Relationship Id="rId12" Type="http://schemas.openxmlformats.org/officeDocument/2006/relationships/control" Target="../activeX/activeX10.xml"/><Relationship Id="rId17" Type="http://schemas.openxmlformats.org/officeDocument/2006/relationships/control" Target="../activeX/activeX15.xml"/><Relationship Id="rId25" Type="http://schemas.openxmlformats.org/officeDocument/2006/relationships/control" Target="../activeX/activeX23.xml"/><Relationship Id="rId33" Type="http://schemas.openxmlformats.org/officeDocument/2006/relationships/control" Target="../activeX/activeX31.xml"/><Relationship Id="rId38" Type="http://schemas.openxmlformats.org/officeDocument/2006/relationships/control" Target="../activeX/activeX36.xml"/><Relationship Id="rId46" Type="http://schemas.openxmlformats.org/officeDocument/2006/relationships/control" Target="../activeX/activeX44.xml"/><Relationship Id="rId2" Type="http://schemas.openxmlformats.org/officeDocument/2006/relationships/vmlDrawing" Target="../drawings/vmlDrawing1.vml"/><Relationship Id="rId16" Type="http://schemas.openxmlformats.org/officeDocument/2006/relationships/control" Target="../activeX/activeX14.xml"/><Relationship Id="rId20" Type="http://schemas.openxmlformats.org/officeDocument/2006/relationships/control" Target="../activeX/activeX18.xml"/><Relationship Id="rId29" Type="http://schemas.openxmlformats.org/officeDocument/2006/relationships/control" Target="../activeX/activeX27.xml"/><Relationship Id="rId41" Type="http://schemas.openxmlformats.org/officeDocument/2006/relationships/control" Target="../activeX/activeX39.xml"/><Relationship Id="rId1" Type="http://schemas.openxmlformats.org/officeDocument/2006/relationships/printerSettings" Target="../printerSettings/printerSettings1.bin"/><Relationship Id="rId6" Type="http://schemas.openxmlformats.org/officeDocument/2006/relationships/control" Target="../activeX/activeX4.xml"/><Relationship Id="rId11" Type="http://schemas.openxmlformats.org/officeDocument/2006/relationships/control" Target="../activeX/activeX9.xml"/><Relationship Id="rId24" Type="http://schemas.openxmlformats.org/officeDocument/2006/relationships/control" Target="../activeX/activeX22.xml"/><Relationship Id="rId32" Type="http://schemas.openxmlformats.org/officeDocument/2006/relationships/control" Target="../activeX/activeX30.xml"/><Relationship Id="rId37" Type="http://schemas.openxmlformats.org/officeDocument/2006/relationships/control" Target="../activeX/activeX35.xml"/><Relationship Id="rId40" Type="http://schemas.openxmlformats.org/officeDocument/2006/relationships/control" Target="../activeX/activeX38.xml"/><Relationship Id="rId45" Type="http://schemas.openxmlformats.org/officeDocument/2006/relationships/control" Target="../activeX/activeX43.xml"/><Relationship Id="rId5" Type="http://schemas.openxmlformats.org/officeDocument/2006/relationships/control" Target="../activeX/activeX3.xml"/><Relationship Id="rId15" Type="http://schemas.openxmlformats.org/officeDocument/2006/relationships/control" Target="../activeX/activeX13.xml"/><Relationship Id="rId23" Type="http://schemas.openxmlformats.org/officeDocument/2006/relationships/control" Target="../activeX/activeX21.xml"/><Relationship Id="rId28" Type="http://schemas.openxmlformats.org/officeDocument/2006/relationships/control" Target="../activeX/activeX26.xml"/><Relationship Id="rId36" Type="http://schemas.openxmlformats.org/officeDocument/2006/relationships/control" Target="../activeX/activeX34.xml"/><Relationship Id="rId49" Type="http://schemas.openxmlformats.org/officeDocument/2006/relationships/control" Target="../activeX/activeX47.xml"/><Relationship Id="rId10" Type="http://schemas.openxmlformats.org/officeDocument/2006/relationships/control" Target="../activeX/activeX8.xml"/><Relationship Id="rId19" Type="http://schemas.openxmlformats.org/officeDocument/2006/relationships/control" Target="../activeX/activeX17.xml"/><Relationship Id="rId31" Type="http://schemas.openxmlformats.org/officeDocument/2006/relationships/control" Target="../activeX/activeX29.xml"/><Relationship Id="rId44" Type="http://schemas.openxmlformats.org/officeDocument/2006/relationships/control" Target="../activeX/activeX42.xml"/><Relationship Id="rId4" Type="http://schemas.openxmlformats.org/officeDocument/2006/relationships/control" Target="../activeX/activeX2.xml"/><Relationship Id="rId9" Type="http://schemas.openxmlformats.org/officeDocument/2006/relationships/control" Target="../activeX/activeX7.xml"/><Relationship Id="rId14" Type="http://schemas.openxmlformats.org/officeDocument/2006/relationships/control" Target="../activeX/activeX12.xml"/><Relationship Id="rId22" Type="http://schemas.openxmlformats.org/officeDocument/2006/relationships/control" Target="../activeX/activeX20.xml"/><Relationship Id="rId27" Type="http://schemas.openxmlformats.org/officeDocument/2006/relationships/control" Target="../activeX/activeX25.xml"/><Relationship Id="rId30" Type="http://schemas.openxmlformats.org/officeDocument/2006/relationships/control" Target="../activeX/activeX28.xml"/><Relationship Id="rId35" Type="http://schemas.openxmlformats.org/officeDocument/2006/relationships/control" Target="../activeX/activeX33.xml"/><Relationship Id="rId43" Type="http://schemas.openxmlformats.org/officeDocument/2006/relationships/control" Target="../activeX/activeX41.xml"/><Relationship Id="rId48" Type="http://schemas.openxmlformats.org/officeDocument/2006/relationships/control" Target="../activeX/activeX46.xml"/><Relationship Id="rId8"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Y33"/>
  <sheetViews>
    <sheetView tabSelected="1" zoomScaleNormal="100" workbookViewId="0"/>
  </sheetViews>
  <sheetFormatPr defaultRowHeight="12.75"/>
  <cols>
    <col min="1" max="1" width="4.85546875" customWidth="1"/>
    <col min="2" max="2" width="3.7109375" customWidth="1"/>
    <col min="10" max="10" width="10.28515625" bestFit="1" customWidth="1"/>
    <col min="11" max="11" width="3.7109375" customWidth="1"/>
    <col min="13" max="13" width="19.5703125" customWidth="1"/>
  </cols>
  <sheetData>
    <row r="1" spans="1:25" ht="13.5" thickBot="1"/>
    <row r="2" spans="1:25">
      <c r="B2" s="3"/>
      <c r="C2" s="4"/>
      <c r="D2" s="4"/>
      <c r="E2" s="4"/>
      <c r="F2" s="4"/>
      <c r="G2" s="4"/>
      <c r="H2" s="4"/>
      <c r="I2" s="4"/>
      <c r="J2" s="4"/>
      <c r="K2" s="5"/>
    </row>
    <row r="3" spans="1:25" ht="15.95" customHeight="1">
      <c r="A3" s="2"/>
      <c r="B3" s="6"/>
      <c r="C3" s="81" t="s">
        <v>0</v>
      </c>
      <c r="D3" s="81"/>
      <c r="E3" s="81"/>
      <c r="F3" s="81"/>
      <c r="G3" s="81"/>
      <c r="H3" s="81"/>
      <c r="I3" s="81"/>
      <c r="J3" s="81"/>
      <c r="K3" s="8"/>
      <c r="L3" s="1"/>
    </row>
    <row r="4" spans="1:25" ht="15.95" customHeight="1">
      <c r="A4" s="1"/>
      <c r="B4" s="6"/>
      <c r="C4" s="82" t="s">
        <v>11</v>
      </c>
      <c r="D4" s="82"/>
      <c r="E4" s="82"/>
      <c r="F4" s="82"/>
      <c r="G4" s="82"/>
      <c r="H4" s="82"/>
      <c r="I4" s="82"/>
      <c r="J4" s="82"/>
      <c r="K4" s="8"/>
      <c r="L4" s="1"/>
    </row>
    <row r="5" spans="1:25" ht="15.95" customHeight="1">
      <c r="A5" s="1"/>
      <c r="B5" s="9"/>
      <c r="C5" s="7"/>
      <c r="D5" s="7"/>
      <c r="E5" s="7"/>
      <c r="F5" s="7"/>
      <c r="G5" s="7"/>
      <c r="H5" s="7"/>
      <c r="I5" s="7"/>
      <c r="J5" s="7"/>
      <c r="K5" s="8"/>
      <c r="L5" s="1"/>
    </row>
    <row r="6" spans="1:25" ht="15.95" customHeight="1">
      <c r="B6" s="9"/>
      <c r="C6" s="83" t="s">
        <v>12</v>
      </c>
      <c r="D6" s="83"/>
      <c r="E6" s="83"/>
      <c r="F6" s="83"/>
      <c r="G6" s="83"/>
      <c r="H6" s="83"/>
      <c r="I6" s="83"/>
      <c r="J6" s="83"/>
      <c r="K6" s="8"/>
      <c r="L6" s="1"/>
    </row>
    <row r="7" spans="1:25" ht="15.95" customHeight="1">
      <c r="A7" s="1"/>
      <c r="B7" s="9"/>
      <c r="C7" s="83"/>
      <c r="D7" s="83"/>
      <c r="E7" s="83"/>
      <c r="F7" s="83"/>
      <c r="G7" s="83"/>
      <c r="H7" s="83"/>
      <c r="I7" s="83"/>
      <c r="J7" s="83"/>
      <c r="K7" s="8"/>
      <c r="L7" s="1"/>
    </row>
    <row r="8" spans="1:25" ht="20.100000000000001" customHeight="1">
      <c r="B8" s="6"/>
      <c r="C8" s="83"/>
      <c r="D8" s="83"/>
      <c r="E8" s="83"/>
      <c r="F8" s="83"/>
      <c r="G8" s="83"/>
      <c r="H8" s="83"/>
      <c r="I8" s="83"/>
      <c r="J8" s="83"/>
      <c r="K8" s="8"/>
      <c r="L8" s="1"/>
    </row>
    <row r="9" spans="1:25" ht="15.95" customHeight="1">
      <c r="B9" s="6"/>
      <c r="C9" s="86" t="s">
        <v>13</v>
      </c>
      <c r="D9" s="86"/>
      <c r="E9" s="86"/>
      <c r="F9" s="86"/>
      <c r="G9" s="86"/>
      <c r="H9" s="86"/>
      <c r="I9" s="86"/>
      <c r="J9" s="86"/>
      <c r="K9" s="8"/>
      <c r="L9" s="1"/>
    </row>
    <row r="10" spans="1:25" ht="47.25" customHeight="1">
      <c r="B10" s="6"/>
      <c r="C10" s="84" t="s">
        <v>107</v>
      </c>
      <c r="D10" s="84"/>
      <c r="E10" s="84"/>
      <c r="F10" s="84"/>
      <c r="G10" s="84"/>
      <c r="H10" s="84"/>
      <c r="I10" s="84"/>
      <c r="J10" s="84"/>
      <c r="K10" s="8"/>
      <c r="L10" s="1"/>
    </row>
    <row r="11" spans="1:25" ht="15.95" customHeight="1">
      <c r="B11" s="6"/>
      <c r="C11" s="10"/>
      <c r="D11" s="7"/>
      <c r="E11" s="7"/>
      <c r="F11" s="7"/>
      <c r="G11" s="7"/>
      <c r="H11" s="7"/>
      <c r="I11" s="7"/>
      <c r="J11" s="7"/>
      <c r="K11" s="8"/>
      <c r="L11" s="1"/>
      <c r="N11" s="77"/>
      <c r="O11" s="78"/>
      <c r="P11" s="78"/>
      <c r="Q11" s="78"/>
      <c r="R11" s="78"/>
      <c r="S11" s="78"/>
      <c r="T11" s="78"/>
      <c r="U11" s="78"/>
      <c r="V11" s="78"/>
      <c r="W11" s="78"/>
      <c r="X11" s="78"/>
      <c r="Y11" s="78"/>
    </row>
    <row r="12" spans="1:25" ht="15.95" customHeight="1">
      <c r="B12" s="6"/>
      <c r="C12" s="14" t="s">
        <v>29</v>
      </c>
      <c r="D12" s="15"/>
      <c r="E12" s="15"/>
      <c r="F12" s="15"/>
      <c r="G12" s="15"/>
      <c r="H12" s="15"/>
      <c r="I12" s="15"/>
      <c r="J12" s="15"/>
      <c r="K12" s="8"/>
      <c r="L12" s="1"/>
    </row>
    <row r="13" spans="1:25" ht="20.100000000000001" customHeight="1">
      <c r="A13" s="1"/>
      <c r="B13" s="9"/>
      <c r="C13" s="83" t="s">
        <v>103</v>
      </c>
      <c r="D13" s="83"/>
      <c r="E13" s="83"/>
      <c r="F13" s="83"/>
      <c r="G13" s="83"/>
      <c r="H13" s="83"/>
      <c r="I13" s="83"/>
      <c r="J13" s="83"/>
      <c r="K13" s="8"/>
      <c r="L13" s="1"/>
    </row>
    <row r="14" spans="1:25" ht="20.100000000000001" customHeight="1">
      <c r="A14" s="1"/>
      <c r="B14" s="9"/>
      <c r="C14" s="83"/>
      <c r="D14" s="83"/>
      <c r="E14" s="83"/>
      <c r="F14" s="83"/>
      <c r="G14" s="83"/>
      <c r="H14" s="83"/>
      <c r="I14" s="83"/>
      <c r="J14" s="83"/>
      <c r="K14" s="8"/>
      <c r="L14" s="1"/>
    </row>
    <row r="15" spans="1:25" ht="15.95" customHeight="1">
      <c r="A15" s="1"/>
      <c r="B15" s="9"/>
      <c r="C15" s="7"/>
      <c r="D15" s="7"/>
      <c r="E15" s="7"/>
      <c r="F15" s="7"/>
      <c r="G15" s="7"/>
      <c r="H15" s="7"/>
      <c r="I15" s="7"/>
      <c r="J15" s="7"/>
      <c r="K15" s="8"/>
      <c r="L15" s="1"/>
    </row>
    <row r="16" spans="1:25" ht="15.95" customHeight="1">
      <c r="A16" s="1"/>
      <c r="B16" s="9"/>
      <c r="C16" s="14" t="s">
        <v>8</v>
      </c>
      <c r="D16" s="15"/>
      <c r="E16" s="15"/>
      <c r="F16" s="15"/>
      <c r="G16" s="15"/>
      <c r="H16" s="15"/>
      <c r="I16" s="15"/>
      <c r="J16" s="15"/>
      <c r="K16" s="8"/>
      <c r="L16" s="1"/>
    </row>
    <row r="17" spans="1:14" ht="15.95" customHeight="1">
      <c r="A17" s="1"/>
      <c r="B17" s="9"/>
      <c r="C17" s="85" t="s">
        <v>104</v>
      </c>
      <c r="D17" s="85"/>
      <c r="E17" s="85"/>
      <c r="F17" s="85"/>
      <c r="G17" s="85"/>
      <c r="H17" s="85"/>
      <c r="I17" s="85"/>
      <c r="J17" s="85"/>
      <c r="K17" s="8"/>
      <c r="L17" s="1"/>
    </row>
    <row r="18" spans="1:14" ht="15.95" customHeight="1">
      <c r="A18" s="1"/>
      <c r="B18" s="9"/>
      <c r="C18" s="85"/>
      <c r="D18" s="85"/>
      <c r="E18" s="85"/>
      <c r="F18" s="85"/>
      <c r="G18" s="85"/>
      <c r="H18" s="85"/>
      <c r="I18" s="85"/>
      <c r="J18" s="85"/>
      <c r="K18" s="8"/>
      <c r="L18" s="1"/>
    </row>
    <row r="19" spans="1:14" ht="15.95" customHeight="1">
      <c r="A19" s="1"/>
      <c r="B19" s="9"/>
      <c r="C19" s="85"/>
      <c r="D19" s="85"/>
      <c r="E19" s="85"/>
      <c r="F19" s="85"/>
      <c r="G19" s="85"/>
      <c r="H19" s="85"/>
      <c r="I19" s="85"/>
      <c r="J19" s="85"/>
      <c r="K19" s="8"/>
      <c r="L19" s="1"/>
    </row>
    <row r="20" spans="1:14" ht="15.95" customHeight="1">
      <c r="A20" s="1"/>
      <c r="B20" s="9"/>
      <c r="C20" s="7"/>
      <c r="D20" s="7"/>
      <c r="E20" s="7"/>
      <c r="F20" s="7"/>
      <c r="G20" s="7"/>
      <c r="H20" s="7"/>
      <c r="I20" s="7"/>
      <c r="J20" s="7"/>
      <c r="K20" s="8"/>
      <c r="L20" s="1"/>
    </row>
    <row r="21" spans="1:14" ht="15.95" customHeight="1">
      <c r="A21" s="1"/>
      <c r="B21" s="9"/>
      <c r="C21" s="14" t="s">
        <v>105</v>
      </c>
      <c r="D21" s="15"/>
      <c r="E21" s="15"/>
      <c r="F21" s="15"/>
      <c r="G21" s="15"/>
      <c r="H21" s="15"/>
      <c r="I21" s="15"/>
      <c r="J21" s="15"/>
      <c r="K21" s="8"/>
      <c r="L21" s="1"/>
    </row>
    <row r="22" spans="1:14" ht="15.95" customHeight="1">
      <c r="A22" s="1"/>
      <c r="B22" s="9"/>
      <c r="C22" s="85" t="s">
        <v>106</v>
      </c>
      <c r="D22" s="85"/>
      <c r="E22" s="85"/>
      <c r="F22" s="85"/>
      <c r="G22" s="85"/>
      <c r="H22" s="85"/>
      <c r="I22" s="85"/>
      <c r="J22" s="85"/>
      <c r="K22" s="8"/>
      <c r="L22" s="1"/>
    </row>
    <row r="23" spans="1:14" ht="15.95" customHeight="1">
      <c r="A23" s="1"/>
      <c r="B23" s="9"/>
      <c r="C23" s="85"/>
      <c r="D23" s="85"/>
      <c r="E23" s="85"/>
      <c r="F23" s="85"/>
      <c r="G23" s="85"/>
      <c r="H23" s="85"/>
      <c r="I23" s="85"/>
      <c r="J23" s="85"/>
      <c r="K23" s="8"/>
      <c r="L23" s="1"/>
    </row>
    <row r="24" spans="1:14" ht="15.95" customHeight="1">
      <c r="A24" s="1"/>
      <c r="B24" s="9"/>
      <c r="K24" s="8"/>
      <c r="L24" s="1"/>
    </row>
    <row r="25" spans="1:14" ht="15.95" customHeight="1">
      <c r="A25" s="1"/>
      <c r="B25" s="9"/>
      <c r="C25" s="14" t="s">
        <v>9</v>
      </c>
      <c r="D25" s="15"/>
      <c r="E25" s="15"/>
      <c r="F25" s="15"/>
      <c r="G25" s="15"/>
      <c r="H25" s="15"/>
      <c r="I25" s="15"/>
      <c r="J25" s="15"/>
      <c r="K25" s="8"/>
      <c r="L25" s="1"/>
    </row>
    <row r="26" spans="1:14" ht="15.95" customHeight="1">
      <c r="A26" s="1"/>
      <c r="B26" s="9"/>
      <c r="C26" s="85" t="s">
        <v>10</v>
      </c>
      <c r="D26" s="85"/>
      <c r="E26" s="85"/>
      <c r="F26" s="85"/>
      <c r="G26" s="85"/>
      <c r="H26" s="85"/>
      <c r="I26" s="85"/>
      <c r="J26" s="85"/>
      <c r="K26" s="8"/>
      <c r="L26" s="1"/>
    </row>
    <row r="27" spans="1:14" ht="15.95" customHeight="1">
      <c r="A27" s="1"/>
      <c r="B27" s="9"/>
      <c r="K27" s="8"/>
      <c r="L27" s="1"/>
    </row>
    <row r="28" spans="1:14">
      <c r="A28" s="1"/>
      <c r="B28" s="9"/>
      <c r="C28" s="79" t="s">
        <v>7</v>
      </c>
      <c r="D28" s="25"/>
      <c r="E28" s="25"/>
      <c r="F28" s="25"/>
      <c r="G28" s="25"/>
      <c r="H28" s="25"/>
      <c r="I28" s="25"/>
      <c r="J28" s="80">
        <v>41348</v>
      </c>
      <c r="K28" s="8"/>
      <c r="L28" s="1"/>
      <c r="M28" s="1"/>
      <c r="N28" s="1"/>
    </row>
    <row r="29" spans="1:14">
      <c r="B29" s="9"/>
      <c r="C29" s="79"/>
      <c r="D29" s="25"/>
      <c r="E29" s="25"/>
      <c r="F29" s="25"/>
      <c r="G29" s="25"/>
      <c r="H29" s="25"/>
      <c r="I29" s="25"/>
      <c r="J29" s="80"/>
      <c r="K29" s="8"/>
      <c r="L29" s="1"/>
      <c r="M29" s="1"/>
      <c r="N29" s="1"/>
    </row>
    <row r="30" spans="1:14" ht="13.5" thickBot="1">
      <c r="B30" s="11"/>
      <c r="C30" s="12"/>
      <c r="D30" s="12"/>
      <c r="E30" s="12"/>
      <c r="F30" s="12"/>
      <c r="G30" s="12"/>
      <c r="H30" s="12"/>
      <c r="I30" s="12"/>
      <c r="J30" s="12"/>
      <c r="K30" s="13"/>
      <c r="L30" s="1"/>
      <c r="M30" s="1"/>
      <c r="N30" s="1"/>
    </row>
    <row r="31" spans="1:14">
      <c r="B31" s="1"/>
      <c r="C31" s="1"/>
      <c r="D31" s="1"/>
      <c r="E31" s="1"/>
      <c r="F31" s="1"/>
      <c r="G31" s="1"/>
      <c r="H31" s="1"/>
      <c r="I31" s="1"/>
      <c r="J31" s="1"/>
      <c r="K31" s="1"/>
      <c r="L31" s="1"/>
      <c r="M31" s="1"/>
      <c r="N31" s="1"/>
    </row>
    <row r="32" spans="1:14">
      <c r="B32" s="1"/>
      <c r="C32" s="1"/>
      <c r="D32" s="1"/>
      <c r="E32" s="1"/>
      <c r="F32" s="1"/>
      <c r="G32" s="1"/>
      <c r="H32" s="1"/>
      <c r="I32" s="1"/>
      <c r="J32" s="1"/>
      <c r="K32" s="1"/>
      <c r="L32" s="1"/>
      <c r="M32" s="1"/>
      <c r="N32" s="1"/>
    </row>
    <row r="33" spans="2:14">
      <c r="B33" s="1"/>
      <c r="C33" s="1"/>
      <c r="D33" s="1"/>
      <c r="E33" s="1"/>
      <c r="F33" s="1"/>
      <c r="G33" s="1"/>
      <c r="H33" s="1"/>
      <c r="I33" s="1"/>
      <c r="J33" s="1"/>
      <c r="K33" s="1"/>
      <c r="L33" s="1"/>
      <c r="M33" s="1"/>
      <c r="N33" s="1"/>
    </row>
  </sheetData>
  <mergeCells count="12">
    <mergeCell ref="N11:Y11"/>
    <mergeCell ref="C28:C29"/>
    <mergeCell ref="J28:J29"/>
    <mergeCell ref="C3:J3"/>
    <mergeCell ref="C4:J4"/>
    <mergeCell ref="C6:J8"/>
    <mergeCell ref="C13:J14"/>
    <mergeCell ref="C10:J10"/>
    <mergeCell ref="C17:J19"/>
    <mergeCell ref="C22:J23"/>
    <mergeCell ref="C26:J26"/>
    <mergeCell ref="C9:J9"/>
  </mergeCells>
  <phoneticPr fontId="0" type="noConversion"/>
  <pageMargins left="0.75" right="0.75" top="1" bottom="1" header="0.5" footer="0.5"/>
  <pageSetup orientation="portrait" r:id="rId1"/>
  <headerFooter alignWithMargins="0"/>
  <legacyDrawing r:id="rId2"/>
  <controls>
    <control shapeId="1025" r:id="rId3" name="ComboBox1"/>
    <control shapeId="1026" r:id="rId4" name="ComboBox2"/>
    <control shapeId="1027" r:id="rId5" name="ComboBox3"/>
    <control shapeId="1028" r:id="rId6" name="ComboBox4"/>
    <control shapeId="1029" r:id="rId7" name="ComboBox5"/>
    <control shapeId="1030" r:id="rId8" name="ComboBox6"/>
    <control shapeId="1031" r:id="rId9" name="ComboBox7"/>
    <control shapeId="1032" r:id="rId10" name="ComboBox8"/>
    <control shapeId="1033" r:id="rId11" name="ComboBox9"/>
    <control shapeId="1034" r:id="rId12" name="ComboBox10"/>
    <control shapeId="1035" r:id="rId13" name="ComboBox11"/>
    <control shapeId="1036" r:id="rId14" name="ComboBox12"/>
    <control shapeId="1037" r:id="rId15" name="ComboBox13"/>
    <control shapeId="1038" r:id="rId16" name="ComboBox14"/>
    <control shapeId="1039" r:id="rId17" name="ComboBox15"/>
    <control shapeId="1040" r:id="rId18" name="ComboBox16"/>
    <control shapeId="1041" r:id="rId19" name="ComboBox17"/>
    <control shapeId="1042" r:id="rId20" name="ComboBox18"/>
    <control shapeId="1043" r:id="rId21" name="ComboBox19"/>
    <control shapeId="1044" r:id="rId22" name="ComboBox20"/>
    <control shapeId="1045" r:id="rId23" name="ComboBox21"/>
    <control shapeId="1046" r:id="rId24" name="ComboBox22"/>
    <control shapeId="1047" r:id="rId25" name="ComboBox23"/>
    <control shapeId="1048" r:id="rId26" name="ComboBox24"/>
    <control shapeId="1049" r:id="rId27" name="ComboBox25"/>
    <control shapeId="1050" r:id="rId28" name="ComboBox26"/>
    <control shapeId="1051" r:id="rId29" name="ComboBox27"/>
    <control shapeId="1052" r:id="rId30" name="ComboBox28"/>
    <control shapeId="1053" r:id="rId31" name="ComboBox29"/>
    <control shapeId="1054" r:id="rId32" name="ComboBox30"/>
    <control shapeId="1055" r:id="rId33" name="ComboBox31"/>
    <control shapeId="1056" r:id="rId34" name="ComboBox32"/>
    <control shapeId="1057" r:id="rId35" name="ComboBox33"/>
    <control shapeId="1067" r:id="rId36" name="ComboBox34"/>
    <control shapeId="1068" r:id="rId37" name="ComboBox35"/>
    <control shapeId="1069" r:id="rId38" name="ComboBox36"/>
    <control shapeId="1070" r:id="rId39" name="ComboBox37"/>
    <control shapeId="1071" r:id="rId40" name="ComboBox38"/>
    <control shapeId="1072" r:id="rId41" name="ComboBox39"/>
    <control shapeId="1073" r:id="rId42" name="ComboBox40"/>
    <control shapeId="1074" r:id="rId43" name="ComboBox41"/>
    <control shapeId="1075" r:id="rId44" name="ComboBox42"/>
    <control shapeId="1076" r:id="rId45" name="ComboBox43"/>
    <control shapeId="1077" r:id="rId46" name="ComboBox44"/>
    <control shapeId="1078" r:id="rId47" name="ComboBox45"/>
    <control shapeId="1079" r:id="rId48" name="ComboBox46"/>
    <control shapeId="1080" r:id="rId49" name="ComboBox47"/>
    <control shapeId="1081" r:id="rId50" name="ComboBox48"/>
  </controls>
</worksheet>
</file>

<file path=xl/worksheets/sheet2.xml><?xml version="1.0" encoding="utf-8"?>
<worksheet xmlns="http://schemas.openxmlformats.org/spreadsheetml/2006/main" xmlns:r="http://schemas.openxmlformats.org/officeDocument/2006/relationships">
  <dimension ref="B1:Y58"/>
  <sheetViews>
    <sheetView zoomScaleNormal="100" workbookViewId="0">
      <pane xSplit="4" ySplit="5" topLeftCell="E6" activePane="bottomRight" state="frozen"/>
      <selection pane="topRight" activeCell="E1" sqref="E1"/>
      <selection pane="bottomLeft" activeCell="A7" sqref="A7"/>
      <selection pane="bottomRight" activeCell="E28" sqref="E28"/>
    </sheetView>
  </sheetViews>
  <sheetFormatPr defaultRowHeight="12.75"/>
  <cols>
    <col min="1" max="2" width="4.85546875" customWidth="1"/>
    <col min="3" max="3" width="5.140625" customWidth="1"/>
    <col min="4" max="4" width="56.42578125" customWidth="1"/>
    <col min="5" max="5" width="13.140625" bestFit="1" customWidth="1"/>
    <col min="6" max="24" width="13.140625" customWidth="1"/>
    <col min="25" max="25" width="4.85546875" customWidth="1"/>
  </cols>
  <sheetData>
    <row r="1" spans="2:25" ht="13.5" thickBot="1"/>
    <row r="2" spans="2:25">
      <c r="B2" s="3"/>
      <c r="C2" s="4"/>
      <c r="D2" s="4"/>
      <c r="E2" s="4"/>
      <c r="F2" s="4"/>
      <c r="G2" s="4"/>
      <c r="H2" s="4"/>
      <c r="I2" s="4"/>
      <c r="J2" s="4"/>
      <c r="K2" s="4"/>
      <c r="L2" s="4"/>
      <c r="M2" s="4"/>
      <c r="N2" s="4"/>
      <c r="O2" s="4"/>
      <c r="P2" s="4"/>
      <c r="Q2" s="4"/>
      <c r="R2" s="4"/>
      <c r="S2" s="4"/>
      <c r="T2" s="4"/>
      <c r="U2" s="4"/>
      <c r="V2" s="4"/>
      <c r="W2" s="4"/>
      <c r="X2" s="4"/>
      <c r="Y2" s="5"/>
    </row>
    <row r="3" spans="2:25" ht="15.75">
      <c r="B3" s="6"/>
      <c r="C3" s="22" t="s">
        <v>29</v>
      </c>
      <c r="D3" s="15"/>
      <c r="E3" s="15"/>
      <c r="F3" s="23"/>
      <c r="G3" s="23"/>
      <c r="H3" s="23"/>
      <c r="I3" s="23"/>
      <c r="J3" s="23"/>
      <c r="K3" s="23"/>
      <c r="L3" s="23"/>
      <c r="M3" s="23"/>
      <c r="N3" s="23"/>
      <c r="O3" s="23"/>
      <c r="P3" s="23"/>
      <c r="Q3" s="23"/>
      <c r="R3" s="23"/>
      <c r="S3" s="23"/>
      <c r="T3" s="23"/>
      <c r="U3" s="23"/>
      <c r="V3" s="23"/>
      <c r="W3" s="23"/>
      <c r="X3" s="23"/>
      <c r="Y3" s="17"/>
    </row>
    <row r="4" spans="2:25">
      <c r="B4" s="6"/>
      <c r="C4" s="7"/>
      <c r="D4" s="7"/>
      <c r="E4" s="7"/>
      <c r="F4" s="10"/>
      <c r="G4" s="10"/>
      <c r="H4" s="10"/>
      <c r="I4" s="10"/>
      <c r="J4" s="10"/>
      <c r="K4" s="10"/>
      <c r="L4" s="10"/>
      <c r="M4" s="10"/>
      <c r="N4" s="10"/>
      <c r="O4" s="10"/>
      <c r="P4" s="10"/>
      <c r="Q4" s="10"/>
      <c r="R4" s="10"/>
      <c r="S4" s="10"/>
      <c r="T4" s="10"/>
      <c r="U4" s="10"/>
      <c r="V4" s="10"/>
      <c r="W4" s="10"/>
      <c r="X4" s="10"/>
      <c r="Y4" s="17"/>
    </row>
    <row r="5" spans="2:25">
      <c r="B5" s="6"/>
      <c r="C5" s="14" t="s">
        <v>1</v>
      </c>
      <c r="D5" s="14"/>
      <c r="E5" s="29">
        <v>1</v>
      </c>
      <c r="F5" s="29">
        <v>2</v>
      </c>
      <c r="G5" s="29">
        <v>3</v>
      </c>
      <c r="H5" s="29">
        <v>4</v>
      </c>
      <c r="I5" s="29">
        <v>5</v>
      </c>
      <c r="J5" s="29">
        <v>6</v>
      </c>
      <c r="K5" s="29">
        <v>7</v>
      </c>
      <c r="L5" s="29">
        <v>8</v>
      </c>
      <c r="M5" s="29">
        <v>9</v>
      </c>
      <c r="N5" s="29">
        <v>10</v>
      </c>
      <c r="O5" s="29">
        <v>11</v>
      </c>
      <c r="P5" s="29">
        <v>12</v>
      </c>
      <c r="Q5" s="29">
        <v>13</v>
      </c>
      <c r="R5" s="29">
        <v>14</v>
      </c>
      <c r="S5" s="29">
        <v>15</v>
      </c>
      <c r="T5" s="29">
        <v>16</v>
      </c>
      <c r="U5" s="29">
        <v>17</v>
      </c>
      <c r="V5" s="29">
        <v>18</v>
      </c>
      <c r="W5" s="29">
        <v>19</v>
      </c>
      <c r="X5" s="29">
        <v>20</v>
      </c>
      <c r="Y5" s="17"/>
    </row>
    <row r="6" spans="2:25">
      <c r="B6" s="6"/>
      <c r="C6" s="43"/>
      <c r="D6" s="44" t="s">
        <v>16</v>
      </c>
      <c r="E6" s="45"/>
      <c r="F6" s="45"/>
      <c r="G6" s="45"/>
      <c r="H6" s="45"/>
      <c r="I6" s="45"/>
      <c r="J6" s="45"/>
      <c r="K6" s="45"/>
      <c r="L6" s="45"/>
      <c r="M6" s="45"/>
      <c r="N6" s="45"/>
      <c r="O6" s="45"/>
      <c r="P6" s="45"/>
      <c r="Q6" s="45"/>
      <c r="R6" s="45"/>
      <c r="S6" s="45"/>
      <c r="T6" s="45"/>
      <c r="U6" s="45"/>
      <c r="V6" s="45"/>
      <c r="W6" s="45"/>
      <c r="X6" s="45"/>
      <c r="Y6" s="17"/>
    </row>
    <row r="7" spans="2:25">
      <c r="B7" s="6"/>
      <c r="C7" s="27"/>
      <c r="D7" s="28" t="s">
        <v>17</v>
      </c>
      <c r="E7" s="38">
        <v>1</v>
      </c>
      <c r="F7" s="38">
        <v>4</v>
      </c>
      <c r="G7" s="38">
        <v>4</v>
      </c>
      <c r="H7" s="38">
        <v>4</v>
      </c>
      <c r="I7" s="38">
        <v>4</v>
      </c>
      <c r="J7" s="38">
        <v>4</v>
      </c>
      <c r="K7" s="38"/>
      <c r="L7" s="38"/>
      <c r="M7" s="38"/>
      <c r="N7" s="38"/>
      <c r="O7" s="38"/>
      <c r="P7" s="38"/>
      <c r="Q7" s="38"/>
      <c r="R7" s="38"/>
      <c r="S7" s="38"/>
      <c r="T7" s="38"/>
      <c r="U7" s="38"/>
      <c r="V7" s="38"/>
      <c r="W7" s="38"/>
      <c r="X7" s="38"/>
      <c r="Y7" s="17"/>
    </row>
    <row r="8" spans="2:25">
      <c r="B8" s="6"/>
      <c r="C8" s="27"/>
      <c r="D8" s="28" t="s">
        <v>18</v>
      </c>
      <c r="E8" s="38">
        <v>0</v>
      </c>
      <c r="F8" s="38">
        <v>0</v>
      </c>
      <c r="G8" s="38">
        <v>0</v>
      </c>
      <c r="H8" s="38">
        <v>0</v>
      </c>
      <c r="I8" s="38">
        <v>0</v>
      </c>
      <c r="J8" s="38">
        <v>0</v>
      </c>
      <c r="K8" s="38"/>
      <c r="L8" s="38"/>
      <c r="M8" s="38"/>
      <c r="N8" s="38"/>
      <c r="O8" s="38"/>
      <c r="P8" s="38"/>
      <c r="Q8" s="38"/>
      <c r="R8" s="38"/>
      <c r="S8" s="38"/>
      <c r="T8" s="38"/>
      <c r="U8" s="38"/>
      <c r="V8" s="38"/>
      <c r="W8" s="38"/>
      <c r="X8" s="38"/>
      <c r="Y8" s="17"/>
    </row>
    <row r="9" spans="2:25" ht="14.25">
      <c r="B9" s="6"/>
      <c r="C9" s="27" t="s">
        <v>51</v>
      </c>
      <c r="D9" s="28" t="s">
        <v>19</v>
      </c>
      <c r="E9" s="41">
        <v>0</v>
      </c>
      <c r="F9" s="41">
        <v>2.8</v>
      </c>
      <c r="G9" s="41">
        <v>2.8</v>
      </c>
      <c r="H9" s="41">
        <v>2.8</v>
      </c>
      <c r="I9" s="41">
        <v>1</v>
      </c>
      <c r="J9" s="41">
        <v>1</v>
      </c>
      <c r="K9" s="41"/>
      <c r="L9" s="41"/>
      <c r="M9" s="41"/>
      <c r="N9" s="41"/>
      <c r="O9" s="41"/>
      <c r="P9" s="41"/>
      <c r="Q9" s="41"/>
      <c r="R9" s="41"/>
      <c r="S9" s="41"/>
      <c r="T9" s="41"/>
      <c r="U9" s="41"/>
      <c r="V9" s="41"/>
      <c r="W9" s="41"/>
      <c r="X9" s="41"/>
      <c r="Y9" s="17"/>
    </row>
    <row r="10" spans="2:25" ht="14.25">
      <c r="B10" s="6"/>
      <c r="C10" s="27" t="s">
        <v>52</v>
      </c>
      <c r="D10" s="28" t="s">
        <v>21</v>
      </c>
      <c r="E10" s="41">
        <v>0.8</v>
      </c>
      <c r="F10" s="41">
        <v>1.1000000000000001</v>
      </c>
      <c r="G10" s="41">
        <v>1.1000000000000001</v>
      </c>
      <c r="H10" s="41">
        <v>1.1000000000000001</v>
      </c>
      <c r="I10" s="41">
        <v>1.1000000000000001</v>
      </c>
      <c r="J10" s="41">
        <v>1.1000000000000001</v>
      </c>
      <c r="K10" s="41"/>
      <c r="L10" s="41"/>
      <c r="M10" s="41"/>
      <c r="N10" s="41"/>
      <c r="O10" s="41"/>
      <c r="P10" s="41"/>
      <c r="Q10" s="41"/>
      <c r="R10" s="41"/>
      <c r="S10" s="41"/>
      <c r="T10" s="41"/>
      <c r="U10" s="41"/>
      <c r="V10" s="41"/>
      <c r="W10" s="41"/>
      <c r="X10" s="41"/>
      <c r="Y10" s="17"/>
    </row>
    <row r="11" spans="2:25">
      <c r="B11" s="6"/>
      <c r="C11" s="27" t="s">
        <v>53</v>
      </c>
      <c r="D11" s="28" t="s">
        <v>20</v>
      </c>
      <c r="E11" s="41">
        <v>12</v>
      </c>
      <c r="F11" s="41">
        <v>6.9</v>
      </c>
      <c r="G11" s="41">
        <v>6.9</v>
      </c>
      <c r="H11" s="41">
        <v>7.4</v>
      </c>
      <c r="I11" s="41">
        <v>9</v>
      </c>
      <c r="J11" s="41">
        <v>9</v>
      </c>
      <c r="K11" s="41"/>
      <c r="L11" s="41"/>
      <c r="M11" s="41"/>
      <c r="N11" s="41"/>
      <c r="O11" s="41"/>
      <c r="P11" s="41"/>
      <c r="Q11" s="41"/>
      <c r="R11" s="41"/>
      <c r="S11" s="41"/>
      <c r="T11" s="41"/>
      <c r="U11" s="41"/>
      <c r="V11" s="41"/>
      <c r="W11" s="41"/>
      <c r="X11" s="41"/>
      <c r="Y11" s="17"/>
    </row>
    <row r="12" spans="2:25" ht="14.25">
      <c r="B12" s="6"/>
      <c r="C12" s="27" t="s">
        <v>48</v>
      </c>
      <c r="D12" s="27" t="s">
        <v>22</v>
      </c>
      <c r="E12" s="41">
        <v>3.7</v>
      </c>
      <c r="F12" s="41">
        <v>3.7</v>
      </c>
      <c r="G12" s="41">
        <v>3.7</v>
      </c>
      <c r="H12" s="41">
        <v>3.7</v>
      </c>
      <c r="I12" s="41">
        <v>3.7</v>
      </c>
      <c r="J12" s="41">
        <v>3.7</v>
      </c>
      <c r="K12" s="41"/>
      <c r="L12" s="41"/>
      <c r="M12" s="41"/>
      <c r="N12" s="41"/>
      <c r="O12" s="41"/>
      <c r="P12" s="41"/>
      <c r="Q12" s="41"/>
      <c r="R12" s="41"/>
      <c r="S12" s="41"/>
      <c r="T12" s="41"/>
      <c r="U12" s="41"/>
      <c r="V12" s="41"/>
      <c r="W12" s="41"/>
      <c r="X12" s="41"/>
      <c r="Y12" s="17"/>
    </row>
    <row r="13" spans="2:25">
      <c r="B13" s="6"/>
      <c r="C13" s="27"/>
      <c r="D13" s="27" t="s">
        <v>59</v>
      </c>
      <c r="E13" s="38" t="s">
        <v>5</v>
      </c>
      <c r="F13" s="38" t="s">
        <v>5</v>
      </c>
      <c r="G13" s="38" t="s">
        <v>5</v>
      </c>
      <c r="H13" s="38" t="s">
        <v>5</v>
      </c>
      <c r="I13" s="38" t="s">
        <v>5</v>
      </c>
      <c r="J13" s="38" t="s">
        <v>5</v>
      </c>
      <c r="K13" s="38" t="s">
        <v>5</v>
      </c>
      <c r="L13" s="38" t="s">
        <v>5</v>
      </c>
      <c r="M13" s="38" t="s">
        <v>5</v>
      </c>
      <c r="N13" s="38" t="s">
        <v>5</v>
      </c>
      <c r="O13" s="38" t="s">
        <v>5</v>
      </c>
      <c r="P13" s="38" t="s">
        <v>5</v>
      </c>
      <c r="Q13" s="38" t="s">
        <v>5</v>
      </c>
      <c r="R13" s="38" t="s">
        <v>5</v>
      </c>
      <c r="S13" s="38" t="s">
        <v>5</v>
      </c>
      <c r="T13" s="38" t="s">
        <v>5</v>
      </c>
      <c r="U13" s="38" t="s">
        <v>5</v>
      </c>
      <c r="V13" s="38" t="s">
        <v>5</v>
      </c>
      <c r="W13" s="38" t="s">
        <v>5</v>
      </c>
      <c r="X13" s="38" t="s">
        <v>5</v>
      </c>
      <c r="Y13" s="17"/>
    </row>
    <row r="14" spans="2:25">
      <c r="B14" s="6"/>
      <c r="C14" s="46"/>
      <c r="D14" s="47" t="s">
        <v>23</v>
      </c>
      <c r="E14" s="49"/>
      <c r="F14" s="49"/>
      <c r="G14" s="49"/>
      <c r="H14" s="49"/>
      <c r="I14" s="49"/>
      <c r="J14" s="49"/>
      <c r="K14" s="49"/>
      <c r="L14" s="49"/>
      <c r="M14" s="49"/>
      <c r="N14" s="49"/>
      <c r="O14" s="49"/>
      <c r="P14" s="49"/>
      <c r="Q14" s="49"/>
      <c r="R14" s="49"/>
      <c r="S14" s="49"/>
      <c r="T14" s="49"/>
      <c r="U14" s="49"/>
      <c r="V14" s="49"/>
      <c r="W14" s="49"/>
      <c r="X14" s="49"/>
      <c r="Y14" s="17"/>
    </row>
    <row r="15" spans="2:25" ht="14.25">
      <c r="B15" s="6"/>
      <c r="C15" s="27" t="s">
        <v>78</v>
      </c>
      <c r="D15" s="27" t="s">
        <v>24</v>
      </c>
      <c r="E15" s="73">
        <v>0</v>
      </c>
      <c r="F15" s="73">
        <v>0</v>
      </c>
      <c r="G15" s="73">
        <v>0</v>
      </c>
      <c r="H15" s="73">
        <v>0</v>
      </c>
      <c r="I15" s="73">
        <v>1</v>
      </c>
      <c r="J15" s="73">
        <v>1</v>
      </c>
      <c r="K15" s="73"/>
      <c r="L15" s="73"/>
      <c r="M15" s="73"/>
      <c r="N15" s="73"/>
      <c r="O15" s="73"/>
      <c r="P15" s="73"/>
      <c r="Q15" s="73"/>
      <c r="R15" s="73"/>
      <c r="S15" s="73"/>
      <c r="T15" s="73"/>
      <c r="U15" s="73"/>
      <c r="V15" s="73"/>
      <c r="W15" s="73"/>
      <c r="X15" s="73"/>
      <c r="Y15" s="17"/>
    </row>
    <row r="16" spans="2:25" ht="14.25">
      <c r="B16" s="6"/>
      <c r="C16" s="27" t="s">
        <v>79</v>
      </c>
      <c r="D16" s="27" t="s">
        <v>25</v>
      </c>
      <c r="E16" s="73">
        <v>0</v>
      </c>
      <c r="F16" s="73">
        <v>0</v>
      </c>
      <c r="G16" s="73">
        <v>0</v>
      </c>
      <c r="H16" s="73">
        <v>0</v>
      </c>
      <c r="I16" s="73">
        <v>1</v>
      </c>
      <c r="J16" s="73">
        <v>1</v>
      </c>
      <c r="K16" s="73"/>
      <c r="L16" s="73"/>
      <c r="M16" s="73"/>
      <c r="N16" s="73"/>
      <c r="O16" s="73"/>
      <c r="P16" s="73"/>
      <c r="Q16" s="73"/>
      <c r="R16" s="73"/>
      <c r="S16" s="73"/>
      <c r="T16" s="73"/>
      <c r="U16" s="73"/>
      <c r="V16" s="73"/>
      <c r="W16" s="73"/>
      <c r="X16" s="73"/>
      <c r="Y16" s="17"/>
    </row>
    <row r="17" spans="2:25">
      <c r="B17" s="6"/>
      <c r="C17" s="46"/>
      <c r="D17" s="44" t="s">
        <v>26</v>
      </c>
      <c r="E17" s="48"/>
      <c r="F17" s="48"/>
      <c r="G17" s="48"/>
      <c r="H17" s="48"/>
      <c r="I17" s="48"/>
      <c r="J17" s="48"/>
      <c r="K17" s="48"/>
      <c r="L17" s="48"/>
      <c r="M17" s="48"/>
      <c r="N17" s="48"/>
      <c r="O17" s="48"/>
      <c r="P17" s="48"/>
      <c r="Q17" s="48"/>
      <c r="R17" s="48"/>
      <c r="S17" s="48"/>
      <c r="T17" s="48"/>
      <c r="U17" s="48"/>
      <c r="V17" s="48"/>
      <c r="W17" s="48"/>
      <c r="X17" s="48"/>
      <c r="Y17" s="17"/>
    </row>
    <row r="18" spans="2:25" ht="14.25">
      <c r="B18" s="6"/>
      <c r="C18" s="27" t="s">
        <v>71</v>
      </c>
      <c r="D18" s="27" t="s">
        <v>27</v>
      </c>
      <c r="E18" s="41">
        <v>5</v>
      </c>
      <c r="F18" s="41">
        <v>8</v>
      </c>
      <c r="G18" s="41">
        <v>10</v>
      </c>
      <c r="H18" s="41">
        <v>8</v>
      </c>
      <c r="I18" s="41">
        <v>10</v>
      </c>
      <c r="J18" s="41">
        <v>8</v>
      </c>
      <c r="K18" s="41"/>
      <c r="L18" s="41"/>
      <c r="M18" s="41"/>
      <c r="N18" s="41"/>
      <c r="O18" s="41"/>
      <c r="P18" s="41"/>
      <c r="Q18" s="41"/>
      <c r="R18" s="41"/>
      <c r="S18" s="41"/>
      <c r="T18" s="41"/>
      <c r="U18" s="41"/>
      <c r="V18" s="41"/>
      <c r="W18" s="41"/>
      <c r="X18" s="41"/>
      <c r="Y18" s="17"/>
    </row>
    <row r="19" spans="2:25" ht="14.25">
      <c r="B19" s="6"/>
      <c r="C19" s="27" t="s">
        <v>76</v>
      </c>
      <c r="D19" s="27" t="s">
        <v>28</v>
      </c>
      <c r="E19" s="41">
        <v>0</v>
      </c>
      <c r="F19" s="41">
        <v>0</v>
      </c>
      <c r="G19" s="41">
        <v>0</v>
      </c>
      <c r="H19" s="41">
        <v>0</v>
      </c>
      <c r="I19" s="41">
        <v>4</v>
      </c>
      <c r="J19" s="41">
        <v>0</v>
      </c>
      <c r="K19" s="41"/>
      <c r="L19" s="41"/>
      <c r="M19" s="41"/>
      <c r="N19" s="41"/>
      <c r="O19" s="41"/>
      <c r="P19" s="41"/>
      <c r="Q19" s="41"/>
      <c r="R19" s="41"/>
      <c r="S19" s="41"/>
      <c r="T19" s="41"/>
      <c r="U19" s="41"/>
      <c r="V19" s="41"/>
      <c r="W19" s="41"/>
      <c r="X19" s="41"/>
      <c r="Y19" s="17"/>
    </row>
    <row r="20" spans="2:25">
      <c r="B20" s="6"/>
      <c r="C20" s="27"/>
      <c r="D20" s="27" t="s">
        <v>91</v>
      </c>
      <c r="E20" s="38" t="s">
        <v>5</v>
      </c>
      <c r="F20" s="38" t="s">
        <v>5</v>
      </c>
      <c r="G20" s="38" t="s">
        <v>5</v>
      </c>
      <c r="H20" s="38" t="s">
        <v>5</v>
      </c>
      <c r="I20" s="38" t="s">
        <v>4</v>
      </c>
      <c r="J20" s="38" t="s">
        <v>5</v>
      </c>
      <c r="K20" s="38"/>
      <c r="L20" s="38"/>
      <c r="M20" s="38"/>
      <c r="N20" s="38"/>
      <c r="O20" s="38"/>
      <c r="P20" s="38"/>
      <c r="Q20" s="38"/>
      <c r="R20" s="38"/>
      <c r="S20" s="38"/>
      <c r="T20" s="38"/>
      <c r="U20" s="38"/>
      <c r="V20" s="38"/>
      <c r="W20" s="38"/>
      <c r="X20" s="38"/>
      <c r="Y20" s="17"/>
    </row>
    <row r="21" spans="2:25">
      <c r="B21" s="6"/>
      <c r="C21" s="27"/>
      <c r="D21" s="27" t="s">
        <v>90</v>
      </c>
      <c r="E21" s="38" t="s">
        <v>5</v>
      </c>
      <c r="F21" s="38" t="s">
        <v>5</v>
      </c>
      <c r="G21" s="38" t="s">
        <v>5</v>
      </c>
      <c r="H21" s="38" t="s">
        <v>4</v>
      </c>
      <c r="I21" s="38" t="s">
        <v>5</v>
      </c>
      <c r="J21" s="38" t="s">
        <v>5</v>
      </c>
      <c r="K21" s="38"/>
      <c r="L21" s="38"/>
      <c r="M21" s="38"/>
      <c r="N21" s="38"/>
      <c r="O21" s="38"/>
      <c r="P21" s="38"/>
      <c r="Q21" s="38"/>
      <c r="R21" s="38"/>
      <c r="S21" s="38"/>
      <c r="T21" s="38"/>
      <c r="U21" s="38"/>
      <c r="V21" s="38"/>
      <c r="W21" s="38"/>
      <c r="X21" s="38"/>
      <c r="Y21" s="17"/>
    </row>
    <row r="22" spans="2:25">
      <c r="B22" s="6"/>
      <c r="C22" s="27"/>
      <c r="D22" s="27" t="s">
        <v>92</v>
      </c>
      <c r="E22" s="38" t="s">
        <v>5</v>
      </c>
      <c r="F22" s="38" t="s">
        <v>5</v>
      </c>
      <c r="G22" s="38" t="s">
        <v>5</v>
      </c>
      <c r="H22" s="38" t="s">
        <v>4</v>
      </c>
      <c r="I22" s="38" t="s">
        <v>5</v>
      </c>
      <c r="J22" s="38" t="s">
        <v>5</v>
      </c>
      <c r="K22" s="38"/>
      <c r="L22" s="38"/>
      <c r="M22" s="38"/>
      <c r="N22" s="38"/>
      <c r="O22" s="38"/>
      <c r="P22" s="38"/>
      <c r="Q22" s="38"/>
      <c r="R22" s="38"/>
      <c r="S22" s="38"/>
      <c r="T22" s="38"/>
      <c r="U22" s="38"/>
      <c r="V22" s="38"/>
      <c r="W22" s="38"/>
      <c r="X22" s="38"/>
      <c r="Y22" s="17"/>
    </row>
    <row r="23" spans="2:25" ht="14.25">
      <c r="B23" s="6"/>
      <c r="C23" s="27" t="s">
        <v>77</v>
      </c>
      <c r="D23" s="27" t="s">
        <v>68</v>
      </c>
      <c r="E23" s="76">
        <v>0.5</v>
      </c>
      <c r="F23" s="76">
        <v>0.8</v>
      </c>
      <c r="G23" s="76">
        <v>0</v>
      </c>
      <c r="H23" s="76">
        <v>1</v>
      </c>
      <c r="I23" s="76">
        <v>0</v>
      </c>
      <c r="J23" s="76">
        <v>0</v>
      </c>
      <c r="K23" s="76"/>
      <c r="L23" s="76"/>
      <c r="M23" s="76"/>
      <c r="N23" s="76"/>
      <c r="O23" s="76"/>
      <c r="P23" s="76"/>
      <c r="Q23" s="76"/>
      <c r="R23" s="76"/>
      <c r="S23" s="76"/>
      <c r="T23" s="76"/>
      <c r="U23" s="76"/>
      <c r="V23" s="76"/>
      <c r="W23" s="76"/>
      <c r="X23" s="76"/>
      <c r="Y23" s="17"/>
    </row>
    <row r="24" spans="2:25" ht="14.25">
      <c r="B24" s="6"/>
      <c r="C24" s="27" t="s">
        <v>80</v>
      </c>
      <c r="D24" s="27" t="s">
        <v>30</v>
      </c>
      <c r="E24" s="41">
        <v>0</v>
      </c>
      <c r="F24" s="41">
        <v>0</v>
      </c>
      <c r="G24" s="41">
        <v>6</v>
      </c>
      <c r="H24" s="41">
        <v>6</v>
      </c>
      <c r="I24" s="41">
        <v>0</v>
      </c>
      <c r="J24" s="41">
        <v>0</v>
      </c>
      <c r="K24" s="41"/>
      <c r="L24" s="41"/>
      <c r="M24" s="41"/>
      <c r="N24" s="41"/>
      <c r="O24" s="41"/>
      <c r="P24" s="41"/>
      <c r="Q24" s="41"/>
      <c r="R24" s="41"/>
      <c r="S24" s="41"/>
      <c r="T24" s="41"/>
      <c r="U24" s="41"/>
      <c r="V24" s="41"/>
      <c r="W24" s="41"/>
      <c r="X24" s="41"/>
      <c r="Y24" s="17"/>
    </row>
    <row r="25" spans="2:25" ht="14.25">
      <c r="B25" s="6"/>
      <c r="C25" s="27" t="s">
        <v>81</v>
      </c>
      <c r="D25" s="27" t="s">
        <v>31</v>
      </c>
      <c r="E25" s="41">
        <v>8</v>
      </c>
      <c r="F25" s="41">
        <v>8</v>
      </c>
      <c r="G25" s="41">
        <v>0</v>
      </c>
      <c r="H25" s="41">
        <v>8</v>
      </c>
      <c r="I25" s="41">
        <v>0</v>
      </c>
      <c r="J25" s="41">
        <v>0</v>
      </c>
      <c r="K25" s="41"/>
      <c r="L25" s="41"/>
      <c r="M25" s="41"/>
      <c r="N25" s="41"/>
      <c r="O25" s="41"/>
      <c r="P25" s="41"/>
      <c r="Q25" s="41"/>
      <c r="R25" s="41"/>
      <c r="S25" s="41"/>
      <c r="T25" s="41"/>
      <c r="U25" s="41"/>
      <c r="V25" s="41"/>
      <c r="W25" s="41"/>
      <c r="X25" s="41"/>
      <c r="Y25" s="17"/>
    </row>
    <row r="26" spans="2:25" ht="14.25">
      <c r="B26" s="6"/>
      <c r="C26" s="27" t="s">
        <v>82</v>
      </c>
      <c r="D26" s="27" t="s">
        <v>32</v>
      </c>
      <c r="E26" s="41">
        <v>12</v>
      </c>
      <c r="F26" s="41">
        <v>12</v>
      </c>
      <c r="G26" s="41">
        <v>12</v>
      </c>
      <c r="H26" s="41">
        <v>12</v>
      </c>
      <c r="I26" s="41">
        <v>16</v>
      </c>
      <c r="J26" s="41">
        <v>10</v>
      </c>
      <c r="K26" s="41"/>
      <c r="L26" s="41"/>
      <c r="M26" s="41"/>
      <c r="N26" s="41"/>
      <c r="O26" s="41"/>
      <c r="P26" s="41"/>
      <c r="Q26" s="41"/>
      <c r="R26" s="41"/>
      <c r="S26" s="41"/>
      <c r="T26" s="41"/>
      <c r="U26" s="41"/>
      <c r="V26" s="41"/>
      <c r="W26" s="41"/>
      <c r="X26" s="41"/>
      <c r="Y26" s="17"/>
    </row>
    <row r="27" spans="2:25" ht="14.25">
      <c r="B27" s="6"/>
      <c r="C27" s="27" t="s">
        <v>83</v>
      </c>
      <c r="D27" s="27" t="s">
        <v>33</v>
      </c>
      <c r="E27" s="38">
        <v>400</v>
      </c>
      <c r="F27" s="38">
        <v>400</v>
      </c>
      <c r="G27" s="38">
        <v>400</v>
      </c>
      <c r="H27" s="38">
        <v>800</v>
      </c>
      <c r="I27" s="38">
        <v>4</v>
      </c>
      <c r="J27" s="38">
        <v>80</v>
      </c>
      <c r="K27" s="38"/>
      <c r="L27" s="38"/>
      <c r="M27" s="38"/>
      <c r="N27" s="38"/>
      <c r="O27" s="38"/>
      <c r="P27" s="38"/>
      <c r="Q27" s="38"/>
      <c r="R27" s="38"/>
      <c r="S27" s="38"/>
      <c r="T27" s="38"/>
      <c r="U27" s="38"/>
      <c r="V27" s="38"/>
      <c r="W27" s="38"/>
      <c r="X27" s="38"/>
      <c r="Y27" s="17"/>
    </row>
    <row r="28" spans="2:25" ht="14.25">
      <c r="B28" s="6"/>
      <c r="C28" s="27" t="s">
        <v>85</v>
      </c>
      <c r="D28" s="27" t="s">
        <v>84</v>
      </c>
      <c r="E28" s="41">
        <v>20</v>
      </c>
      <c r="F28" s="41">
        <v>15</v>
      </c>
      <c r="G28" s="41">
        <v>15</v>
      </c>
      <c r="H28" s="41">
        <v>17</v>
      </c>
      <c r="I28" s="41">
        <v>9</v>
      </c>
      <c r="J28" s="41">
        <v>17</v>
      </c>
      <c r="K28" s="41"/>
      <c r="L28" s="41"/>
      <c r="M28" s="41"/>
      <c r="N28" s="41"/>
      <c r="O28" s="41"/>
      <c r="P28" s="41"/>
      <c r="Q28" s="41"/>
      <c r="R28" s="41"/>
      <c r="S28" s="41"/>
      <c r="T28" s="41"/>
      <c r="U28" s="41"/>
      <c r="V28" s="41"/>
      <c r="W28" s="41"/>
      <c r="X28" s="41"/>
      <c r="Y28" s="17"/>
    </row>
    <row r="29" spans="2:25">
      <c r="B29" s="6"/>
      <c r="C29" s="7"/>
      <c r="D29" s="7"/>
      <c r="E29" s="16"/>
      <c r="F29" s="7"/>
      <c r="G29" s="7"/>
      <c r="H29" s="7"/>
      <c r="I29" s="7"/>
      <c r="J29" s="7"/>
      <c r="K29" s="7"/>
      <c r="L29" s="7"/>
      <c r="M29" s="7"/>
      <c r="N29" s="7"/>
      <c r="O29" s="7"/>
      <c r="P29" s="7"/>
      <c r="Q29" s="7"/>
      <c r="R29" s="7"/>
      <c r="S29" s="7"/>
      <c r="T29" s="7"/>
      <c r="U29" s="7"/>
      <c r="V29" s="7"/>
      <c r="W29" s="7"/>
      <c r="X29" s="7"/>
      <c r="Y29" s="17"/>
    </row>
    <row r="30" spans="2:25">
      <c r="B30" s="6"/>
      <c r="C30" s="14" t="s">
        <v>2</v>
      </c>
      <c r="D30" s="21"/>
      <c r="E30" s="24"/>
      <c r="F30" s="21"/>
      <c r="G30" s="21"/>
      <c r="H30" s="21"/>
      <c r="I30" s="21"/>
      <c r="J30" s="21"/>
      <c r="K30" s="21"/>
      <c r="L30" s="21"/>
      <c r="M30" s="21"/>
      <c r="N30" s="21"/>
      <c r="O30" s="21"/>
      <c r="P30" s="21"/>
      <c r="Q30" s="21"/>
      <c r="R30" s="21"/>
      <c r="S30" s="21"/>
      <c r="T30" s="21"/>
      <c r="U30" s="21"/>
      <c r="V30" s="21"/>
      <c r="W30" s="21"/>
      <c r="X30" s="21"/>
      <c r="Y30" s="17"/>
    </row>
    <row r="31" spans="2:25">
      <c r="B31" s="6"/>
      <c r="C31" s="25" t="s">
        <v>34</v>
      </c>
      <c r="D31" s="25" t="s">
        <v>35</v>
      </c>
      <c r="E31" s="36">
        <f>SUM(E7:E8)</f>
        <v>1</v>
      </c>
      <c r="F31" s="36">
        <f t="shared" ref="F31:X31" si="0">SUM(F7:F8)</f>
        <v>4</v>
      </c>
      <c r="G31" s="36">
        <f t="shared" si="0"/>
        <v>4</v>
      </c>
      <c r="H31" s="36">
        <f t="shared" si="0"/>
        <v>4</v>
      </c>
      <c r="I31" s="36">
        <f t="shared" si="0"/>
        <v>4</v>
      </c>
      <c r="J31" s="36">
        <f t="shared" si="0"/>
        <v>4</v>
      </c>
      <c r="K31" s="36">
        <f t="shared" si="0"/>
        <v>0</v>
      </c>
      <c r="L31" s="36">
        <f t="shared" si="0"/>
        <v>0</v>
      </c>
      <c r="M31" s="36">
        <f t="shared" si="0"/>
        <v>0</v>
      </c>
      <c r="N31" s="36">
        <f t="shared" si="0"/>
        <v>0</v>
      </c>
      <c r="O31" s="36">
        <f t="shared" si="0"/>
        <v>0</v>
      </c>
      <c r="P31" s="36">
        <f t="shared" si="0"/>
        <v>0</v>
      </c>
      <c r="Q31" s="36">
        <f t="shared" si="0"/>
        <v>0</v>
      </c>
      <c r="R31" s="36">
        <f t="shared" si="0"/>
        <v>0</v>
      </c>
      <c r="S31" s="36">
        <f t="shared" si="0"/>
        <v>0</v>
      </c>
      <c r="T31" s="36">
        <f t="shared" si="0"/>
        <v>0</v>
      </c>
      <c r="U31" s="36">
        <f t="shared" si="0"/>
        <v>0</v>
      </c>
      <c r="V31" s="36">
        <f t="shared" si="0"/>
        <v>0</v>
      </c>
      <c r="W31" s="36">
        <f t="shared" si="0"/>
        <v>0</v>
      </c>
      <c r="X31" s="36">
        <f t="shared" si="0"/>
        <v>0</v>
      </c>
      <c r="Y31" s="17"/>
    </row>
    <row r="32" spans="2:25" ht="14.25">
      <c r="B32" s="6"/>
      <c r="C32" s="25" t="s">
        <v>36</v>
      </c>
      <c r="D32" s="25" t="s">
        <v>37</v>
      </c>
      <c r="E32" s="31">
        <f>4*EXP(-1.434/(E31+0.001))</f>
        <v>0.95478120310418679</v>
      </c>
      <c r="F32" s="31">
        <f t="shared" ref="F32:X32" si="1">4*EXP(-1.434/(F31+0.001))</f>
        <v>2.7951449443867045</v>
      </c>
      <c r="G32" s="31">
        <f t="shared" si="1"/>
        <v>2.7951449443867045</v>
      </c>
      <c r="H32" s="31">
        <f t="shared" si="1"/>
        <v>2.7951449443867045</v>
      </c>
      <c r="I32" s="31">
        <f t="shared" si="1"/>
        <v>2.7951449443867045</v>
      </c>
      <c r="J32" s="31">
        <f t="shared" si="1"/>
        <v>2.7951449443867045</v>
      </c>
      <c r="K32" s="31">
        <f t="shared" si="1"/>
        <v>0</v>
      </c>
      <c r="L32" s="31">
        <f t="shared" si="1"/>
        <v>0</v>
      </c>
      <c r="M32" s="31">
        <f t="shared" si="1"/>
        <v>0</v>
      </c>
      <c r="N32" s="31">
        <f t="shared" si="1"/>
        <v>0</v>
      </c>
      <c r="O32" s="31">
        <f t="shared" si="1"/>
        <v>0</v>
      </c>
      <c r="P32" s="31">
        <f t="shared" si="1"/>
        <v>0</v>
      </c>
      <c r="Q32" s="31">
        <f t="shared" si="1"/>
        <v>0</v>
      </c>
      <c r="R32" s="31">
        <f t="shared" si="1"/>
        <v>0</v>
      </c>
      <c r="S32" s="31">
        <f t="shared" si="1"/>
        <v>0</v>
      </c>
      <c r="T32" s="31">
        <f t="shared" si="1"/>
        <v>0</v>
      </c>
      <c r="U32" s="31">
        <f t="shared" si="1"/>
        <v>0</v>
      </c>
      <c r="V32" s="31">
        <f t="shared" si="1"/>
        <v>0</v>
      </c>
      <c r="W32" s="31">
        <f t="shared" si="1"/>
        <v>0</v>
      </c>
      <c r="X32" s="31">
        <f t="shared" si="1"/>
        <v>0</v>
      </c>
      <c r="Y32" s="17"/>
    </row>
    <row r="33" spans="2:25" ht="14.25">
      <c r="B33" s="6"/>
      <c r="C33" s="25" t="s">
        <v>42</v>
      </c>
      <c r="D33" s="25" t="s">
        <v>43</v>
      </c>
      <c r="E33" s="31">
        <f>IF(E10&lt;=0.8,1,IF(E10&lt;=1,1+((4*(E10-0.8))/4.2),1+(((4*(E10-0.8))+((E10-1)*(6.5+(5*(E10-1)))))/(4.2*E10))))</f>
        <v>1</v>
      </c>
      <c r="F33" s="31">
        <f t="shared" ref="F33:X33" si="2">IF(F10&lt;=0.8,1,IF(F10&lt;=1,1+((4*(F10-0.8))/4.2),1+(((4*(F10-0.8))+((F10-1)*(6.5+(5*(F10-1)))))/(4.2*F10))))</f>
        <v>1.4112554112554112</v>
      </c>
      <c r="G33" s="31">
        <f t="shared" si="2"/>
        <v>1.4112554112554112</v>
      </c>
      <c r="H33" s="31">
        <f t="shared" si="2"/>
        <v>1.4112554112554112</v>
      </c>
      <c r="I33" s="31">
        <f t="shared" si="2"/>
        <v>1.4112554112554112</v>
      </c>
      <c r="J33" s="31">
        <f t="shared" si="2"/>
        <v>1.4112554112554112</v>
      </c>
      <c r="K33" s="31">
        <f t="shared" si="2"/>
        <v>1</v>
      </c>
      <c r="L33" s="31">
        <f t="shared" si="2"/>
        <v>1</v>
      </c>
      <c r="M33" s="31">
        <f t="shared" si="2"/>
        <v>1</v>
      </c>
      <c r="N33" s="31">
        <f t="shared" si="2"/>
        <v>1</v>
      </c>
      <c r="O33" s="31">
        <f t="shared" si="2"/>
        <v>1</v>
      </c>
      <c r="P33" s="31">
        <f t="shared" si="2"/>
        <v>1</v>
      </c>
      <c r="Q33" s="31">
        <f t="shared" si="2"/>
        <v>1</v>
      </c>
      <c r="R33" s="31">
        <f t="shared" si="2"/>
        <v>1</v>
      </c>
      <c r="S33" s="31">
        <f t="shared" si="2"/>
        <v>1</v>
      </c>
      <c r="T33" s="31">
        <f t="shared" si="2"/>
        <v>1</v>
      </c>
      <c r="U33" s="31">
        <f t="shared" si="2"/>
        <v>1</v>
      </c>
      <c r="V33" s="31">
        <f t="shared" si="2"/>
        <v>1</v>
      </c>
      <c r="W33" s="31">
        <f t="shared" si="2"/>
        <v>1</v>
      </c>
      <c r="X33" s="31">
        <f t="shared" si="2"/>
        <v>1</v>
      </c>
      <c r="Y33" s="17"/>
    </row>
    <row r="34" spans="2:25" ht="14.25">
      <c r="B34" s="6"/>
      <c r="C34" s="25" t="s">
        <v>44</v>
      </c>
      <c r="D34" s="25" t="s">
        <v>45</v>
      </c>
      <c r="E34" s="74">
        <f>((E15*'Default Values'!$C$5)+(LOS!E16*'Default Values'!$C$6))/LOS!E12</f>
        <v>0</v>
      </c>
      <c r="F34" s="74">
        <f>((F15*'Default Values'!$C$5)+(LOS!F16*'Default Values'!$C$6))/LOS!F12</f>
        <v>0</v>
      </c>
      <c r="G34" s="74">
        <f>((G15*'Default Values'!$C$5)+(LOS!G16*'Default Values'!$C$6))/LOS!G12</f>
        <v>0</v>
      </c>
      <c r="H34" s="74">
        <f>((H15*'Default Values'!$C$5)+(LOS!H16*'Default Values'!$C$6))/LOS!H12</f>
        <v>0</v>
      </c>
      <c r="I34" s="74">
        <f>((I15*'Default Values'!$C$5)+(LOS!I16*'Default Values'!$C$6))/LOS!I12</f>
        <v>0.40540540540540537</v>
      </c>
      <c r="J34" s="74">
        <f>((J15*'Default Values'!$C$5)+(LOS!J16*'Default Values'!$C$6))/LOS!J12</f>
        <v>0.40540540540540537</v>
      </c>
      <c r="K34" s="74" t="e">
        <f>((K15*'Default Values'!$C$5)+(LOS!K16*'Default Values'!$C$6))/LOS!K12</f>
        <v>#DIV/0!</v>
      </c>
      <c r="L34" s="74" t="e">
        <f>((L15*'Default Values'!$C$5)+(LOS!L16*'Default Values'!$C$6))/LOS!L12</f>
        <v>#DIV/0!</v>
      </c>
      <c r="M34" s="74" t="e">
        <f>((M15*'Default Values'!$C$5)+(LOS!M16*'Default Values'!$C$6))/LOS!M12</f>
        <v>#DIV/0!</v>
      </c>
      <c r="N34" s="74" t="e">
        <f>((N15*'Default Values'!$C$5)+(LOS!N16*'Default Values'!$C$6))/LOS!N12</f>
        <v>#DIV/0!</v>
      </c>
      <c r="O34" s="74" t="e">
        <f>((O15*'Default Values'!$C$5)+(LOS!O16*'Default Values'!$C$6))/LOS!O12</f>
        <v>#DIV/0!</v>
      </c>
      <c r="P34" s="74" t="e">
        <f>((P15*'Default Values'!$C$5)+(LOS!P16*'Default Values'!$C$6))/LOS!P12</f>
        <v>#DIV/0!</v>
      </c>
      <c r="Q34" s="74" t="e">
        <f>((Q15*'Default Values'!$C$5)+(LOS!Q16*'Default Values'!$C$6))/LOS!Q12</f>
        <v>#DIV/0!</v>
      </c>
      <c r="R34" s="74" t="e">
        <f>((R15*'Default Values'!$C$5)+(LOS!R16*'Default Values'!$C$6))/LOS!R12</f>
        <v>#DIV/0!</v>
      </c>
      <c r="S34" s="74" t="e">
        <f>((S15*'Default Values'!$C$5)+(LOS!S16*'Default Values'!$C$6))/LOS!S12</f>
        <v>#DIV/0!</v>
      </c>
      <c r="T34" s="74" t="e">
        <f>((T15*'Default Values'!$C$5)+(LOS!T16*'Default Values'!$C$6))/LOS!T12</f>
        <v>#DIV/0!</v>
      </c>
      <c r="U34" s="74" t="e">
        <f>((U15*'Default Values'!$C$5)+(LOS!U16*'Default Values'!$C$6))/LOS!U12</f>
        <v>#DIV/0!</v>
      </c>
      <c r="V34" s="74" t="e">
        <f>((V15*'Default Values'!$C$5)+(LOS!V16*'Default Values'!$C$6))/LOS!V12</f>
        <v>#DIV/0!</v>
      </c>
      <c r="W34" s="74" t="e">
        <f>((W15*'Default Values'!$C$5)+(LOS!W16*'Default Values'!$C$6))/LOS!W12</f>
        <v>#DIV/0!</v>
      </c>
      <c r="X34" s="74" t="e">
        <f>((X15*'Default Values'!$C$5)+(LOS!X16*'Default Values'!$C$6))/LOS!X12</f>
        <v>#DIV/0!</v>
      </c>
      <c r="Y34" s="17"/>
    </row>
    <row r="35" spans="2:25" ht="14.25">
      <c r="B35" s="6"/>
      <c r="C35" s="25" t="s">
        <v>50</v>
      </c>
      <c r="D35" s="25" t="s">
        <v>49</v>
      </c>
      <c r="E35" s="74">
        <f>E9/E12</f>
        <v>0</v>
      </c>
      <c r="F35" s="74">
        <f t="shared" ref="F35:X35" si="3">F9/F12</f>
        <v>0.75675675675675669</v>
      </c>
      <c r="G35" s="74">
        <f t="shared" si="3"/>
        <v>0.75675675675675669</v>
      </c>
      <c r="H35" s="74">
        <f t="shared" si="3"/>
        <v>0.75675675675675669</v>
      </c>
      <c r="I35" s="74">
        <f t="shared" si="3"/>
        <v>0.27027027027027023</v>
      </c>
      <c r="J35" s="74">
        <f t="shared" si="3"/>
        <v>0.27027027027027023</v>
      </c>
      <c r="K35" s="74" t="e">
        <f t="shared" si="3"/>
        <v>#DIV/0!</v>
      </c>
      <c r="L35" s="74" t="e">
        <f t="shared" si="3"/>
        <v>#DIV/0!</v>
      </c>
      <c r="M35" s="74" t="e">
        <f t="shared" si="3"/>
        <v>#DIV/0!</v>
      </c>
      <c r="N35" s="74" t="e">
        <f t="shared" si="3"/>
        <v>#DIV/0!</v>
      </c>
      <c r="O35" s="74" t="e">
        <f t="shared" si="3"/>
        <v>#DIV/0!</v>
      </c>
      <c r="P35" s="74" t="e">
        <f t="shared" si="3"/>
        <v>#DIV/0!</v>
      </c>
      <c r="Q35" s="74" t="e">
        <f t="shared" si="3"/>
        <v>#DIV/0!</v>
      </c>
      <c r="R35" s="74" t="e">
        <f t="shared" si="3"/>
        <v>#DIV/0!</v>
      </c>
      <c r="S35" s="74" t="e">
        <f t="shared" si="3"/>
        <v>#DIV/0!</v>
      </c>
      <c r="T35" s="74" t="e">
        <f t="shared" si="3"/>
        <v>#DIV/0!</v>
      </c>
      <c r="U35" s="74" t="e">
        <f t="shared" si="3"/>
        <v>#DIV/0!</v>
      </c>
      <c r="V35" s="74" t="e">
        <f t="shared" si="3"/>
        <v>#DIV/0!</v>
      </c>
      <c r="W35" s="74" t="e">
        <f t="shared" si="3"/>
        <v>#DIV/0!</v>
      </c>
      <c r="X35" s="74" t="e">
        <f t="shared" si="3"/>
        <v>#DIV/0!</v>
      </c>
      <c r="Y35" s="17"/>
    </row>
    <row r="36" spans="2:25" ht="14.25">
      <c r="B36" s="6"/>
      <c r="C36" s="25" t="s">
        <v>55</v>
      </c>
      <c r="D36" s="25" t="s">
        <v>54</v>
      </c>
      <c r="E36" s="74">
        <f>(E33*(60/E11))+(2*E35)-E34</f>
        <v>5</v>
      </c>
      <c r="F36" s="74">
        <f t="shared" ref="F36:X36" si="4">(F33*(60/F11))+(2*F35)-F34</f>
        <v>13.785299698343175</v>
      </c>
      <c r="G36" s="74">
        <f t="shared" si="4"/>
        <v>13.785299698343175</v>
      </c>
      <c r="H36" s="74">
        <f t="shared" si="4"/>
        <v>12.956124956124954</v>
      </c>
      <c r="I36" s="74">
        <f t="shared" si="4"/>
        <v>9.5435045435045431</v>
      </c>
      <c r="J36" s="74">
        <f t="shared" si="4"/>
        <v>9.5435045435045431</v>
      </c>
      <c r="K36" s="74" t="e">
        <f t="shared" si="4"/>
        <v>#DIV/0!</v>
      </c>
      <c r="L36" s="74" t="e">
        <f t="shared" si="4"/>
        <v>#DIV/0!</v>
      </c>
      <c r="M36" s="74" t="e">
        <f t="shared" si="4"/>
        <v>#DIV/0!</v>
      </c>
      <c r="N36" s="74" t="e">
        <f t="shared" si="4"/>
        <v>#DIV/0!</v>
      </c>
      <c r="O36" s="74" t="e">
        <f t="shared" si="4"/>
        <v>#DIV/0!</v>
      </c>
      <c r="P36" s="74" t="e">
        <f t="shared" si="4"/>
        <v>#DIV/0!</v>
      </c>
      <c r="Q36" s="74" t="e">
        <f t="shared" si="4"/>
        <v>#DIV/0!</v>
      </c>
      <c r="R36" s="74" t="e">
        <f t="shared" si="4"/>
        <v>#DIV/0!</v>
      </c>
      <c r="S36" s="74" t="e">
        <f t="shared" si="4"/>
        <v>#DIV/0!</v>
      </c>
      <c r="T36" s="74" t="e">
        <f t="shared" si="4"/>
        <v>#DIV/0!</v>
      </c>
      <c r="U36" s="74" t="e">
        <f t="shared" si="4"/>
        <v>#DIV/0!</v>
      </c>
      <c r="V36" s="74" t="e">
        <f t="shared" si="4"/>
        <v>#DIV/0!</v>
      </c>
      <c r="W36" s="74" t="e">
        <f t="shared" si="4"/>
        <v>#DIV/0!</v>
      </c>
      <c r="X36" s="74" t="e">
        <f t="shared" si="4"/>
        <v>#DIV/0!</v>
      </c>
      <c r="Y36" s="17"/>
    </row>
    <row r="37" spans="2:25" ht="14.25">
      <c r="B37" s="6"/>
      <c r="C37" s="25" t="s">
        <v>57</v>
      </c>
      <c r="D37" s="25" t="s">
        <v>58</v>
      </c>
      <c r="E37" s="74">
        <f>IF(E13="Yes",'Default Values'!$C$3,'Default Values'!$C$4)</f>
        <v>4</v>
      </c>
      <c r="F37" s="74">
        <f>IF(F13="Yes",'Default Values'!$C$3,'Default Values'!$C$4)</f>
        <v>4</v>
      </c>
      <c r="G37" s="74">
        <f>IF(G13="Yes",'Default Values'!$C$3,'Default Values'!$C$4)</f>
        <v>4</v>
      </c>
      <c r="H37" s="74">
        <f>IF(H13="Yes",'Default Values'!$C$3,'Default Values'!$C$4)</f>
        <v>4</v>
      </c>
      <c r="I37" s="74">
        <f>IF(I13="Yes",'Default Values'!$C$3,'Default Values'!$C$4)</f>
        <v>4</v>
      </c>
      <c r="J37" s="74">
        <f>IF(J13="Yes",'Default Values'!$C$3,'Default Values'!$C$4)</f>
        <v>4</v>
      </c>
      <c r="K37" s="74">
        <f>IF(K13="Yes",'Default Values'!$C$3,'Default Values'!$C$4)</f>
        <v>4</v>
      </c>
      <c r="L37" s="74">
        <f>IF(L13="Yes",'Default Values'!$C$3,'Default Values'!$C$4)</f>
        <v>4</v>
      </c>
      <c r="M37" s="74">
        <f>IF(M13="Yes",'Default Values'!$C$3,'Default Values'!$C$4)</f>
        <v>4</v>
      </c>
      <c r="N37" s="74">
        <f>IF(N13="Yes",'Default Values'!$C$3,'Default Values'!$C$4)</f>
        <v>4</v>
      </c>
      <c r="O37" s="74">
        <f>IF(O13="Yes",'Default Values'!$C$3,'Default Values'!$C$4)</f>
        <v>4</v>
      </c>
      <c r="P37" s="74">
        <f>IF(P13="Yes",'Default Values'!$C$3,'Default Values'!$C$4)</f>
        <v>4</v>
      </c>
      <c r="Q37" s="74">
        <f>IF(Q13="Yes",'Default Values'!$C$3,'Default Values'!$C$4)</f>
        <v>4</v>
      </c>
      <c r="R37" s="74">
        <f>IF(R13="Yes",'Default Values'!$C$3,'Default Values'!$C$4)</f>
        <v>4</v>
      </c>
      <c r="S37" s="74">
        <f>IF(S13="Yes",'Default Values'!$C$3,'Default Values'!$C$4)</f>
        <v>4</v>
      </c>
      <c r="T37" s="74">
        <f>IF(T13="Yes",'Default Values'!$C$3,'Default Values'!$C$4)</f>
        <v>4</v>
      </c>
      <c r="U37" s="74">
        <f>IF(U13="Yes",'Default Values'!$C$3,'Default Values'!$C$4)</f>
        <v>4</v>
      </c>
      <c r="V37" s="74">
        <f>IF(V13="Yes",'Default Values'!$C$3,'Default Values'!$C$4)</f>
        <v>4</v>
      </c>
      <c r="W37" s="74">
        <f>IF(W13="Yes",'Default Values'!$C$3,'Default Values'!$C$4)</f>
        <v>4</v>
      </c>
      <c r="X37" s="74">
        <f>IF(X13="Yes",'Default Values'!$C$3,'Default Values'!$C$4)</f>
        <v>4</v>
      </c>
      <c r="Y37" s="17"/>
    </row>
    <row r="38" spans="2:25" ht="14.25">
      <c r="B38" s="6"/>
      <c r="C38" s="25" t="s">
        <v>61</v>
      </c>
      <c r="D38" s="25" t="s">
        <v>60</v>
      </c>
      <c r="E38" s="31">
        <f>((('Default Values'!$C$2-1)*LOS!E37)-(('Default Values'!$C$2+1)*LOS!E36))/((('Default Values'!$C$2-1)*LOS!E36)-(('Default Values'!$C$2+1)*LOS!E37))</f>
        <v>0.91489361702127647</v>
      </c>
      <c r="F38" s="31">
        <f>((('Default Values'!$C$2-1)*LOS!F37)-(('Default Values'!$C$2+1)*LOS!F36))/((('Default Values'!$C$2-1)*LOS!F36)-(('Default Values'!$C$2+1)*LOS!F37))</f>
        <v>0.63924197462283738</v>
      </c>
      <c r="G38" s="31">
        <f>((('Default Values'!$C$2-1)*LOS!G37)-(('Default Values'!$C$2+1)*LOS!G36))/((('Default Values'!$C$2-1)*LOS!G36)-(('Default Values'!$C$2+1)*LOS!G37))</f>
        <v>0.63924197462283738</v>
      </c>
      <c r="H38" s="31">
        <f>((('Default Values'!$C$2-1)*LOS!H37)-(('Default Values'!$C$2+1)*LOS!H36))/((('Default Values'!$C$2-1)*LOS!H36)-(('Default Values'!$C$2+1)*LOS!H37))</f>
        <v>0.65114911884937743</v>
      </c>
      <c r="I38" s="31">
        <f>((('Default Values'!$C$2-1)*LOS!I37)-(('Default Values'!$C$2+1)*LOS!I36))/((('Default Values'!$C$2-1)*LOS!I36)-(('Default Values'!$C$2+1)*LOS!I37))</f>
        <v>0.71862001250107022</v>
      </c>
      <c r="J38" s="31">
        <f>((('Default Values'!$C$2-1)*LOS!J37)-(('Default Values'!$C$2+1)*LOS!J36))/((('Default Values'!$C$2-1)*LOS!J36)-(('Default Values'!$C$2+1)*LOS!J37))</f>
        <v>0.71862001250107022</v>
      </c>
      <c r="K38" s="31" t="e">
        <f>((('Default Values'!$C$2-1)*LOS!K37)-(('Default Values'!$C$2+1)*LOS!K36))/((('Default Values'!$C$2-1)*LOS!K36)-(('Default Values'!$C$2+1)*LOS!K37))</f>
        <v>#DIV/0!</v>
      </c>
      <c r="L38" s="31" t="e">
        <f>((('Default Values'!$C$2-1)*LOS!L37)-(('Default Values'!$C$2+1)*LOS!L36))/((('Default Values'!$C$2-1)*LOS!L36)-(('Default Values'!$C$2+1)*LOS!L37))</f>
        <v>#DIV/0!</v>
      </c>
      <c r="M38" s="31" t="e">
        <f>((('Default Values'!$C$2-1)*LOS!M37)-(('Default Values'!$C$2+1)*LOS!M36))/((('Default Values'!$C$2-1)*LOS!M36)-(('Default Values'!$C$2+1)*LOS!M37))</f>
        <v>#DIV/0!</v>
      </c>
      <c r="N38" s="31" t="e">
        <f>((('Default Values'!$C$2-1)*LOS!N37)-(('Default Values'!$C$2+1)*LOS!N36))/((('Default Values'!$C$2-1)*LOS!N36)-(('Default Values'!$C$2+1)*LOS!N37))</f>
        <v>#DIV/0!</v>
      </c>
      <c r="O38" s="31" t="e">
        <f>((('Default Values'!$C$2-1)*LOS!O37)-(('Default Values'!$C$2+1)*LOS!O36))/((('Default Values'!$C$2-1)*LOS!O36)-(('Default Values'!$C$2+1)*LOS!O37))</f>
        <v>#DIV/0!</v>
      </c>
      <c r="P38" s="31" t="e">
        <f>((('Default Values'!$C$2-1)*LOS!P37)-(('Default Values'!$C$2+1)*LOS!P36))/((('Default Values'!$C$2-1)*LOS!P36)-(('Default Values'!$C$2+1)*LOS!P37))</f>
        <v>#DIV/0!</v>
      </c>
      <c r="Q38" s="31" t="e">
        <f>((('Default Values'!$C$2-1)*LOS!Q37)-(('Default Values'!$C$2+1)*LOS!Q36))/((('Default Values'!$C$2-1)*LOS!Q36)-(('Default Values'!$C$2+1)*LOS!Q37))</f>
        <v>#DIV/0!</v>
      </c>
      <c r="R38" s="31" t="e">
        <f>((('Default Values'!$C$2-1)*LOS!R37)-(('Default Values'!$C$2+1)*LOS!R36))/((('Default Values'!$C$2-1)*LOS!R36)-(('Default Values'!$C$2+1)*LOS!R37))</f>
        <v>#DIV/0!</v>
      </c>
      <c r="S38" s="31" t="e">
        <f>((('Default Values'!$C$2-1)*LOS!S37)-(('Default Values'!$C$2+1)*LOS!S36))/((('Default Values'!$C$2-1)*LOS!S36)-(('Default Values'!$C$2+1)*LOS!S37))</f>
        <v>#DIV/0!</v>
      </c>
      <c r="T38" s="31" t="e">
        <f>((('Default Values'!$C$2-1)*LOS!T37)-(('Default Values'!$C$2+1)*LOS!T36))/((('Default Values'!$C$2-1)*LOS!T36)-(('Default Values'!$C$2+1)*LOS!T37))</f>
        <v>#DIV/0!</v>
      </c>
      <c r="U38" s="31" t="e">
        <f>((('Default Values'!$C$2-1)*LOS!U37)-(('Default Values'!$C$2+1)*LOS!U36))/((('Default Values'!$C$2-1)*LOS!U36)-(('Default Values'!$C$2+1)*LOS!U37))</f>
        <v>#DIV/0!</v>
      </c>
      <c r="V38" s="31" t="e">
        <f>((('Default Values'!$C$2-1)*LOS!V37)-(('Default Values'!$C$2+1)*LOS!V36))/((('Default Values'!$C$2-1)*LOS!V36)-(('Default Values'!$C$2+1)*LOS!V37))</f>
        <v>#DIV/0!</v>
      </c>
      <c r="W38" s="31" t="e">
        <f>((('Default Values'!$C$2-1)*LOS!W37)-(('Default Values'!$C$2+1)*LOS!W36))/((('Default Values'!$C$2-1)*LOS!W36)-(('Default Values'!$C$2+1)*LOS!W37))</f>
        <v>#DIV/0!</v>
      </c>
      <c r="X38" s="31" t="e">
        <f>((('Default Values'!$C$2-1)*LOS!X37)-(('Default Values'!$C$2+1)*LOS!X36))/((('Default Values'!$C$2-1)*LOS!X36)-(('Default Values'!$C$2+1)*LOS!X37))</f>
        <v>#DIV/0!</v>
      </c>
      <c r="Y38" s="17"/>
    </row>
    <row r="39" spans="2:25" ht="14.25">
      <c r="B39" s="6"/>
      <c r="C39" s="25" t="s">
        <v>63</v>
      </c>
      <c r="D39" s="25" t="s">
        <v>62</v>
      </c>
      <c r="E39" s="31">
        <f>E32*E38</f>
        <v>0.87352322837191543</v>
      </c>
      <c r="F39" s="31">
        <f t="shared" ref="F39:X39" si="5">F32*F38</f>
        <v>1.786773973606798</v>
      </c>
      <c r="G39" s="31">
        <f t="shared" si="5"/>
        <v>1.786773973606798</v>
      </c>
      <c r="H39" s="31">
        <f t="shared" si="5"/>
        <v>1.8200561675936946</v>
      </c>
      <c r="I39" s="31">
        <f t="shared" si="5"/>
        <v>2.0086470948774768</v>
      </c>
      <c r="J39" s="31">
        <f t="shared" si="5"/>
        <v>2.0086470948774768</v>
      </c>
      <c r="K39" s="31" t="e">
        <f t="shared" si="5"/>
        <v>#DIV/0!</v>
      </c>
      <c r="L39" s="31" t="e">
        <f t="shared" si="5"/>
        <v>#DIV/0!</v>
      </c>
      <c r="M39" s="31" t="e">
        <f t="shared" si="5"/>
        <v>#DIV/0!</v>
      </c>
      <c r="N39" s="31" t="e">
        <f t="shared" si="5"/>
        <v>#DIV/0!</v>
      </c>
      <c r="O39" s="31" t="e">
        <f t="shared" si="5"/>
        <v>#DIV/0!</v>
      </c>
      <c r="P39" s="31" t="e">
        <f t="shared" si="5"/>
        <v>#DIV/0!</v>
      </c>
      <c r="Q39" s="31" t="e">
        <f t="shared" si="5"/>
        <v>#DIV/0!</v>
      </c>
      <c r="R39" s="31" t="e">
        <f t="shared" si="5"/>
        <v>#DIV/0!</v>
      </c>
      <c r="S39" s="31" t="e">
        <f t="shared" si="5"/>
        <v>#DIV/0!</v>
      </c>
      <c r="T39" s="31" t="e">
        <f t="shared" si="5"/>
        <v>#DIV/0!</v>
      </c>
      <c r="U39" s="31" t="e">
        <f t="shared" si="5"/>
        <v>#DIV/0!</v>
      </c>
      <c r="V39" s="31" t="e">
        <f t="shared" si="5"/>
        <v>#DIV/0!</v>
      </c>
      <c r="W39" s="31" t="e">
        <f t="shared" si="5"/>
        <v>#DIV/0!</v>
      </c>
      <c r="X39" s="31" t="e">
        <f t="shared" si="5"/>
        <v>#DIV/0!</v>
      </c>
      <c r="Y39" s="17"/>
    </row>
    <row r="40" spans="2:25" ht="14.25">
      <c r="B40" s="6"/>
      <c r="C40" s="25" t="s">
        <v>65</v>
      </c>
      <c r="D40" s="25" t="s">
        <v>64</v>
      </c>
      <c r="E40" s="31">
        <f>4*((E28/100)^2)</f>
        <v>0.16000000000000003</v>
      </c>
      <c r="F40" s="31">
        <f t="shared" ref="F40:X40" si="6">4*((F28/100)^2)</f>
        <v>0.09</v>
      </c>
      <c r="G40" s="31">
        <f t="shared" si="6"/>
        <v>0.09</v>
      </c>
      <c r="H40" s="31">
        <f t="shared" si="6"/>
        <v>0.11560000000000002</v>
      </c>
      <c r="I40" s="31">
        <f t="shared" si="6"/>
        <v>3.2399999999999998E-2</v>
      </c>
      <c r="J40" s="31">
        <f t="shared" si="6"/>
        <v>0.11560000000000002</v>
      </c>
      <c r="K40" s="31">
        <f t="shared" si="6"/>
        <v>0</v>
      </c>
      <c r="L40" s="31">
        <f t="shared" si="6"/>
        <v>0</v>
      </c>
      <c r="M40" s="31">
        <f t="shared" si="6"/>
        <v>0</v>
      </c>
      <c r="N40" s="31">
        <f t="shared" si="6"/>
        <v>0</v>
      </c>
      <c r="O40" s="31">
        <f t="shared" si="6"/>
        <v>0</v>
      </c>
      <c r="P40" s="31">
        <f t="shared" si="6"/>
        <v>0</v>
      </c>
      <c r="Q40" s="31">
        <f t="shared" si="6"/>
        <v>0</v>
      </c>
      <c r="R40" s="31">
        <f t="shared" si="6"/>
        <v>0</v>
      </c>
      <c r="S40" s="31">
        <f t="shared" si="6"/>
        <v>0</v>
      </c>
      <c r="T40" s="31">
        <f t="shared" si="6"/>
        <v>0</v>
      </c>
      <c r="U40" s="31">
        <f t="shared" si="6"/>
        <v>0</v>
      </c>
      <c r="V40" s="31">
        <f t="shared" si="6"/>
        <v>0</v>
      </c>
      <c r="W40" s="31">
        <f t="shared" si="6"/>
        <v>0</v>
      </c>
      <c r="X40" s="31">
        <f t="shared" si="6"/>
        <v>0</v>
      </c>
      <c r="Y40" s="17"/>
    </row>
    <row r="41" spans="2:25" ht="14.25">
      <c r="B41" s="6"/>
      <c r="C41" s="25" t="s">
        <v>66</v>
      </c>
      <c r="D41" s="25" t="s">
        <v>67</v>
      </c>
      <c r="E41" s="31">
        <f>0.0091*(E27/4)</f>
        <v>0.91</v>
      </c>
      <c r="F41" s="31">
        <f t="shared" ref="F41:X41" si="7">0.0091*(F27/4)</f>
        <v>0.91</v>
      </c>
      <c r="G41" s="31">
        <f t="shared" si="7"/>
        <v>0.91</v>
      </c>
      <c r="H41" s="31">
        <f t="shared" si="7"/>
        <v>1.82</v>
      </c>
      <c r="I41" s="31">
        <f t="shared" si="7"/>
        <v>9.1000000000000004E-3</v>
      </c>
      <c r="J41" s="31">
        <f t="shared" si="7"/>
        <v>0.182</v>
      </c>
      <c r="K41" s="31">
        <f t="shared" si="7"/>
        <v>0</v>
      </c>
      <c r="L41" s="31">
        <f t="shared" si="7"/>
        <v>0</v>
      </c>
      <c r="M41" s="31">
        <f t="shared" si="7"/>
        <v>0</v>
      </c>
      <c r="N41" s="31">
        <f t="shared" si="7"/>
        <v>0</v>
      </c>
      <c r="O41" s="31">
        <f t="shared" si="7"/>
        <v>0</v>
      </c>
      <c r="P41" s="31">
        <f t="shared" si="7"/>
        <v>0</v>
      </c>
      <c r="Q41" s="31">
        <f t="shared" si="7"/>
        <v>0</v>
      </c>
      <c r="R41" s="31">
        <f t="shared" si="7"/>
        <v>0</v>
      </c>
      <c r="S41" s="31">
        <f t="shared" si="7"/>
        <v>0</v>
      </c>
      <c r="T41" s="31">
        <f t="shared" si="7"/>
        <v>0</v>
      </c>
      <c r="U41" s="31">
        <f t="shared" si="7"/>
        <v>0</v>
      </c>
      <c r="V41" s="31">
        <f t="shared" si="7"/>
        <v>0</v>
      </c>
      <c r="W41" s="31">
        <f t="shared" si="7"/>
        <v>0</v>
      </c>
      <c r="X41" s="31">
        <f t="shared" si="7"/>
        <v>0</v>
      </c>
      <c r="Y41" s="17"/>
    </row>
    <row r="42" spans="2:25" ht="14.25">
      <c r="B42" s="6"/>
      <c r="C42" s="25" t="s">
        <v>70</v>
      </c>
      <c r="D42" s="25" t="s">
        <v>72</v>
      </c>
      <c r="E42" s="74">
        <f>MIN(E18,10)</f>
        <v>5</v>
      </c>
      <c r="F42" s="74">
        <f t="shared" ref="F42:X42" si="8">MIN(F18,10)</f>
        <v>8</v>
      </c>
      <c r="G42" s="74">
        <f t="shared" si="8"/>
        <v>10</v>
      </c>
      <c r="H42" s="74">
        <f t="shared" si="8"/>
        <v>8</v>
      </c>
      <c r="I42" s="74">
        <f t="shared" si="8"/>
        <v>10</v>
      </c>
      <c r="J42" s="74">
        <f t="shared" si="8"/>
        <v>8</v>
      </c>
      <c r="K42" s="74">
        <f t="shared" si="8"/>
        <v>10</v>
      </c>
      <c r="L42" s="74">
        <f t="shared" si="8"/>
        <v>10</v>
      </c>
      <c r="M42" s="74">
        <f t="shared" si="8"/>
        <v>10</v>
      </c>
      <c r="N42" s="74">
        <f t="shared" si="8"/>
        <v>10</v>
      </c>
      <c r="O42" s="74">
        <f t="shared" si="8"/>
        <v>10</v>
      </c>
      <c r="P42" s="74">
        <f t="shared" si="8"/>
        <v>10</v>
      </c>
      <c r="Q42" s="74">
        <f t="shared" si="8"/>
        <v>10</v>
      </c>
      <c r="R42" s="74">
        <f t="shared" si="8"/>
        <v>10</v>
      </c>
      <c r="S42" s="74">
        <f t="shared" si="8"/>
        <v>10</v>
      </c>
      <c r="T42" s="74">
        <f t="shared" si="8"/>
        <v>10</v>
      </c>
      <c r="U42" s="74">
        <f t="shared" si="8"/>
        <v>10</v>
      </c>
      <c r="V42" s="74">
        <f t="shared" si="8"/>
        <v>10</v>
      </c>
      <c r="W42" s="74">
        <f t="shared" si="8"/>
        <v>10</v>
      </c>
      <c r="X42" s="74">
        <f t="shared" si="8"/>
        <v>10</v>
      </c>
      <c r="Y42" s="17"/>
    </row>
    <row r="43" spans="2:25" ht="14.25">
      <c r="B43" s="6"/>
      <c r="C43" s="25" t="s">
        <v>69</v>
      </c>
      <c r="D43" s="25" t="s">
        <v>73</v>
      </c>
      <c r="E43" s="31">
        <f>6-(0.3*E42)</f>
        <v>4.5</v>
      </c>
      <c r="F43" s="31">
        <f t="shared" ref="F43:X43" si="9">6-(0.3*F42)</f>
        <v>3.6</v>
      </c>
      <c r="G43" s="31">
        <f t="shared" si="9"/>
        <v>3</v>
      </c>
      <c r="H43" s="31">
        <f t="shared" si="9"/>
        <v>3.6</v>
      </c>
      <c r="I43" s="31">
        <f t="shared" si="9"/>
        <v>3</v>
      </c>
      <c r="J43" s="31">
        <f t="shared" si="9"/>
        <v>3.6</v>
      </c>
      <c r="K43" s="31">
        <f t="shared" si="9"/>
        <v>3</v>
      </c>
      <c r="L43" s="31">
        <f t="shared" si="9"/>
        <v>3</v>
      </c>
      <c r="M43" s="31">
        <f t="shared" si="9"/>
        <v>3</v>
      </c>
      <c r="N43" s="31">
        <f t="shared" si="9"/>
        <v>3</v>
      </c>
      <c r="O43" s="31">
        <f t="shared" si="9"/>
        <v>3</v>
      </c>
      <c r="P43" s="31">
        <f t="shared" si="9"/>
        <v>3</v>
      </c>
      <c r="Q43" s="31">
        <f t="shared" si="9"/>
        <v>3</v>
      </c>
      <c r="R43" s="31">
        <f t="shared" si="9"/>
        <v>3</v>
      </c>
      <c r="S43" s="31">
        <f t="shared" si="9"/>
        <v>3</v>
      </c>
      <c r="T43" s="31">
        <f t="shared" si="9"/>
        <v>3</v>
      </c>
      <c r="U43" s="31">
        <f t="shared" si="9"/>
        <v>3</v>
      </c>
      <c r="V43" s="31">
        <f t="shared" si="9"/>
        <v>3</v>
      </c>
      <c r="W43" s="31">
        <f t="shared" si="9"/>
        <v>3</v>
      </c>
      <c r="X43" s="31">
        <f t="shared" si="9"/>
        <v>3</v>
      </c>
      <c r="Y43" s="17"/>
    </row>
    <row r="44" spans="2:25" ht="14.25">
      <c r="B44" s="6"/>
      <c r="C44" s="25" t="s">
        <v>74</v>
      </c>
      <c r="D44" s="25" t="s">
        <v>75</v>
      </c>
      <c r="E44" s="31">
        <f>IF(E20="Yes",5.37,1)</f>
        <v>1</v>
      </c>
      <c r="F44" s="31">
        <f t="shared" ref="F44:X44" si="10">IF(F20="Yes",5.37,1)</f>
        <v>1</v>
      </c>
      <c r="G44" s="31">
        <f t="shared" si="10"/>
        <v>1</v>
      </c>
      <c r="H44" s="31">
        <f t="shared" si="10"/>
        <v>1</v>
      </c>
      <c r="I44" s="31">
        <f t="shared" si="10"/>
        <v>5.37</v>
      </c>
      <c r="J44" s="31">
        <f t="shared" si="10"/>
        <v>1</v>
      </c>
      <c r="K44" s="31">
        <f t="shared" si="10"/>
        <v>1</v>
      </c>
      <c r="L44" s="31">
        <f t="shared" si="10"/>
        <v>1</v>
      </c>
      <c r="M44" s="31">
        <f t="shared" si="10"/>
        <v>1</v>
      </c>
      <c r="N44" s="31">
        <f t="shared" si="10"/>
        <v>1</v>
      </c>
      <c r="O44" s="31">
        <f t="shared" si="10"/>
        <v>1</v>
      </c>
      <c r="P44" s="31">
        <f t="shared" si="10"/>
        <v>1</v>
      </c>
      <c r="Q44" s="31">
        <f t="shared" si="10"/>
        <v>1</v>
      </c>
      <c r="R44" s="31">
        <f t="shared" si="10"/>
        <v>1</v>
      </c>
      <c r="S44" s="31">
        <f t="shared" si="10"/>
        <v>1</v>
      </c>
      <c r="T44" s="31">
        <f t="shared" si="10"/>
        <v>1</v>
      </c>
      <c r="U44" s="31">
        <f t="shared" si="10"/>
        <v>1</v>
      </c>
      <c r="V44" s="31">
        <f t="shared" si="10"/>
        <v>1</v>
      </c>
      <c r="W44" s="31">
        <f t="shared" si="10"/>
        <v>1</v>
      </c>
      <c r="X44" s="31">
        <f t="shared" si="10"/>
        <v>1</v>
      </c>
      <c r="Y44" s="17"/>
    </row>
    <row r="45" spans="2:25" ht="14.25">
      <c r="B45" s="6"/>
      <c r="C45" s="25" t="s">
        <v>86</v>
      </c>
      <c r="D45" s="25" t="s">
        <v>89</v>
      </c>
      <c r="E45" s="74">
        <f>IF(E23=0,E26+E25+E24,E26+E24)</f>
        <v>12</v>
      </c>
      <c r="F45" s="74">
        <f>IF(F23=0,F26+F25+F24,F26+F24)</f>
        <v>12</v>
      </c>
      <c r="G45" s="74">
        <f t="shared" ref="G45:X45" si="11">IF(G23=0,G26+G25+G24,G26+G24)</f>
        <v>18</v>
      </c>
      <c r="H45" s="74">
        <f t="shared" si="11"/>
        <v>18</v>
      </c>
      <c r="I45" s="74">
        <f t="shared" si="11"/>
        <v>16</v>
      </c>
      <c r="J45" s="74">
        <f t="shared" si="11"/>
        <v>10</v>
      </c>
      <c r="K45" s="74">
        <f t="shared" si="11"/>
        <v>0</v>
      </c>
      <c r="L45" s="74">
        <f t="shared" si="11"/>
        <v>0</v>
      </c>
      <c r="M45" s="74">
        <f t="shared" si="11"/>
        <v>0</v>
      </c>
      <c r="N45" s="74">
        <f t="shared" si="11"/>
        <v>0</v>
      </c>
      <c r="O45" s="74">
        <f t="shared" si="11"/>
        <v>0</v>
      </c>
      <c r="P45" s="74">
        <f t="shared" si="11"/>
        <v>0</v>
      </c>
      <c r="Q45" s="74">
        <f t="shared" si="11"/>
        <v>0</v>
      </c>
      <c r="R45" s="74">
        <f t="shared" si="11"/>
        <v>0</v>
      </c>
      <c r="S45" s="74">
        <f t="shared" si="11"/>
        <v>0</v>
      </c>
      <c r="T45" s="74">
        <f t="shared" si="11"/>
        <v>0</v>
      </c>
      <c r="U45" s="74">
        <f t="shared" si="11"/>
        <v>0</v>
      </c>
      <c r="V45" s="74">
        <f t="shared" si="11"/>
        <v>0</v>
      </c>
      <c r="W45" s="74">
        <f t="shared" si="11"/>
        <v>0</v>
      </c>
      <c r="X45" s="74">
        <f t="shared" si="11"/>
        <v>0</v>
      </c>
      <c r="Y45" s="17"/>
    </row>
    <row r="46" spans="2:25" ht="14.25">
      <c r="B46" s="6"/>
      <c r="C46" s="25" t="s">
        <v>87</v>
      </c>
      <c r="D46" s="25" t="s">
        <v>88</v>
      </c>
      <c r="E46" s="74">
        <f>IF(OR(E27&gt;160,E21="Yes"),E45,E45*(2-(0.005*E27)))</f>
        <v>12</v>
      </c>
      <c r="F46" s="74">
        <f t="shared" ref="F46:X46" si="12">IF(OR(F27&gt;160,F21="Yes"),F45,F45*(2-(0.005*F27)))</f>
        <v>12</v>
      </c>
      <c r="G46" s="74">
        <f t="shared" si="12"/>
        <v>18</v>
      </c>
      <c r="H46" s="74">
        <f t="shared" si="12"/>
        <v>18</v>
      </c>
      <c r="I46" s="74">
        <f t="shared" si="12"/>
        <v>31.68</v>
      </c>
      <c r="J46" s="74">
        <f t="shared" si="12"/>
        <v>16</v>
      </c>
      <c r="K46" s="74">
        <f t="shared" si="12"/>
        <v>0</v>
      </c>
      <c r="L46" s="74">
        <f t="shared" si="12"/>
        <v>0</v>
      </c>
      <c r="M46" s="74">
        <f t="shared" si="12"/>
        <v>0</v>
      </c>
      <c r="N46" s="74">
        <f t="shared" si="12"/>
        <v>0</v>
      </c>
      <c r="O46" s="74">
        <f t="shared" si="12"/>
        <v>0</v>
      </c>
      <c r="P46" s="74">
        <f t="shared" si="12"/>
        <v>0</v>
      </c>
      <c r="Q46" s="74">
        <f t="shared" si="12"/>
        <v>0</v>
      </c>
      <c r="R46" s="74">
        <f t="shared" si="12"/>
        <v>0</v>
      </c>
      <c r="S46" s="74">
        <f t="shared" si="12"/>
        <v>0</v>
      </c>
      <c r="T46" s="74">
        <f t="shared" si="12"/>
        <v>0</v>
      </c>
      <c r="U46" s="74">
        <f t="shared" si="12"/>
        <v>0</v>
      </c>
      <c r="V46" s="74">
        <f t="shared" si="12"/>
        <v>0</v>
      </c>
      <c r="W46" s="74">
        <f t="shared" si="12"/>
        <v>0</v>
      </c>
      <c r="X46" s="74">
        <f t="shared" si="12"/>
        <v>0</v>
      </c>
      <c r="Y46" s="17"/>
    </row>
    <row r="47" spans="2:25" ht="14.25">
      <c r="B47" s="6"/>
      <c r="C47" s="25" t="s">
        <v>93</v>
      </c>
      <c r="D47" s="25" t="s">
        <v>94</v>
      </c>
      <c r="E47" s="74">
        <f>IF(OR(E23&lt;0.25,E22="Yes"),E24+E25,10)</f>
        <v>10</v>
      </c>
      <c r="F47" s="74">
        <f t="shared" ref="F47:X47" si="13">IF(OR(F23&lt;0.25,F22="Yes"),F24+F25,10)</f>
        <v>10</v>
      </c>
      <c r="G47" s="74">
        <f t="shared" si="13"/>
        <v>6</v>
      </c>
      <c r="H47" s="74">
        <f t="shared" si="13"/>
        <v>14</v>
      </c>
      <c r="I47" s="74">
        <f t="shared" si="13"/>
        <v>0</v>
      </c>
      <c r="J47" s="74">
        <f t="shared" si="13"/>
        <v>0</v>
      </c>
      <c r="K47" s="74">
        <f t="shared" si="13"/>
        <v>0</v>
      </c>
      <c r="L47" s="74">
        <f t="shared" si="13"/>
        <v>0</v>
      </c>
      <c r="M47" s="74">
        <f t="shared" si="13"/>
        <v>0</v>
      </c>
      <c r="N47" s="74">
        <f t="shared" si="13"/>
        <v>0</v>
      </c>
      <c r="O47" s="74">
        <f t="shared" si="13"/>
        <v>0</v>
      </c>
      <c r="P47" s="74">
        <f t="shared" si="13"/>
        <v>0</v>
      </c>
      <c r="Q47" s="74">
        <f t="shared" si="13"/>
        <v>0</v>
      </c>
      <c r="R47" s="74">
        <f t="shared" si="13"/>
        <v>0</v>
      </c>
      <c r="S47" s="74">
        <f t="shared" si="13"/>
        <v>0</v>
      </c>
      <c r="T47" s="74">
        <f t="shared" si="13"/>
        <v>0</v>
      </c>
      <c r="U47" s="74">
        <f t="shared" si="13"/>
        <v>0</v>
      </c>
      <c r="V47" s="74">
        <f t="shared" si="13"/>
        <v>0</v>
      </c>
      <c r="W47" s="74">
        <f t="shared" si="13"/>
        <v>0</v>
      </c>
      <c r="X47" s="74">
        <f t="shared" si="13"/>
        <v>0</v>
      </c>
      <c r="Y47" s="17"/>
    </row>
    <row r="48" spans="2:25" ht="14.25">
      <c r="B48" s="6"/>
      <c r="C48" s="25" t="s">
        <v>96</v>
      </c>
      <c r="D48" s="25" t="s">
        <v>97</v>
      </c>
      <c r="E48" s="31">
        <f>-1.2276*LN(E46+(0.5*E47)+(50*E23)+(E19*E44)+(E42*E43))</f>
        <v>-5.1149982287389992</v>
      </c>
      <c r="F48" s="31">
        <f t="shared" ref="F48:X48" si="14">-1.2276*LN(F46+(0.5*F47)+(50*F23)+(F19*F44)+(F42*F43))</f>
        <v>-5.4652985323719321</v>
      </c>
      <c r="G48" s="31">
        <f t="shared" si="14"/>
        <v>-4.8267091467323819</v>
      </c>
      <c r="H48" s="31">
        <f t="shared" si="14"/>
        <v>-5.699091225670343</v>
      </c>
      <c r="I48" s="31">
        <f t="shared" si="14"/>
        <v>-5.4269329099662933</v>
      </c>
      <c r="J48" s="31">
        <f t="shared" si="14"/>
        <v>-4.667590711953145</v>
      </c>
      <c r="K48" s="31">
        <f t="shared" si="14"/>
        <v>-4.1753099057284624</v>
      </c>
      <c r="L48" s="31">
        <f t="shared" si="14"/>
        <v>-4.1753099057284624</v>
      </c>
      <c r="M48" s="31">
        <f t="shared" si="14"/>
        <v>-4.1753099057284624</v>
      </c>
      <c r="N48" s="31">
        <f t="shared" si="14"/>
        <v>-4.1753099057284624</v>
      </c>
      <c r="O48" s="31">
        <f t="shared" si="14"/>
        <v>-4.1753099057284624</v>
      </c>
      <c r="P48" s="31">
        <f t="shared" si="14"/>
        <v>-4.1753099057284624</v>
      </c>
      <c r="Q48" s="31">
        <f t="shared" si="14"/>
        <v>-4.1753099057284624</v>
      </c>
      <c r="R48" s="31">
        <f t="shared" si="14"/>
        <v>-4.1753099057284624</v>
      </c>
      <c r="S48" s="31">
        <f t="shared" si="14"/>
        <v>-4.1753099057284624</v>
      </c>
      <c r="T48" s="31">
        <f t="shared" si="14"/>
        <v>-4.1753099057284624</v>
      </c>
      <c r="U48" s="31">
        <f t="shared" si="14"/>
        <v>-4.1753099057284624</v>
      </c>
      <c r="V48" s="31">
        <f t="shared" si="14"/>
        <v>-4.1753099057284624</v>
      </c>
      <c r="W48" s="31">
        <f t="shared" si="14"/>
        <v>-4.1753099057284624</v>
      </c>
      <c r="X48" s="31">
        <f t="shared" si="14"/>
        <v>-4.1753099057284624</v>
      </c>
      <c r="Y48" s="17"/>
    </row>
    <row r="49" spans="2:25" ht="14.25">
      <c r="B49" s="6"/>
      <c r="C49" s="25" t="s">
        <v>95</v>
      </c>
      <c r="D49" s="25" t="s">
        <v>98</v>
      </c>
      <c r="E49" s="31">
        <f>6.0468+E48+E41+E40</f>
        <v>2.0018017712610012</v>
      </c>
      <c r="F49" s="31">
        <f t="shared" ref="F49:X49" si="15">6.0468+F48+F41+F40</f>
        <v>1.5815014676280683</v>
      </c>
      <c r="G49" s="31">
        <f t="shared" si="15"/>
        <v>2.2200908532676182</v>
      </c>
      <c r="H49" s="31">
        <f t="shared" si="15"/>
        <v>2.2833087743296576</v>
      </c>
      <c r="I49" s="31">
        <f t="shared" si="15"/>
        <v>0.66136709003370686</v>
      </c>
      <c r="J49" s="31">
        <f t="shared" si="15"/>
        <v>1.676809288046855</v>
      </c>
      <c r="K49" s="31">
        <f t="shared" si="15"/>
        <v>1.8714900942715378</v>
      </c>
      <c r="L49" s="31">
        <f t="shared" si="15"/>
        <v>1.8714900942715378</v>
      </c>
      <c r="M49" s="31">
        <f t="shared" si="15"/>
        <v>1.8714900942715378</v>
      </c>
      <c r="N49" s="31">
        <f t="shared" si="15"/>
        <v>1.8714900942715378</v>
      </c>
      <c r="O49" s="31">
        <f t="shared" si="15"/>
        <v>1.8714900942715378</v>
      </c>
      <c r="P49" s="31">
        <f t="shared" si="15"/>
        <v>1.8714900942715378</v>
      </c>
      <c r="Q49" s="31">
        <f t="shared" si="15"/>
        <v>1.8714900942715378</v>
      </c>
      <c r="R49" s="31">
        <f t="shared" si="15"/>
        <v>1.8714900942715378</v>
      </c>
      <c r="S49" s="31">
        <f t="shared" si="15"/>
        <v>1.8714900942715378</v>
      </c>
      <c r="T49" s="31">
        <f t="shared" si="15"/>
        <v>1.8714900942715378</v>
      </c>
      <c r="U49" s="31">
        <f t="shared" si="15"/>
        <v>1.8714900942715378</v>
      </c>
      <c r="V49" s="31">
        <f t="shared" si="15"/>
        <v>1.8714900942715378</v>
      </c>
      <c r="W49" s="31">
        <f t="shared" si="15"/>
        <v>1.8714900942715378</v>
      </c>
      <c r="X49" s="31">
        <f t="shared" si="15"/>
        <v>1.8714900942715378</v>
      </c>
      <c r="Y49" s="17"/>
    </row>
    <row r="50" spans="2:25">
      <c r="B50" s="6"/>
      <c r="C50" s="25"/>
      <c r="D50" s="25" t="s">
        <v>99</v>
      </c>
      <c r="E50" s="31" t="str">
        <f>IF(E49&lt;=2,"A",IF(E49&lt;=2.75,"B",IF(E49&lt;=3.5,"C",IF(E49&lt;=4.25,"D",IF(E49&lt;=5,"E","F")))))</f>
        <v>B</v>
      </c>
      <c r="F50" s="31" t="str">
        <f t="shared" ref="F50:X50" si="16">IF(F49&lt;=2,"A",IF(F49&lt;=2.75,"B",IF(F49&lt;=3.5,"C",IF(F49&lt;=4.25,"D",IF(F49&lt;=5,"E","F")))))</f>
        <v>A</v>
      </c>
      <c r="G50" s="31" t="str">
        <f t="shared" si="16"/>
        <v>B</v>
      </c>
      <c r="H50" s="31" t="str">
        <f t="shared" si="16"/>
        <v>B</v>
      </c>
      <c r="I50" s="31" t="str">
        <f t="shared" si="16"/>
        <v>A</v>
      </c>
      <c r="J50" s="31" t="str">
        <f t="shared" si="16"/>
        <v>A</v>
      </c>
      <c r="K50" s="31" t="str">
        <f t="shared" si="16"/>
        <v>A</v>
      </c>
      <c r="L50" s="31" t="str">
        <f t="shared" si="16"/>
        <v>A</v>
      </c>
      <c r="M50" s="31" t="str">
        <f t="shared" si="16"/>
        <v>A</v>
      </c>
      <c r="N50" s="31" t="str">
        <f t="shared" si="16"/>
        <v>A</v>
      </c>
      <c r="O50" s="31" t="str">
        <f t="shared" si="16"/>
        <v>A</v>
      </c>
      <c r="P50" s="31" t="str">
        <f t="shared" si="16"/>
        <v>A</v>
      </c>
      <c r="Q50" s="31" t="str">
        <f t="shared" si="16"/>
        <v>A</v>
      </c>
      <c r="R50" s="31" t="str">
        <f t="shared" si="16"/>
        <v>A</v>
      </c>
      <c r="S50" s="31" t="str">
        <f t="shared" si="16"/>
        <v>A</v>
      </c>
      <c r="T50" s="31" t="str">
        <f t="shared" si="16"/>
        <v>A</v>
      </c>
      <c r="U50" s="31" t="str">
        <f t="shared" si="16"/>
        <v>A</v>
      </c>
      <c r="V50" s="31" t="str">
        <f t="shared" si="16"/>
        <v>A</v>
      </c>
      <c r="W50" s="31" t="str">
        <f t="shared" si="16"/>
        <v>A</v>
      </c>
      <c r="X50" s="31" t="str">
        <f t="shared" si="16"/>
        <v>A</v>
      </c>
      <c r="Y50" s="17"/>
    </row>
    <row r="51" spans="2:25" ht="14.25">
      <c r="B51" s="6"/>
      <c r="C51" s="25" t="s">
        <v>100</v>
      </c>
      <c r="D51" s="25" t="s">
        <v>101</v>
      </c>
      <c r="E51" s="31">
        <f>6-(1.5*E39)+(0.15*E49)</f>
        <v>4.9899854231312766</v>
      </c>
      <c r="F51" s="31">
        <f t="shared" ref="F51:X51" si="17">6-(1.5*F39)+(0.15*F49)</f>
        <v>3.5570642597340134</v>
      </c>
      <c r="G51" s="31">
        <f t="shared" si="17"/>
        <v>3.6528526675799458</v>
      </c>
      <c r="H51" s="31">
        <f t="shared" si="17"/>
        <v>3.6124120647589066</v>
      </c>
      <c r="I51" s="31">
        <f t="shared" si="17"/>
        <v>3.0862344211888404</v>
      </c>
      <c r="J51" s="31">
        <f t="shared" si="17"/>
        <v>3.2385507508908127</v>
      </c>
      <c r="K51" s="31" t="e">
        <f t="shared" si="17"/>
        <v>#DIV/0!</v>
      </c>
      <c r="L51" s="31" t="e">
        <f t="shared" si="17"/>
        <v>#DIV/0!</v>
      </c>
      <c r="M51" s="31" t="e">
        <f t="shared" si="17"/>
        <v>#DIV/0!</v>
      </c>
      <c r="N51" s="31" t="e">
        <f t="shared" si="17"/>
        <v>#DIV/0!</v>
      </c>
      <c r="O51" s="31" t="e">
        <f t="shared" si="17"/>
        <v>#DIV/0!</v>
      </c>
      <c r="P51" s="31" t="e">
        <f t="shared" si="17"/>
        <v>#DIV/0!</v>
      </c>
      <c r="Q51" s="31" t="e">
        <f t="shared" si="17"/>
        <v>#DIV/0!</v>
      </c>
      <c r="R51" s="31" t="e">
        <f t="shared" si="17"/>
        <v>#DIV/0!</v>
      </c>
      <c r="S51" s="31" t="e">
        <f t="shared" si="17"/>
        <v>#DIV/0!</v>
      </c>
      <c r="T51" s="31" t="e">
        <f t="shared" si="17"/>
        <v>#DIV/0!</v>
      </c>
      <c r="U51" s="31" t="e">
        <f t="shared" si="17"/>
        <v>#DIV/0!</v>
      </c>
      <c r="V51" s="31" t="e">
        <f t="shared" si="17"/>
        <v>#DIV/0!</v>
      </c>
      <c r="W51" s="31" t="e">
        <f t="shared" si="17"/>
        <v>#DIV/0!</v>
      </c>
      <c r="X51" s="31" t="e">
        <f t="shared" si="17"/>
        <v>#DIV/0!</v>
      </c>
      <c r="Y51" s="17"/>
    </row>
    <row r="52" spans="2:25">
      <c r="B52" s="6"/>
      <c r="C52" s="7"/>
      <c r="D52" s="7"/>
      <c r="E52" s="50"/>
      <c r="F52" s="16"/>
      <c r="G52" s="16"/>
      <c r="H52" s="16"/>
      <c r="I52" s="16"/>
      <c r="J52" s="16"/>
      <c r="K52" s="16"/>
      <c r="L52" s="16"/>
      <c r="M52" s="16"/>
      <c r="N52" s="16"/>
      <c r="O52" s="16"/>
      <c r="P52" s="16"/>
      <c r="Q52" s="16"/>
      <c r="R52" s="16"/>
      <c r="S52" s="16"/>
      <c r="T52" s="16"/>
      <c r="U52" s="16"/>
      <c r="V52" s="16"/>
      <c r="W52" s="16"/>
      <c r="X52" s="16"/>
      <c r="Y52" s="17"/>
    </row>
    <row r="53" spans="2:25">
      <c r="B53" s="6"/>
      <c r="C53" s="14" t="s">
        <v>3</v>
      </c>
      <c r="D53" s="14"/>
      <c r="E53" s="51"/>
      <c r="F53" s="30"/>
      <c r="G53" s="30"/>
      <c r="H53" s="30"/>
      <c r="I53" s="30"/>
      <c r="J53" s="30"/>
      <c r="K53" s="30"/>
      <c r="L53" s="30"/>
      <c r="M53" s="30"/>
      <c r="N53" s="30"/>
      <c r="O53" s="30"/>
      <c r="P53" s="30"/>
      <c r="Q53" s="30"/>
      <c r="R53" s="30"/>
      <c r="S53" s="30"/>
      <c r="T53" s="30"/>
      <c r="U53" s="30"/>
      <c r="V53" s="30"/>
      <c r="W53" s="30"/>
      <c r="X53" s="30"/>
      <c r="Y53" s="17"/>
    </row>
    <row r="54" spans="2:25">
      <c r="B54" s="6"/>
      <c r="C54" s="26"/>
      <c r="D54" s="26" t="s">
        <v>102</v>
      </c>
      <c r="E54" s="52" t="str">
        <f>IF(E51&lt;=2,"A",IF(E51&lt;=2.75,"B",IF(E51&lt;=3.5,"C",IF(E51&lt;=4.25,"D",IF(E51&lt;=5,"E","F")))))</f>
        <v>E</v>
      </c>
      <c r="F54" s="52" t="str">
        <f t="shared" ref="F54:X54" si="18">IF(F51&lt;=2,"A",IF(F51&lt;=2.75,"B",IF(F51&lt;=3.5,"C",IF(F51&lt;=4.25,"D",IF(F51&lt;=5,"E","F")))))</f>
        <v>D</v>
      </c>
      <c r="G54" s="52" t="str">
        <f t="shared" si="18"/>
        <v>D</v>
      </c>
      <c r="H54" s="52" t="str">
        <f t="shared" si="18"/>
        <v>D</v>
      </c>
      <c r="I54" s="52" t="str">
        <f t="shared" si="18"/>
        <v>C</v>
      </c>
      <c r="J54" s="52" t="str">
        <f t="shared" si="18"/>
        <v>C</v>
      </c>
      <c r="K54" s="52" t="e">
        <f t="shared" si="18"/>
        <v>#DIV/0!</v>
      </c>
      <c r="L54" s="52" t="e">
        <f t="shared" si="18"/>
        <v>#DIV/0!</v>
      </c>
      <c r="M54" s="52" t="e">
        <f t="shared" si="18"/>
        <v>#DIV/0!</v>
      </c>
      <c r="N54" s="52" t="e">
        <f t="shared" si="18"/>
        <v>#DIV/0!</v>
      </c>
      <c r="O54" s="52" t="e">
        <f t="shared" si="18"/>
        <v>#DIV/0!</v>
      </c>
      <c r="P54" s="52" t="e">
        <f t="shared" si="18"/>
        <v>#DIV/0!</v>
      </c>
      <c r="Q54" s="52" t="e">
        <f t="shared" si="18"/>
        <v>#DIV/0!</v>
      </c>
      <c r="R54" s="52" t="e">
        <f t="shared" si="18"/>
        <v>#DIV/0!</v>
      </c>
      <c r="S54" s="52" t="e">
        <f t="shared" si="18"/>
        <v>#DIV/0!</v>
      </c>
      <c r="T54" s="52" t="e">
        <f t="shared" si="18"/>
        <v>#DIV/0!</v>
      </c>
      <c r="U54" s="52" t="e">
        <f t="shared" si="18"/>
        <v>#DIV/0!</v>
      </c>
      <c r="V54" s="52" t="e">
        <f t="shared" si="18"/>
        <v>#DIV/0!</v>
      </c>
      <c r="W54" s="52" t="e">
        <f t="shared" si="18"/>
        <v>#DIV/0!</v>
      </c>
      <c r="X54" s="52" t="e">
        <f t="shared" si="18"/>
        <v>#DIV/0!</v>
      </c>
      <c r="Y54" s="17"/>
    </row>
    <row r="55" spans="2:25" ht="13.5" thickBot="1">
      <c r="B55" s="18"/>
      <c r="C55" s="19"/>
      <c r="D55" s="19"/>
      <c r="E55" s="19"/>
      <c r="F55" s="19"/>
      <c r="G55" s="19"/>
      <c r="H55" s="19"/>
      <c r="I55" s="19"/>
      <c r="J55" s="19"/>
      <c r="K55" s="19"/>
      <c r="L55" s="19"/>
      <c r="M55" s="19"/>
      <c r="N55" s="19"/>
      <c r="O55" s="19"/>
      <c r="P55" s="19"/>
      <c r="Q55" s="19"/>
      <c r="R55" s="19"/>
      <c r="S55" s="19"/>
      <c r="T55" s="19"/>
      <c r="U55" s="19"/>
      <c r="V55" s="19"/>
      <c r="W55" s="19"/>
      <c r="X55" s="19"/>
      <c r="Y55" s="20"/>
    </row>
    <row r="57" spans="2:25">
      <c r="E57" s="34"/>
      <c r="F57" s="34"/>
      <c r="G57" s="34"/>
    </row>
    <row r="58" spans="2:25">
      <c r="F58" s="39"/>
    </row>
  </sheetData>
  <dataConsolidate/>
  <conditionalFormatting sqref="E35:E44 E46:E51">
    <cfRule type="expression" dxfId="76" priority="545">
      <formula>OR($E$7="",$E$7="Auto")</formula>
    </cfRule>
  </conditionalFormatting>
  <conditionalFormatting sqref="C20:D22 D18:D19 D23:D28">
    <cfRule type="expression" dxfId="75" priority="525">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D15:D16">
    <cfRule type="expression" dxfId="74" priority="520">
      <formula>AND(OR($E$7="Auto",$E$7=""),OR($F$7="Auto",$F$7=""),OR($G$7="Auto",$G$7=""),OR($H$7="Auto",$H$7=""),OR($I$7="Auto",$I$7=""),OR($J$7="Auto",$J$7=""),OR($K$7="Auto",$K$7=""),OR($L$7="Auto",$L$7=""),OR($M$7="Auto",$M$7=""),OR($N$7="Auto",$N$7=""),OR($O$7="Auto",$O$7=""),OR($P$7="Auto",$P$7=""),OR($Q$7="Auto",$Q$7=""),OR($R$7="Auto",$R$7=""),OR($S$7="Auto",$S$7=""),OR($T$7="Auto",$T$7=""),OR($U$7="Auto",$U$7=""),OR($V$7="Auto",$V$7=""),OR($W$7="Auto",$W$7=""),OR($X$7="Auto",$X$7=""))</formula>
    </cfRule>
  </conditionalFormatting>
  <conditionalFormatting sqref="E54">
    <cfRule type="expression" dxfId="73" priority="483">
      <formula>E$7=""</formula>
    </cfRule>
  </conditionalFormatting>
  <conditionalFormatting sqref="E31:E44 E46:E51">
    <cfRule type="expression" dxfId="72" priority="439">
      <formula>OR(E$7="Auto",E$7="")</formula>
    </cfRule>
  </conditionalFormatting>
  <conditionalFormatting sqref="C31:D34">
    <cfRule type="expression" dxfId="71" priority="371">
      <formula>AND(OR($E$7="Auto",$E$7=""),OR($F$7="Auto",$F$7=""),OR($G$7="Auto",$G$7=""),OR($H$7="Auto",$H$7=""),OR($I$7="Auto",$I$7=""),OR($J$7="Auto",$J$7=""),OR($K$7="Auto",$K$7=""),OR($L$7="Auto",$L$7=""),OR($M$7="Auto",$M$7=""),OR($N$7="Auto",$N$7=""),OR($O$7="Auto",$O$7=""),OR($P$7="Auto",$P$7=""),OR($Q$7="Auto",$Q$7=""),OR($R$7="Auto",$R$7=""),OR($S$7="Auto",$S$7=""),OR($T$7="Auto",$T$7=""),OR($U$7="Auto",$U$7=""),OR($V$7="Auto",$V$7=""),OR($W$7="Auto",$W$7=""),OR($X$7="Auto",$X$7=""))</formula>
    </cfRule>
    <cfRule type="expression" dxfId="70" priority="378">
      <formula>AND(OR(#REF!="No",#REF!=""),OR(#REF!="No",#REF!=""),OR(#REF!="No",#REF!=""),OR(#REF!="No",#REF!=""),OR(#REF!="No",#REF!=""),OR(#REF!="No",#REF!=""),OR(#REF!="No",#REF!=""),OR(#REF!="No",#REF!=""),OR(#REF!="No",#REF!=""),OR(#REF!="No",#REF!=""),OR(#REF!="No",#REF!=""),OR(#REF!="No",#REF!=""),OR(#REF!="No",#REF!=""),OR(#REF!="No",#REF!=""),OR(#REF!="No",#REF!=""),OR(#REF!="No",#REF!=""),OR(#REF!="No",#REF!=""),OR(#REF!="No",#REF!=""),OR(#REF!="No",#REF!=""))</formula>
    </cfRule>
  </conditionalFormatting>
  <conditionalFormatting sqref="C17:E17">
    <cfRule type="expression" dxfId="69" priority="377">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14:E14">
    <cfRule type="expression" dxfId="68" priority="373">
      <formula>AND(OR($E$7="Auto",$E$7=""),OR($F$7="Auto",$F$7=""),OR($G$7="Auto",$G$7=""),OR($H$7="Auto",$H$7=""),OR($I$7="Auto",$I$7=""),OR($J$7="Auto",$J$7=""),OR($K$7="Auto",$K$7=""),OR($L$7="Auto",$L$7=""),OR($M$7="Auto",$M$7=""),OR($N$7="Auto",$N$7=""),OR($O$7="Auto",$O$7=""),OR($P$7="Auto",$P$7=""),OR($Q$7="Auto",$Q$7=""),OR($R$7="Auto",$R$7=""),OR($S$7="Auto",$S$7=""),OR($T$7="Auto",$T$7=""),OR($U$7="Auto",$U$7=""),OR($V$7="Auto",$V$7=""),OR($W$7="Auto",$W$7=""),OR($X$7="Auto",$X$7=""))</formula>
    </cfRule>
  </conditionalFormatting>
  <conditionalFormatting sqref="C11:D11 D12:D13 D9:D10">
    <cfRule type="expression" dxfId="67" priority="348">
      <formula>AND(OR($E$7="Auto",$E$7=""),OR($F$7="Auto",$F$7=""),OR($G$7="Auto",$G$7=""),OR($H$7="Auto",$H$7=""),OR($I$7="Auto",$I$7=""),OR($J$7="Auto",$J$7=""),OR($K$7="Auto",$K$7=""),OR($L$7="Auto",$L$7=""),OR($M$7="Auto",$M$7=""),OR($N$7="Auto",$N$7=""),OR($O$7="Auto",$O$7=""),OR($P$7="Auto",$P$7=""),OR($Q$7="Auto",$Q$7=""),OR($R$7="Auto",$R$7=""),OR($S$7="Auto",$S$7=""),OR($T$7="Auto",$T$7=""),OR($U$7="Auto",$U$7=""),OR($V$7="Auto",$V$7=""),OR($W$7="Auto",$W$7=""),OR($X$7="Auto",$X$7=""))</formula>
    </cfRule>
    <cfRule type="expression" dxfId="66" priority="349">
      <formula>AND(#REF!="Yes",#REF!="Yes",#REF!="Yes",#REF!="Yes",#REF!="Yes",#REF!="Yes",#REF!="Yes",#REF!="Yes",#REF!="Yes",#REF!="Yes",#REF!="Yes",#REF!="Yes",#REF!="Yes",#REF!="Yes",#REF!="Yes",#REF!="Yes",#REF!="Yes",#REF!="Yes",#REF!="Yes")</formula>
    </cfRule>
  </conditionalFormatting>
  <conditionalFormatting sqref="C8:D8">
    <cfRule type="expression" dxfId="65" priority="346">
      <formula>AND(OR($E$7="Auto",$E$7=""),OR($F$7="Auto",$F$7=""),OR($G$7="Auto",$G$7=""),OR($H$7="Auto",$H$7=""),OR($I$7="Auto",$I$7=""),OR($J$7="Auto",$J$7=""),OR($K$7="Auto",$K$7=""),OR($L$7="Auto",$L$7=""),OR($M$7="Auto",$M$7=""),OR($N$7="Auto",$N$7=""),OR($O$7="Auto",$O$7=""),OR($P$7="Auto",$P$7=""),OR($Q$7="Auto",$Q$7=""),OR($R$7="Auto",$R$7=""),OR($S$7="Auto",$S$7=""),OR($T$7="Auto",$T$7=""),OR($U$7="Auto",$U$7=""),OR($V$7="Auto",$V$7=""),OR($W$7="Auto",$W$7=""),OR($X$7="Auto",$X$7=""))</formula>
    </cfRule>
    <cfRule type="expression" dxfId="64" priority="347">
      <formula>AND(#REF!="Yes",#REF!="Yes",#REF!="Yes",#REF!="Yes",#REF!="Yes",#REF!="Yes",#REF!="Yes",#REF!="Yes",#REF!="Yes",#REF!="Yes",#REF!="Yes",#REF!="Yes",#REF!="Yes",#REF!="Yes",#REF!="Yes",#REF!="Yes",#REF!="Yes",#REF!="Yes",#REF!="Yes")</formula>
    </cfRule>
  </conditionalFormatting>
  <conditionalFormatting sqref="E15:E16 E7:E13 E18:E28">
    <cfRule type="expression" dxfId="63" priority="66">
      <formula>AND(E$7="",E$8="")</formula>
    </cfRule>
  </conditionalFormatting>
  <conditionalFormatting sqref="F17:X17">
    <cfRule type="expression" dxfId="62" priority="65">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F14:X14">
    <cfRule type="expression" dxfId="61" priority="64">
      <formula>AND(OR($E$7="Auto",$E$7=""),OR($F$7="Auto",$F$7=""),OR($G$7="Auto",$G$7=""),OR($H$7="Auto",$H$7=""),OR($I$7="Auto",$I$7=""),OR($J$7="Auto",$J$7=""),OR($K$7="Auto",$K$7=""),OR($L$7="Auto",$L$7=""),OR($M$7="Auto",$M$7=""),OR($N$7="Auto",$N$7=""),OR($O$7="Auto",$O$7=""),OR($P$7="Auto",$P$7=""),OR($Q$7="Auto",$Q$7=""),OR($R$7="Auto",$R$7=""),OR($S$7="Auto",$S$7=""),OR($T$7="Auto",$T$7=""),OR($U$7="Auto",$U$7=""),OR($V$7="Auto",$V$7=""),OR($W$7="Auto",$W$7=""),OR($X$7="Auto",$X$7=""))</formula>
    </cfRule>
  </conditionalFormatting>
  <conditionalFormatting sqref="K15:X16 F18:X20 F7:X12 F24:X28 K21:X22">
    <cfRule type="expression" dxfId="60" priority="63">
      <formula>AND(F$7="",F$8="")</formula>
    </cfRule>
  </conditionalFormatting>
  <conditionalFormatting sqref="C37">
    <cfRule type="expression" dxfId="59" priority="49">
      <formula>AND(OR($E$7="Auto",$E$7=""),OR($F$7="Auto",$F$7=""),OR($G$7="Auto",$G$7=""),OR($H$7="Auto",$H$7=""),OR($I$7="Auto",$I$7=""),OR($J$7="Auto",$J$7=""),OR($K$7="Auto",$K$7=""),OR($L$7="Auto",$L$7=""),OR($M$7="Auto",$M$7=""),OR($N$7="Auto",$N$7=""),OR($O$7="Auto",$O$7=""),OR($P$7="Auto",$P$7=""),OR($Q$7="Auto",$Q$7=""),OR($R$7="Auto",$R$7=""),OR($S$7="Auto",$S$7=""),OR($T$7="Auto",$T$7=""),OR($U$7="Auto",$U$7=""),OR($V$7="Auto",$V$7=""),OR($W$7="Auto",$W$7=""),OR($X$7="Auto",$X$7=""))</formula>
    </cfRule>
    <cfRule type="expression" dxfId="58" priority="50">
      <formula>AND(OR(#REF!="No",#REF!=""),OR(#REF!="No",#REF!=""),OR(#REF!="No",#REF!=""),OR(#REF!="No",#REF!=""),OR(#REF!="No",#REF!=""),OR(#REF!="No",#REF!=""),OR(#REF!="No",#REF!=""),OR(#REF!="No",#REF!=""),OR(#REF!="No",#REF!=""),OR(#REF!="No",#REF!=""),OR(#REF!="No",#REF!=""),OR(#REF!="No",#REF!=""),OR(#REF!="No",#REF!=""),OR(#REF!="No",#REF!=""),OR(#REF!="No",#REF!=""),OR(#REF!="No",#REF!=""),OR(#REF!="No",#REF!=""),OR(#REF!="No",#REF!=""),OR(#REF!="No",#REF!=""))</formula>
    </cfRule>
  </conditionalFormatting>
  <conditionalFormatting sqref="C12:C13">
    <cfRule type="expression" dxfId="57" priority="59">
      <formula>AND(OR($E$7="Auto",$E$7=""),OR($F$7="Auto",$F$7=""),OR($G$7="Auto",$G$7=""),OR($H$7="Auto",$H$7=""),OR($I$7="Auto",$I$7=""),OR($J$7="Auto",$J$7=""),OR($K$7="Auto",$K$7=""),OR($L$7="Auto",$L$7=""),OR($M$7="Auto",$M$7=""),OR($N$7="Auto",$N$7=""),OR($O$7="Auto",$O$7=""),OR($P$7="Auto",$P$7=""),OR($Q$7="Auto",$Q$7=""),OR($R$7="Auto",$R$7=""),OR($S$7="Auto",$S$7=""),OR($T$7="Auto",$T$7=""),OR($U$7="Auto",$U$7=""),OR($V$7="Auto",$V$7=""),OR($W$7="Auto",$W$7=""),OR($X$7="Auto",$X$7=""))</formula>
    </cfRule>
    <cfRule type="expression" dxfId="56" priority="60">
      <formula>AND(#REF!="Yes",#REF!="Yes",#REF!="Yes",#REF!="Yes",#REF!="Yes",#REF!="Yes",#REF!="Yes",#REF!="Yes",#REF!="Yes",#REF!="Yes",#REF!="Yes",#REF!="Yes",#REF!="Yes",#REF!="Yes",#REF!="Yes",#REF!="Yes",#REF!="Yes",#REF!="Yes",#REF!="Yes")</formula>
    </cfRule>
  </conditionalFormatting>
  <conditionalFormatting sqref="C35">
    <cfRule type="expression" dxfId="55" priority="57">
      <formula>AND(OR($E$7="Auto",$E$7=""),OR($F$7="Auto",$F$7=""),OR($G$7="Auto",$G$7=""),OR($H$7="Auto",$H$7=""),OR($I$7="Auto",$I$7=""),OR($J$7="Auto",$J$7=""),OR($K$7="Auto",$K$7=""),OR($L$7="Auto",$L$7=""),OR($M$7="Auto",$M$7=""),OR($N$7="Auto",$N$7=""),OR($O$7="Auto",$O$7=""),OR($P$7="Auto",$P$7=""),OR($Q$7="Auto",$Q$7=""),OR($R$7="Auto",$R$7=""),OR($S$7="Auto",$S$7=""),OR($T$7="Auto",$T$7=""),OR($U$7="Auto",$U$7=""),OR($V$7="Auto",$V$7=""),OR($W$7="Auto",$W$7=""),OR($X$7="Auto",$X$7=""))</formula>
    </cfRule>
    <cfRule type="expression" dxfId="54" priority="58">
      <formula>AND(OR(#REF!="No",#REF!=""),OR(#REF!="No",#REF!=""),OR(#REF!="No",#REF!=""),OR(#REF!="No",#REF!=""),OR(#REF!="No",#REF!=""),OR(#REF!="No",#REF!=""),OR(#REF!="No",#REF!=""),OR(#REF!="No",#REF!=""),OR(#REF!="No",#REF!=""),OR(#REF!="No",#REF!=""),OR(#REF!="No",#REF!=""),OR(#REF!="No",#REF!=""),OR(#REF!="No",#REF!=""),OR(#REF!="No",#REF!=""),OR(#REF!="No",#REF!=""),OR(#REF!="No",#REF!=""),OR(#REF!="No",#REF!=""),OR(#REF!="No",#REF!=""),OR(#REF!="No",#REF!=""))</formula>
    </cfRule>
  </conditionalFormatting>
  <conditionalFormatting sqref="C9">
    <cfRule type="expression" dxfId="53" priority="55">
      <formula>AND(OR($E$7="Auto",$E$7=""),OR($F$7="Auto",$F$7=""),OR($G$7="Auto",$G$7=""),OR($H$7="Auto",$H$7=""),OR($I$7="Auto",$I$7=""),OR($J$7="Auto",$J$7=""),OR($K$7="Auto",$K$7=""),OR($L$7="Auto",$L$7=""),OR($M$7="Auto",$M$7=""),OR($N$7="Auto",$N$7=""),OR($O$7="Auto",$O$7=""),OR($P$7="Auto",$P$7=""),OR($Q$7="Auto",$Q$7=""),OR($R$7="Auto",$R$7=""),OR($S$7="Auto",$S$7=""),OR($T$7="Auto",$T$7=""),OR($U$7="Auto",$U$7=""),OR($V$7="Auto",$V$7=""),OR($W$7="Auto",$W$7=""),OR($X$7="Auto",$X$7=""))</formula>
    </cfRule>
    <cfRule type="expression" dxfId="52" priority="56">
      <formula>AND(#REF!="Yes",#REF!="Yes",#REF!="Yes",#REF!="Yes",#REF!="Yes",#REF!="Yes",#REF!="Yes",#REF!="Yes",#REF!="Yes",#REF!="Yes",#REF!="Yes",#REF!="Yes",#REF!="Yes",#REF!="Yes",#REF!="Yes",#REF!="Yes",#REF!="Yes",#REF!="Yes",#REF!="Yes")</formula>
    </cfRule>
  </conditionalFormatting>
  <conditionalFormatting sqref="C10">
    <cfRule type="expression" dxfId="51" priority="53">
      <formula>AND(OR($E$7="Auto",$E$7=""),OR($F$7="Auto",$F$7=""),OR($G$7="Auto",$G$7=""),OR($H$7="Auto",$H$7=""),OR($I$7="Auto",$I$7=""),OR($J$7="Auto",$J$7=""),OR($K$7="Auto",$K$7=""),OR($L$7="Auto",$L$7=""),OR($M$7="Auto",$M$7=""),OR($N$7="Auto",$N$7=""),OR($O$7="Auto",$O$7=""),OR($P$7="Auto",$P$7=""),OR($Q$7="Auto",$Q$7=""),OR($R$7="Auto",$R$7=""),OR($S$7="Auto",$S$7=""),OR($T$7="Auto",$T$7=""),OR($U$7="Auto",$U$7=""),OR($V$7="Auto",$V$7=""),OR($W$7="Auto",$W$7=""),OR($X$7="Auto",$X$7=""))</formula>
    </cfRule>
    <cfRule type="expression" dxfId="50" priority="54">
      <formula>AND(#REF!="Yes",#REF!="Yes",#REF!="Yes",#REF!="Yes",#REF!="Yes",#REF!="Yes",#REF!="Yes",#REF!="Yes",#REF!="Yes",#REF!="Yes",#REF!="Yes",#REF!="Yes",#REF!="Yes",#REF!="Yes",#REF!="Yes",#REF!="Yes",#REF!="Yes",#REF!="Yes",#REF!="Yes")</formula>
    </cfRule>
  </conditionalFormatting>
  <conditionalFormatting sqref="C36">
    <cfRule type="expression" dxfId="49" priority="51">
      <formula>AND(OR($E$7="Auto",$E$7=""),OR($F$7="Auto",$F$7=""),OR($G$7="Auto",$G$7=""),OR($H$7="Auto",$H$7=""),OR($I$7="Auto",$I$7=""),OR($J$7="Auto",$J$7=""),OR($K$7="Auto",$K$7=""),OR($L$7="Auto",$L$7=""),OR($M$7="Auto",$M$7=""),OR($N$7="Auto",$N$7=""),OR($O$7="Auto",$O$7=""),OR($P$7="Auto",$P$7=""),OR($Q$7="Auto",$Q$7=""),OR($R$7="Auto",$R$7=""),OR($S$7="Auto",$S$7=""),OR($T$7="Auto",$T$7=""),OR($U$7="Auto",$U$7=""),OR($V$7="Auto",$V$7=""),OR($W$7="Auto",$W$7=""),OR($X$7="Auto",$X$7=""))</formula>
    </cfRule>
    <cfRule type="expression" dxfId="48" priority="52">
      <formula>AND(OR(#REF!="No",#REF!=""),OR(#REF!="No",#REF!=""),OR(#REF!="No",#REF!=""),OR(#REF!="No",#REF!=""),OR(#REF!="No",#REF!=""),OR(#REF!="No",#REF!=""),OR(#REF!="No",#REF!=""),OR(#REF!="No",#REF!=""),OR(#REF!="No",#REF!=""),OR(#REF!="No",#REF!=""),OR(#REF!="No",#REF!=""),OR(#REF!="No",#REF!=""),OR(#REF!="No",#REF!=""),OR(#REF!="No",#REF!=""),OR(#REF!="No",#REF!=""),OR(#REF!="No",#REF!=""),OR(#REF!="No",#REF!=""),OR(#REF!="No",#REF!=""),OR(#REF!="No",#REF!=""))</formula>
    </cfRule>
  </conditionalFormatting>
  <conditionalFormatting sqref="C38">
    <cfRule type="expression" dxfId="47" priority="47">
      <formula>AND(OR($E$7="Auto",$E$7=""),OR($F$7="Auto",$F$7=""),OR($G$7="Auto",$G$7=""),OR($H$7="Auto",$H$7=""),OR($I$7="Auto",$I$7=""),OR($J$7="Auto",$J$7=""),OR($K$7="Auto",$K$7=""),OR($L$7="Auto",$L$7=""),OR($M$7="Auto",$M$7=""),OR($N$7="Auto",$N$7=""),OR($O$7="Auto",$O$7=""),OR($P$7="Auto",$P$7=""),OR($Q$7="Auto",$Q$7=""),OR($R$7="Auto",$R$7=""),OR($S$7="Auto",$S$7=""),OR($T$7="Auto",$T$7=""),OR($U$7="Auto",$U$7=""),OR($V$7="Auto",$V$7=""),OR($W$7="Auto",$W$7=""),OR($X$7="Auto",$X$7=""))</formula>
    </cfRule>
    <cfRule type="expression" dxfId="46" priority="48">
      <formula>AND(OR(#REF!="No",#REF!=""),OR(#REF!="No",#REF!=""),OR(#REF!="No",#REF!=""),OR(#REF!="No",#REF!=""),OR(#REF!="No",#REF!=""),OR(#REF!="No",#REF!=""),OR(#REF!="No",#REF!=""),OR(#REF!="No",#REF!=""),OR(#REF!="No",#REF!=""),OR(#REF!="No",#REF!=""),OR(#REF!="No",#REF!=""),OR(#REF!="No",#REF!=""),OR(#REF!="No",#REF!=""),OR(#REF!="No",#REF!=""),OR(#REF!="No",#REF!=""),OR(#REF!="No",#REF!=""),OR(#REF!="No",#REF!=""),OR(#REF!="No",#REF!=""),OR(#REF!="No",#REF!=""))</formula>
    </cfRule>
  </conditionalFormatting>
  <conditionalFormatting sqref="C39">
    <cfRule type="expression" dxfId="45" priority="45">
      <formula>AND(OR($E$7="Auto",$E$7=""),OR($F$7="Auto",$F$7=""),OR($G$7="Auto",$G$7=""),OR($H$7="Auto",$H$7=""),OR($I$7="Auto",$I$7=""),OR($J$7="Auto",$J$7=""),OR($K$7="Auto",$K$7=""),OR($L$7="Auto",$L$7=""),OR($M$7="Auto",$M$7=""),OR($N$7="Auto",$N$7=""),OR($O$7="Auto",$O$7=""),OR($P$7="Auto",$P$7=""),OR($Q$7="Auto",$Q$7=""),OR($R$7="Auto",$R$7=""),OR($S$7="Auto",$S$7=""),OR($T$7="Auto",$T$7=""),OR($U$7="Auto",$U$7=""),OR($V$7="Auto",$V$7=""),OR($W$7="Auto",$W$7=""),OR($X$7="Auto",$X$7=""))</formula>
    </cfRule>
    <cfRule type="expression" dxfId="44" priority="46">
      <formula>AND(OR(#REF!="No",#REF!=""),OR(#REF!="No",#REF!=""),OR(#REF!="No",#REF!=""),OR(#REF!="No",#REF!=""),OR(#REF!="No",#REF!=""),OR(#REF!="No",#REF!=""),OR(#REF!="No",#REF!=""),OR(#REF!="No",#REF!=""),OR(#REF!="No",#REF!=""),OR(#REF!="No",#REF!=""),OR(#REF!="No",#REF!=""),OR(#REF!="No",#REF!=""),OR(#REF!="No",#REF!=""),OR(#REF!="No",#REF!=""),OR(#REF!="No",#REF!=""),OR(#REF!="No",#REF!=""),OR(#REF!="No",#REF!=""),OR(#REF!="No",#REF!=""),OR(#REF!="No",#REF!=""))</formula>
    </cfRule>
  </conditionalFormatting>
  <conditionalFormatting sqref="C40 C44">
    <cfRule type="expression" dxfId="43" priority="43">
      <formula>AND(OR($E$7="Auto",$E$7=""),OR($F$7="Auto",$F$7=""),OR($G$7="Auto",$G$7=""),OR($H$7="Auto",$H$7=""),OR($I$7="Auto",$I$7=""),OR($J$7="Auto",$J$7=""),OR($K$7="Auto",$K$7=""),OR($L$7="Auto",$L$7=""),OR($M$7="Auto",$M$7=""),OR($N$7="Auto",$N$7=""),OR($O$7="Auto",$O$7=""),OR($P$7="Auto",$P$7=""),OR($Q$7="Auto",$Q$7=""),OR($R$7="Auto",$R$7=""),OR($S$7="Auto",$S$7=""),OR($T$7="Auto",$T$7=""),OR($U$7="Auto",$U$7=""),OR($V$7="Auto",$V$7=""),OR($W$7="Auto",$W$7=""),OR($X$7="Auto",$X$7=""))</formula>
    </cfRule>
    <cfRule type="expression" dxfId="42" priority="44">
      <formula>AND(OR(#REF!="No",#REF!=""),OR(#REF!="No",#REF!=""),OR(#REF!="No",#REF!=""),OR(#REF!="No",#REF!=""),OR(#REF!="No",#REF!=""),OR(#REF!="No",#REF!=""),OR(#REF!="No",#REF!=""),OR(#REF!="No",#REF!=""),OR(#REF!="No",#REF!=""),OR(#REF!="No",#REF!=""),OR(#REF!="No",#REF!=""),OR(#REF!="No",#REF!=""),OR(#REF!="No",#REF!=""),OR(#REF!="No",#REF!=""),OR(#REF!="No",#REF!=""),OR(#REF!="No",#REF!=""),OR(#REF!="No",#REF!=""),OR(#REF!="No",#REF!=""),OR(#REF!="No",#REF!=""))</formula>
    </cfRule>
  </conditionalFormatting>
  <conditionalFormatting sqref="C41">
    <cfRule type="expression" dxfId="41" priority="41">
      <formula>AND(OR($E$7="Auto",$E$7=""),OR($F$7="Auto",$F$7=""),OR($G$7="Auto",$G$7=""),OR($H$7="Auto",$H$7=""),OR($I$7="Auto",$I$7=""),OR($J$7="Auto",$J$7=""),OR($K$7="Auto",$K$7=""),OR($L$7="Auto",$L$7=""),OR($M$7="Auto",$M$7=""),OR($N$7="Auto",$N$7=""),OR($O$7="Auto",$O$7=""),OR($P$7="Auto",$P$7=""),OR($Q$7="Auto",$Q$7=""),OR($R$7="Auto",$R$7=""),OR($S$7="Auto",$S$7=""),OR($T$7="Auto",$T$7=""),OR($U$7="Auto",$U$7=""),OR($V$7="Auto",$V$7=""),OR($W$7="Auto",$W$7=""),OR($X$7="Auto",$X$7=""))</formula>
    </cfRule>
    <cfRule type="expression" dxfId="40" priority="42">
      <formula>AND(OR(#REF!="No",#REF!=""),OR(#REF!="No",#REF!=""),OR(#REF!="No",#REF!=""),OR(#REF!="No",#REF!=""),OR(#REF!="No",#REF!=""),OR(#REF!="No",#REF!=""),OR(#REF!="No",#REF!=""),OR(#REF!="No",#REF!=""),OR(#REF!="No",#REF!=""),OR(#REF!="No",#REF!=""),OR(#REF!="No",#REF!=""),OR(#REF!="No",#REF!=""),OR(#REF!="No",#REF!=""),OR(#REF!="No",#REF!=""),OR(#REF!="No",#REF!=""),OR(#REF!="No",#REF!=""),OR(#REF!="No",#REF!=""),OR(#REF!="No",#REF!=""),OR(#REF!="No",#REF!=""))</formula>
    </cfRule>
  </conditionalFormatting>
  <conditionalFormatting sqref="C42">
    <cfRule type="expression" dxfId="39" priority="39">
      <formula>AND(OR($E$7="Auto",$E$7=""),OR($F$7="Auto",$F$7=""),OR($G$7="Auto",$G$7=""),OR($H$7="Auto",$H$7=""),OR($I$7="Auto",$I$7=""),OR($J$7="Auto",$J$7=""),OR($K$7="Auto",$K$7=""),OR($L$7="Auto",$L$7=""),OR($M$7="Auto",$M$7=""),OR($N$7="Auto",$N$7=""),OR($O$7="Auto",$O$7=""),OR($P$7="Auto",$P$7=""),OR($Q$7="Auto",$Q$7=""),OR($R$7="Auto",$R$7=""),OR($S$7="Auto",$S$7=""),OR($T$7="Auto",$T$7=""),OR($U$7="Auto",$U$7=""),OR($V$7="Auto",$V$7=""),OR($W$7="Auto",$W$7=""),OR($X$7="Auto",$X$7=""))</formula>
    </cfRule>
    <cfRule type="expression" dxfId="38" priority="40">
      <formula>AND(OR(#REF!="No",#REF!=""),OR(#REF!="No",#REF!=""),OR(#REF!="No",#REF!=""),OR(#REF!="No",#REF!=""),OR(#REF!="No",#REF!=""),OR(#REF!="No",#REF!=""),OR(#REF!="No",#REF!=""),OR(#REF!="No",#REF!=""),OR(#REF!="No",#REF!=""),OR(#REF!="No",#REF!=""),OR(#REF!="No",#REF!=""),OR(#REF!="No",#REF!=""),OR(#REF!="No",#REF!=""),OR(#REF!="No",#REF!=""),OR(#REF!="No",#REF!=""),OR(#REF!="No",#REF!=""),OR(#REF!="No",#REF!=""),OR(#REF!="No",#REF!=""),OR(#REF!="No",#REF!=""))</formula>
    </cfRule>
  </conditionalFormatting>
  <conditionalFormatting sqref="C43">
    <cfRule type="expression" dxfId="37" priority="37">
      <formula>AND(OR($E$7="Auto",$E$7=""),OR($F$7="Auto",$F$7=""),OR($G$7="Auto",$G$7=""),OR($H$7="Auto",$H$7=""),OR($I$7="Auto",$I$7=""),OR($J$7="Auto",$J$7=""),OR($K$7="Auto",$K$7=""),OR($L$7="Auto",$L$7=""),OR($M$7="Auto",$M$7=""),OR($N$7="Auto",$N$7=""),OR($O$7="Auto",$O$7=""),OR($P$7="Auto",$P$7=""),OR($Q$7="Auto",$Q$7=""),OR($R$7="Auto",$R$7=""),OR($S$7="Auto",$S$7=""),OR($T$7="Auto",$T$7=""),OR($U$7="Auto",$U$7=""),OR($V$7="Auto",$V$7=""),OR($W$7="Auto",$W$7=""),OR($X$7="Auto",$X$7=""))</formula>
    </cfRule>
    <cfRule type="expression" dxfId="36" priority="38">
      <formula>AND(OR(#REF!="No",#REF!=""),OR(#REF!="No",#REF!=""),OR(#REF!="No",#REF!=""),OR(#REF!="No",#REF!=""),OR(#REF!="No",#REF!=""),OR(#REF!="No",#REF!=""),OR(#REF!="No",#REF!=""),OR(#REF!="No",#REF!=""),OR(#REF!="No",#REF!=""),OR(#REF!="No",#REF!=""),OR(#REF!="No",#REF!=""),OR(#REF!="No",#REF!=""),OR(#REF!="No",#REF!=""),OR(#REF!="No",#REF!=""),OR(#REF!="No",#REF!=""),OR(#REF!="No",#REF!=""),OR(#REF!="No",#REF!=""),OR(#REF!="No",#REF!=""),OR(#REF!="No",#REF!=""))</formula>
    </cfRule>
  </conditionalFormatting>
  <conditionalFormatting sqref="C46">
    <cfRule type="expression" dxfId="35" priority="21">
      <formula>AND(OR($E$7="Auto",$E$7=""),OR($F$7="Auto",$F$7=""),OR($G$7="Auto",$G$7=""),OR($H$7="Auto",$H$7=""),OR($I$7="Auto",$I$7=""),OR($J$7="Auto",$J$7=""),OR($K$7="Auto",$K$7=""),OR($L$7="Auto",$L$7=""),OR($M$7="Auto",$M$7=""),OR($N$7="Auto",$N$7=""),OR($O$7="Auto",$O$7=""),OR($P$7="Auto",$P$7=""),OR($Q$7="Auto",$Q$7=""),OR($R$7="Auto",$R$7=""),OR($S$7="Auto",$S$7=""),OR($T$7="Auto",$T$7=""),OR($U$7="Auto",$U$7=""),OR($V$7="Auto",$V$7=""),OR($W$7="Auto",$W$7=""),OR($X$7="Auto",$X$7=""))</formula>
    </cfRule>
    <cfRule type="expression" dxfId="34" priority="22">
      <formula>AND(OR(#REF!="No",#REF!=""),OR(#REF!="No",#REF!=""),OR(#REF!="No",#REF!=""),OR(#REF!="No",#REF!=""),OR(#REF!="No",#REF!=""),OR(#REF!="No",#REF!=""),OR(#REF!="No",#REF!=""),OR(#REF!="No",#REF!=""),OR(#REF!="No",#REF!=""),OR(#REF!="No",#REF!=""),OR(#REF!="No",#REF!=""),OR(#REF!="No",#REF!=""),OR(#REF!="No",#REF!=""),OR(#REF!="No",#REF!=""),OR(#REF!="No",#REF!=""),OR(#REF!="No",#REF!=""),OR(#REF!="No",#REF!=""),OR(#REF!="No",#REF!=""),OR(#REF!="No",#REF!=""))</formula>
    </cfRule>
  </conditionalFormatting>
  <conditionalFormatting sqref="C18">
    <cfRule type="expression" dxfId="33" priority="34">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19">
    <cfRule type="expression" dxfId="32" priority="33">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23">
    <cfRule type="expression" dxfId="31" priority="32">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15">
    <cfRule type="expression" dxfId="30" priority="31">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16">
    <cfRule type="expression" dxfId="29" priority="30">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24">
    <cfRule type="expression" dxfId="28" priority="29">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25">
    <cfRule type="expression" dxfId="27" priority="28">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26">
    <cfRule type="expression" dxfId="26" priority="27">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27">
    <cfRule type="expression" dxfId="25" priority="26">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28">
    <cfRule type="expression" dxfId="24" priority="25">
      <formula>AND(OR($E$7="Passenger",$E$7=""),OR($F$7="Passenger",$F$7=""),OR($G$7="Passenger",$G$7=""),OR($H$7="Passenger",$H$7=""),OR($I$7="Passenger",$I$7=""),OR($J$7="Passenger",$J$7=""),OR($K$7="Passenger",$K$7=""),OR($L$7="Passenger",$L$7=""),OR($M$7="Passenger",$M$7=""),OR($N$7="Passenger",$N$7=""),OR($O$7="Passenger",$O$7=""),OR($P$7="Passenger",$P$7=""),OR($Q$7="Passenger",$Q$7=""),OR($R$7="Passenger",$R$7=""),OR($S$7="Passenger",$S$7=""),OR($T$7="Passenger",$T$7=""),OR($U$7="Passenger",$U$7=""),OR($V$7="Passenger",$V$7=""),OR($W$7="Passenger",$W$7=""),OR($X$7="Passenger",$X$7=""))</formula>
    </cfRule>
  </conditionalFormatting>
  <conditionalFormatting sqref="C45">
    <cfRule type="expression" dxfId="23" priority="23">
      <formula>AND(OR($E$7="Auto",$E$7=""),OR($F$7="Auto",$F$7=""),OR($G$7="Auto",$G$7=""),OR($H$7="Auto",$H$7=""),OR($I$7="Auto",$I$7=""),OR($J$7="Auto",$J$7=""),OR($K$7="Auto",$K$7=""),OR($L$7="Auto",$L$7=""),OR($M$7="Auto",$M$7=""),OR($N$7="Auto",$N$7=""),OR($O$7="Auto",$O$7=""),OR($P$7="Auto",$P$7=""),OR($Q$7="Auto",$Q$7=""),OR($R$7="Auto",$R$7=""),OR($S$7="Auto",$S$7=""),OR($T$7="Auto",$T$7=""),OR($U$7="Auto",$U$7=""),OR($V$7="Auto",$V$7=""),OR($W$7="Auto",$W$7=""),OR($X$7="Auto",$X$7=""))</formula>
    </cfRule>
    <cfRule type="expression" dxfId="22" priority="24">
      <formula>AND(OR(#REF!="No",#REF!=""),OR(#REF!="No",#REF!=""),OR(#REF!="No",#REF!=""),OR(#REF!="No",#REF!=""),OR(#REF!="No",#REF!=""),OR(#REF!="No",#REF!=""),OR(#REF!="No",#REF!=""),OR(#REF!="No",#REF!=""),OR(#REF!="No",#REF!=""),OR(#REF!="No",#REF!=""),OR(#REF!="No",#REF!=""),OR(#REF!="No",#REF!=""),OR(#REF!="No",#REF!=""),OR(#REF!="No",#REF!=""),OR(#REF!="No",#REF!=""),OR(#REF!="No",#REF!=""),OR(#REF!="No",#REF!=""),OR(#REF!="No",#REF!=""),OR(#REF!="No",#REF!=""))</formula>
    </cfRule>
  </conditionalFormatting>
  <conditionalFormatting sqref="C49">
    <cfRule type="expression" dxfId="21" priority="17">
      <formula>AND(OR($E$7="Auto",$E$7=""),OR($F$7="Auto",$F$7=""),OR($G$7="Auto",$G$7=""),OR($H$7="Auto",$H$7=""),OR($I$7="Auto",$I$7=""),OR($J$7="Auto",$J$7=""),OR($K$7="Auto",$K$7=""),OR($L$7="Auto",$L$7=""),OR($M$7="Auto",$M$7=""),OR($N$7="Auto",$N$7=""),OR($O$7="Auto",$O$7=""),OR($P$7="Auto",$P$7=""),OR($Q$7="Auto",$Q$7=""),OR($R$7="Auto",$R$7=""),OR($S$7="Auto",$S$7=""),OR($T$7="Auto",$T$7=""),OR($U$7="Auto",$U$7=""),OR($V$7="Auto",$V$7=""),OR($W$7="Auto",$W$7=""),OR($X$7="Auto",$X$7=""))</formula>
    </cfRule>
    <cfRule type="expression" dxfId="20" priority="18">
      <formula>AND(OR(#REF!="No",#REF!=""),OR(#REF!="No",#REF!=""),OR(#REF!="No",#REF!=""),OR(#REF!="No",#REF!=""),OR(#REF!="No",#REF!=""),OR(#REF!="No",#REF!=""),OR(#REF!="No",#REF!=""),OR(#REF!="No",#REF!=""),OR(#REF!="No",#REF!=""),OR(#REF!="No",#REF!=""),OR(#REF!="No",#REF!=""),OR(#REF!="No",#REF!=""),OR(#REF!="No",#REF!=""),OR(#REF!="No",#REF!=""),OR(#REF!="No",#REF!=""),OR(#REF!="No",#REF!=""),OR(#REF!="No",#REF!=""),OR(#REF!="No",#REF!=""),OR(#REF!="No",#REF!=""))</formula>
    </cfRule>
  </conditionalFormatting>
  <conditionalFormatting sqref="C47">
    <cfRule type="expression" dxfId="19" priority="19">
      <formula>AND(OR($E$7="Auto",$E$7=""),OR($F$7="Auto",$F$7=""),OR($G$7="Auto",$G$7=""),OR($H$7="Auto",$H$7=""),OR($I$7="Auto",$I$7=""),OR($J$7="Auto",$J$7=""),OR($K$7="Auto",$K$7=""),OR($L$7="Auto",$L$7=""),OR($M$7="Auto",$M$7=""),OR($N$7="Auto",$N$7=""),OR($O$7="Auto",$O$7=""),OR($P$7="Auto",$P$7=""),OR($Q$7="Auto",$Q$7=""),OR($R$7="Auto",$R$7=""),OR($S$7="Auto",$S$7=""),OR($T$7="Auto",$T$7=""),OR($U$7="Auto",$U$7=""),OR($V$7="Auto",$V$7=""),OR($W$7="Auto",$W$7=""),OR($X$7="Auto",$X$7=""))</formula>
    </cfRule>
    <cfRule type="expression" dxfId="18" priority="20">
      <formula>AND(OR(#REF!="No",#REF!=""),OR(#REF!="No",#REF!=""),OR(#REF!="No",#REF!=""),OR(#REF!="No",#REF!=""),OR(#REF!="No",#REF!=""),OR(#REF!="No",#REF!=""),OR(#REF!="No",#REF!=""),OR(#REF!="No",#REF!=""),OR(#REF!="No",#REF!=""),OR(#REF!="No",#REF!=""),OR(#REF!="No",#REF!=""),OR(#REF!="No",#REF!=""),OR(#REF!="No",#REF!=""),OR(#REF!="No",#REF!=""),OR(#REF!="No",#REF!=""),OR(#REF!="No",#REF!=""),OR(#REF!="No",#REF!=""),OR(#REF!="No",#REF!=""),OR(#REF!="No",#REF!=""))</formula>
    </cfRule>
  </conditionalFormatting>
  <conditionalFormatting sqref="C48">
    <cfRule type="expression" dxfId="17" priority="15">
      <formula>AND(OR($E$7="Auto",$E$7=""),OR($F$7="Auto",$F$7=""),OR($G$7="Auto",$G$7=""),OR($H$7="Auto",$H$7=""),OR($I$7="Auto",$I$7=""),OR($J$7="Auto",$J$7=""),OR($K$7="Auto",$K$7=""),OR($L$7="Auto",$L$7=""),OR($M$7="Auto",$M$7=""),OR($N$7="Auto",$N$7=""),OR($O$7="Auto",$O$7=""),OR($P$7="Auto",$P$7=""),OR($Q$7="Auto",$Q$7=""),OR($R$7="Auto",$R$7=""),OR($S$7="Auto",$S$7=""),OR($T$7="Auto",$T$7=""),OR($U$7="Auto",$U$7=""),OR($V$7="Auto",$V$7=""),OR($W$7="Auto",$W$7=""),OR($X$7="Auto",$X$7=""))</formula>
    </cfRule>
    <cfRule type="expression" dxfId="16" priority="16">
      <formula>AND(OR(#REF!="No",#REF!=""),OR(#REF!="No",#REF!=""),OR(#REF!="No",#REF!=""),OR(#REF!="No",#REF!=""),OR(#REF!="No",#REF!=""),OR(#REF!="No",#REF!=""),OR(#REF!="No",#REF!=""),OR(#REF!="No",#REF!=""),OR(#REF!="No",#REF!=""),OR(#REF!="No",#REF!=""),OR(#REF!="No",#REF!=""),OR(#REF!="No",#REF!=""),OR(#REF!="No",#REF!=""),OR(#REF!="No",#REF!=""),OR(#REF!="No",#REF!=""),OR(#REF!="No",#REF!=""),OR(#REF!="No",#REF!=""),OR(#REF!="No",#REF!=""),OR(#REF!="No",#REF!=""))</formula>
    </cfRule>
  </conditionalFormatting>
  <conditionalFormatting sqref="C51">
    <cfRule type="expression" dxfId="15" priority="13">
      <formula>AND(OR($E$7="Auto",$E$7=""),OR($F$7="Auto",$F$7=""),OR($G$7="Auto",$G$7=""),OR($H$7="Auto",$H$7=""),OR($I$7="Auto",$I$7=""),OR($J$7="Auto",$J$7=""),OR($K$7="Auto",$K$7=""),OR($L$7="Auto",$L$7=""),OR($M$7="Auto",$M$7=""),OR($N$7="Auto",$N$7=""),OR($O$7="Auto",$O$7=""),OR($P$7="Auto",$P$7=""),OR($Q$7="Auto",$Q$7=""),OR($R$7="Auto",$R$7=""),OR($S$7="Auto",$S$7=""),OR($T$7="Auto",$T$7=""),OR($U$7="Auto",$U$7=""),OR($V$7="Auto",$V$7=""),OR($W$7="Auto",$W$7=""),OR($X$7="Auto",$X$7=""))</formula>
    </cfRule>
    <cfRule type="expression" dxfId="14" priority="14">
      <formula>AND(OR(#REF!="No",#REF!=""),OR(#REF!="No",#REF!=""),OR(#REF!="No",#REF!=""),OR(#REF!="No",#REF!=""),OR(#REF!="No",#REF!=""),OR(#REF!="No",#REF!=""),OR(#REF!="No",#REF!=""),OR(#REF!="No",#REF!=""),OR(#REF!="No",#REF!=""),OR(#REF!="No",#REF!=""),OR(#REF!="No",#REF!=""),OR(#REF!="No",#REF!=""),OR(#REF!="No",#REF!=""),OR(#REF!="No",#REF!=""),OR(#REF!="No",#REF!=""),OR(#REF!="No",#REF!=""),OR(#REF!="No",#REF!=""),OR(#REF!="No",#REF!=""),OR(#REF!="No",#REF!=""))</formula>
    </cfRule>
  </conditionalFormatting>
  <conditionalFormatting sqref="F54:X54">
    <cfRule type="expression" dxfId="13" priority="10">
      <formula>F$7=""</formula>
    </cfRule>
  </conditionalFormatting>
  <conditionalFormatting sqref="F13:X13">
    <cfRule type="expression" dxfId="12" priority="9">
      <formula>AND(F$7="",F$8="")</formula>
    </cfRule>
  </conditionalFormatting>
  <conditionalFormatting sqref="F15:J16">
    <cfRule type="expression" dxfId="11" priority="8">
      <formula>AND(F$7="",F$8="")</formula>
    </cfRule>
  </conditionalFormatting>
  <conditionalFormatting sqref="F21:J21">
    <cfRule type="expression" dxfId="10" priority="7">
      <formula>AND(F$7="",F$8="")</formula>
    </cfRule>
  </conditionalFormatting>
  <conditionalFormatting sqref="F22:J22">
    <cfRule type="expression" dxfId="9" priority="6">
      <formula>AND(F$7="",F$8="")</formula>
    </cfRule>
  </conditionalFormatting>
  <conditionalFormatting sqref="F23:X23">
    <cfRule type="expression" dxfId="8" priority="5">
      <formula>AND(F$7="",F$8="")</formula>
    </cfRule>
  </conditionalFormatting>
  <conditionalFormatting sqref="F35:X51">
    <cfRule type="expression" dxfId="7" priority="4">
      <formula>OR($E$7="",$E$7="Auto")</formula>
    </cfRule>
  </conditionalFormatting>
  <conditionalFormatting sqref="F31:X51">
    <cfRule type="expression" dxfId="6" priority="3">
      <formula>OR(F$7="Auto",F$7="")</formula>
    </cfRule>
  </conditionalFormatting>
  <conditionalFormatting sqref="E45">
    <cfRule type="expression" dxfId="5" priority="2">
      <formula>OR($E$7="",$E$7="Auto")</formula>
    </cfRule>
  </conditionalFormatting>
  <conditionalFormatting sqref="E45">
    <cfRule type="expression" dxfId="4" priority="1">
      <formula>OR(E$7="Auto",E$7="")</formula>
    </cfRule>
  </conditionalFormatting>
  <dataValidations count="5">
    <dataValidation type="whole" operator="greaterThanOrEqual" allowBlank="1" showInputMessage="1" showErrorMessage="1" sqref="E7:X8">
      <formula1>0</formula1>
    </dataValidation>
    <dataValidation type="decimal" operator="greaterThan" allowBlank="1" showInputMessage="1" showErrorMessage="1" sqref="E28:X28 E11:X12">
      <formula1>0</formula1>
    </dataValidation>
    <dataValidation type="decimal" operator="greaterThanOrEqual" allowBlank="1" showInputMessage="1" showErrorMessage="1" sqref="E18:X19 E24:X26 E9:X10">
      <formula1>0</formula1>
    </dataValidation>
    <dataValidation type="decimal" allowBlank="1" showInputMessage="1" showErrorMessage="1" sqref="E23:X23 E15:X16">
      <formula1>0</formula1>
      <formula2>1</formula2>
    </dataValidation>
    <dataValidation type="whole" allowBlank="1" showInputMessage="1" showErrorMessage="1" sqref="E27:X27">
      <formula1>0</formula1>
      <formula2>1900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Lookup!$R$3:$R$4</xm:f>
          </x14:formula1>
          <xm:sqref>E13:X13 E20:X22</xm:sqref>
        </x14:dataValidation>
      </x14:dataValidations>
    </ext>
  </extLst>
</worksheet>
</file>

<file path=xl/worksheets/sheet3.xml><?xml version="1.0" encoding="utf-8"?>
<worksheet xmlns="http://schemas.openxmlformats.org/spreadsheetml/2006/main" xmlns:r="http://schemas.openxmlformats.org/officeDocument/2006/relationships">
  <dimension ref="A1:C7"/>
  <sheetViews>
    <sheetView workbookViewId="0">
      <selection activeCell="C3" sqref="C3"/>
    </sheetView>
  </sheetViews>
  <sheetFormatPr defaultRowHeight="12.75"/>
  <cols>
    <col min="1" max="1" width="5.140625" customWidth="1"/>
    <col min="2" max="2" width="42.7109375" customWidth="1"/>
  </cols>
  <sheetData>
    <row r="1" spans="1:3">
      <c r="B1" s="53" t="s">
        <v>38</v>
      </c>
    </row>
    <row r="2" spans="1:3">
      <c r="A2" s="27"/>
      <c r="B2" s="27" t="s">
        <v>39</v>
      </c>
      <c r="C2" s="75">
        <v>-0.4</v>
      </c>
    </row>
    <row r="3" spans="1:3">
      <c r="A3" s="27"/>
      <c r="B3" s="27" t="s">
        <v>40</v>
      </c>
      <c r="C3" s="41">
        <v>6</v>
      </c>
    </row>
    <row r="4" spans="1:3">
      <c r="A4" s="27"/>
      <c r="B4" s="27" t="s">
        <v>41</v>
      </c>
      <c r="C4" s="41">
        <v>4</v>
      </c>
    </row>
    <row r="5" spans="1:3">
      <c r="A5" s="27"/>
      <c r="B5" s="27" t="s">
        <v>46</v>
      </c>
      <c r="C5" s="41">
        <v>1.3</v>
      </c>
    </row>
    <row r="6" spans="1:3">
      <c r="A6" s="27"/>
      <c r="B6" s="27" t="s">
        <v>47</v>
      </c>
      <c r="C6" s="41">
        <v>0.2</v>
      </c>
    </row>
    <row r="7" spans="1:3">
      <c r="A7" s="27"/>
      <c r="B7" s="27" t="s">
        <v>56</v>
      </c>
      <c r="C7" s="41">
        <v>2</v>
      </c>
    </row>
  </sheetData>
  <conditionalFormatting sqref="C2:C4">
    <cfRule type="expression" dxfId="3" priority="7">
      <formula>C$2="No"</formula>
    </cfRule>
  </conditionalFormatting>
  <conditionalFormatting sqref="C7">
    <cfRule type="expression" dxfId="2" priority="1">
      <formula>C$2="No"</formula>
    </cfRule>
  </conditionalFormatting>
  <conditionalFormatting sqref="C5">
    <cfRule type="expression" dxfId="1" priority="3">
      <formula>C$2="No"</formula>
    </cfRule>
  </conditionalFormatting>
  <conditionalFormatting sqref="C6">
    <cfRule type="expression" dxfId="0" priority="2">
      <formula>C$2="No"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R336"/>
  <sheetViews>
    <sheetView workbookViewId="0">
      <selection activeCell="R5" sqref="R5"/>
    </sheetView>
  </sheetViews>
  <sheetFormatPr defaultRowHeight="12.75"/>
  <cols>
    <col min="1" max="1" width="21" customWidth="1"/>
  </cols>
  <sheetData>
    <row r="1" spans="1:18">
      <c r="A1" s="54"/>
      <c r="B1" s="54"/>
      <c r="C1" s="33"/>
      <c r="D1" s="33"/>
      <c r="E1" s="33"/>
      <c r="F1" s="33"/>
      <c r="G1" s="63"/>
      <c r="H1" s="33"/>
      <c r="I1" s="33"/>
      <c r="J1" s="33"/>
      <c r="K1" s="33"/>
      <c r="L1" s="33"/>
      <c r="M1" s="33"/>
      <c r="N1" s="33"/>
      <c r="O1" s="33"/>
      <c r="P1" s="33"/>
      <c r="R1" s="37" t="s">
        <v>6</v>
      </c>
    </row>
    <row r="2" spans="1:18">
      <c r="A2" s="61"/>
      <c r="B2" s="61"/>
      <c r="C2" s="33"/>
      <c r="D2" s="33"/>
      <c r="E2" s="33"/>
      <c r="F2" s="33"/>
      <c r="G2" s="64"/>
      <c r="H2" s="33"/>
      <c r="I2" s="33"/>
      <c r="J2" s="33"/>
      <c r="K2" s="64"/>
      <c r="L2" s="33"/>
      <c r="M2" s="33"/>
      <c r="N2" s="33"/>
      <c r="O2" s="33"/>
      <c r="P2" s="33"/>
    </row>
    <row r="3" spans="1:18">
      <c r="A3" s="55"/>
      <c r="B3" s="56"/>
      <c r="C3" s="33"/>
      <c r="D3" s="33"/>
      <c r="E3" s="33"/>
      <c r="F3" s="33"/>
      <c r="G3" s="33"/>
      <c r="H3" s="33"/>
      <c r="I3" s="33"/>
      <c r="J3" s="33"/>
      <c r="K3" s="33"/>
      <c r="L3" s="33"/>
      <c r="M3" s="33"/>
      <c r="N3" s="33"/>
      <c r="O3" s="33"/>
      <c r="P3" s="33"/>
      <c r="R3" s="39" t="s">
        <v>4</v>
      </c>
    </row>
    <row r="4" spans="1:18">
      <c r="A4" s="55"/>
      <c r="B4" s="56"/>
      <c r="C4" s="33"/>
      <c r="D4" s="33"/>
      <c r="E4" s="33"/>
      <c r="F4" s="33"/>
      <c r="G4" s="33"/>
      <c r="H4" s="33"/>
      <c r="I4" s="33"/>
      <c r="J4" s="33"/>
      <c r="K4" s="33"/>
      <c r="L4" s="33"/>
      <c r="M4" s="33"/>
      <c r="N4" s="33"/>
      <c r="O4" s="33"/>
      <c r="P4" s="33"/>
      <c r="R4" s="39" t="s">
        <v>5</v>
      </c>
    </row>
    <row r="5" spans="1:18">
      <c r="A5" s="55"/>
      <c r="B5" s="56"/>
      <c r="C5" s="33"/>
      <c r="D5" s="33"/>
      <c r="E5" s="33"/>
      <c r="F5" s="33"/>
      <c r="G5" s="33"/>
      <c r="H5" s="33"/>
      <c r="I5" s="33"/>
      <c r="J5" s="33"/>
      <c r="K5" s="33"/>
      <c r="L5" s="33"/>
      <c r="M5" s="33"/>
      <c r="N5" s="33"/>
      <c r="O5" s="33"/>
      <c r="P5" s="33"/>
      <c r="R5" s="39"/>
    </row>
    <row r="6" spans="1:18">
      <c r="A6" s="55"/>
      <c r="B6" s="56"/>
      <c r="C6" s="33"/>
      <c r="D6" s="33"/>
      <c r="E6" s="33"/>
      <c r="F6" s="33"/>
      <c r="G6" s="33"/>
      <c r="H6" s="33"/>
      <c r="I6" s="33"/>
      <c r="J6" s="33"/>
      <c r="K6" s="33"/>
      <c r="L6" s="33"/>
      <c r="M6" s="33"/>
      <c r="N6" s="33"/>
      <c r="O6" s="33"/>
      <c r="P6" s="33"/>
      <c r="R6" s="39"/>
    </row>
    <row r="7" spans="1:18">
      <c r="A7" s="55"/>
      <c r="B7" s="56"/>
      <c r="C7" s="33"/>
      <c r="D7" s="33"/>
      <c r="E7" s="33"/>
      <c r="F7" s="33"/>
      <c r="G7" s="33"/>
      <c r="H7" s="33"/>
      <c r="I7" s="33"/>
      <c r="J7" s="33"/>
      <c r="K7" s="33"/>
      <c r="L7" s="33"/>
      <c r="M7" s="33"/>
      <c r="N7" s="33"/>
      <c r="O7" s="33"/>
      <c r="P7" s="33"/>
      <c r="R7" s="39"/>
    </row>
    <row r="8" spans="1:18">
      <c r="A8" s="55"/>
      <c r="B8" s="56"/>
      <c r="C8" s="33"/>
      <c r="D8" s="33"/>
      <c r="E8" s="33"/>
      <c r="F8" s="33"/>
      <c r="G8" s="33"/>
      <c r="H8" s="33"/>
      <c r="I8" s="33"/>
      <c r="J8" s="33"/>
      <c r="K8" s="33"/>
      <c r="L8" s="33"/>
      <c r="M8" s="33"/>
      <c r="N8" s="33"/>
      <c r="O8" s="33"/>
      <c r="P8" s="33"/>
    </row>
    <row r="9" spans="1:18">
      <c r="A9" s="55"/>
      <c r="B9" s="56"/>
      <c r="C9" s="33"/>
      <c r="D9" s="33"/>
      <c r="E9" s="33"/>
      <c r="F9" s="33"/>
      <c r="G9" s="33"/>
      <c r="H9" s="33"/>
      <c r="I9" s="33"/>
      <c r="J9" s="33"/>
      <c r="K9" s="33"/>
      <c r="L9" s="33"/>
      <c r="M9" s="33"/>
      <c r="N9" s="33"/>
      <c r="O9" s="33"/>
      <c r="P9" s="33"/>
      <c r="R9" s="39"/>
    </row>
    <row r="10" spans="1:18">
      <c r="A10" s="10"/>
      <c r="B10" s="10"/>
      <c r="C10" s="33"/>
      <c r="D10" s="33"/>
      <c r="E10" s="33"/>
      <c r="F10" s="33"/>
      <c r="G10" s="33"/>
      <c r="H10" s="33"/>
      <c r="I10" s="33"/>
      <c r="J10" s="33"/>
      <c r="K10" s="33"/>
      <c r="L10" s="33"/>
      <c r="M10" s="33"/>
      <c r="N10" s="33"/>
      <c r="O10" s="33"/>
      <c r="P10" s="33"/>
      <c r="R10" s="39"/>
    </row>
    <row r="11" spans="1:18">
      <c r="A11" s="10"/>
      <c r="B11" s="10"/>
      <c r="C11" s="33"/>
      <c r="D11" s="33"/>
      <c r="E11" s="33"/>
      <c r="F11" s="33"/>
      <c r="G11" s="33"/>
      <c r="H11" s="33"/>
      <c r="I11" s="33"/>
      <c r="J11" s="33"/>
      <c r="K11" s="33"/>
      <c r="L11" s="33"/>
      <c r="M11" s="33"/>
      <c r="N11" s="33"/>
      <c r="O11" s="33"/>
      <c r="P11" s="33"/>
      <c r="R11" s="39"/>
    </row>
    <row r="12" spans="1:18">
      <c r="A12" s="54"/>
      <c r="B12" s="10"/>
      <c r="C12" s="33"/>
      <c r="D12" s="63"/>
      <c r="E12" s="33"/>
      <c r="F12" s="33"/>
      <c r="G12" s="33"/>
      <c r="H12" s="33"/>
      <c r="I12" s="33"/>
      <c r="J12" s="33"/>
      <c r="K12" s="33"/>
      <c r="L12" s="33"/>
      <c r="M12" s="33"/>
      <c r="N12" s="33"/>
      <c r="O12" s="33"/>
      <c r="P12" s="33"/>
      <c r="R12" s="39"/>
    </row>
    <row r="13" spans="1:18">
      <c r="A13" s="10"/>
      <c r="B13" s="10"/>
      <c r="C13" s="33"/>
      <c r="D13" s="88"/>
      <c r="E13" s="91"/>
      <c r="F13" s="91"/>
      <c r="G13" s="89"/>
      <c r="H13" s="89"/>
      <c r="I13" s="88"/>
      <c r="J13" s="33"/>
      <c r="K13" s="33"/>
      <c r="L13" s="33"/>
      <c r="M13" s="33"/>
      <c r="N13" s="33"/>
      <c r="O13" s="33"/>
      <c r="P13" s="33"/>
    </row>
    <row r="14" spans="1:18">
      <c r="A14" s="10"/>
      <c r="B14" s="10"/>
      <c r="C14" s="33"/>
      <c r="D14" s="91"/>
      <c r="E14" s="91"/>
      <c r="F14" s="91"/>
      <c r="G14" s="89"/>
      <c r="H14" s="89"/>
      <c r="I14" s="88"/>
      <c r="J14" s="33"/>
      <c r="K14" s="33"/>
      <c r="L14" s="33"/>
      <c r="M14" s="33"/>
      <c r="N14" s="33"/>
      <c r="O14" s="33"/>
      <c r="P14" s="33"/>
      <c r="R14" s="40"/>
    </row>
    <row r="15" spans="1:18">
      <c r="A15" s="62"/>
      <c r="B15" s="62"/>
      <c r="C15" s="33"/>
      <c r="D15" s="91"/>
      <c r="E15" s="91"/>
      <c r="F15" s="91"/>
      <c r="G15" s="65"/>
      <c r="H15" s="65"/>
      <c r="I15" s="88"/>
      <c r="J15" s="33"/>
      <c r="K15" s="33"/>
      <c r="L15" s="33"/>
      <c r="M15" s="33"/>
      <c r="N15" s="33"/>
      <c r="O15" s="33"/>
      <c r="P15" s="33"/>
      <c r="R15" s="39"/>
    </row>
    <row r="16" spans="1:18">
      <c r="A16" s="57"/>
      <c r="B16" s="58"/>
      <c r="C16" s="33"/>
      <c r="D16" s="33"/>
      <c r="E16" s="33"/>
      <c r="F16" s="66"/>
      <c r="G16" s="33"/>
      <c r="H16" s="33"/>
      <c r="I16" s="33"/>
      <c r="J16" s="33"/>
      <c r="K16" s="33"/>
      <c r="L16" s="33"/>
      <c r="M16" s="33"/>
      <c r="N16" s="33"/>
      <c r="O16" s="33"/>
      <c r="P16" s="33"/>
      <c r="R16" s="39"/>
    </row>
    <row r="17" spans="1:18">
      <c r="A17" s="57"/>
      <c r="B17" s="58"/>
      <c r="C17" s="33"/>
      <c r="D17" s="33"/>
      <c r="E17" s="33"/>
      <c r="F17" s="33"/>
      <c r="G17" s="33"/>
      <c r="H17" s="33"/>
      <c r="I17" s="33"/>
      <c r="J17" s="33"/>
      <c r="K17" s="33"/>
      <c r="L17" s="33"/>
      <c r="M17" s="33"/>
      <c r="N17" s="33"/>
      <c r="O17" s="33"/>
      <c r="P17" s="33"/>
      <c r="R17" s="39"/>
    </row>
    <row r="18" spans="1:18">
      <c r="A18" s="57"/>
      <c r="B18" s="58"/>
      <c r="C18" s="33"/>
      <c r="D18" s="33"/>
      <c r="E18" s="33"/>
      <c r="F18" s="66"/>
      <c r="G18" s="33"/>
      <c r="H18" s="33"/>
      <c r="I18" s="67"/>
      <c r="J18" s="33"/>
      <c r="K18" s="33"/>
      <c r="L18" s="33"/>
      <c r="M18" s="33"/>
      <c r="N18" s="33"/>
      <c r="O18" s="33"/>
      <c r="P18" s="33"/>
      <c r="R18" s="39"/>
    </row>
    <row r="19" spans="1:18">
      <c r="A19" s="57"/>
      <c r="B19" s="58"/>
      <c r="C19" s="33"/>
      <c r="D19" s="33"/>
      <c r="E19" s="33"/>
      <c r="F19" s="66"/>
      <c r="G19" s="33"/>
      <c r="H19" s="33"/>
      <c r="I19" s="67"/>
      <c r="J19" s="33"/>
      <c r="K19" s="33"/>
      <c r="L19" s="33"/>
      <c r="M19" s="33"/>
      <c r="N19" s="33"/>
      <c r="O19" s="33"/>
      <c r="P19" s="33"/>
      <c r="R19" s="39"/>
    </row>
    <row r="20" spans="1:18">
      <c r="A20" s="57"/>
      <c r="B20" s="58"/>
      <c r="C20" s="33"/>
      <c r="D20" s="33"/>
      <c r="E20" s="33"/>
      <c r="F20" s="66"/>
      <c r="G20" s="33"/>
      <c r="H20" s="33"/>
      <c r="I20" s="67"/>
      <c r="J20" s="33"/>
      <c r="K20" s="33"/>
      <c r="L20" s="33"/>
      <c r="M20" s="33"/>
      <c r="N20" s="33"/>
      <c r="O20" s="33"/>
      <c r="P20" s="33"/>
      <c r="R20" s="39"/>
    </row>
    <row r="21" spans="1:18">
      <c r="A21" s="57"/>
      <c r="B21" s="58"/>
      <c r="C21" s="33"/>
      <c r="D21" s="33"/>
      <c r="E21" s="33"/>
      <c r="F21" s="66"/>
      <c r="G21" s="33"/>
      <c r="H21" s="33"/>
      <c r="I21" s="67"/>
      <c r="J21" s="33"/>
      <c r="K21" s="33"/>
      <c r="L21" s="33"/>
      <c r="M21" s="33"/>
      <c r="N21" s="33"/>
      <c r="O21" s="33"/>
      <c r="P21" s="33"/>
      <c r="R21" s="39"/>
    </row>
    <row r="22" spans="1:18">
      <c r="A22" s="57"/>
      <c r="B22" s="58"/>
      <c r="C22" s="33"/>
      <c r="D22" s="33"/>
      <c r="E22" s="33"/>
      <c r="F22" s="66"/>
      <c r="G22" s="33"/>
      <c r="H22" s="33"/>
      <c r="I22" s="33"/>
      <c r="J22" s="33"/>
      <c r="K22" s="33"/>
      <c r="L22" s="33"/>
      <c r="M22" s="33"/>
      <c r="N22" s="33"/>
      <c r="O22" s="33"/>
      <c r="P22" s="33"/>
    </row>
    <row r="23" spans="1:18">
      <c r="A23" s="57"/>
      <c r="B23" s="58"/>
      <c r="C23" s="33"/>
      <c r="D23" s="33"/>
      <c r="E23" s="33"/>
      <c r="F23" s="66"/>
      <c r="G23" s="33"/>
      <c r="H23" s="33"/>
      <c r="I23" s="33"/>
      <c r="J23" s="33"/>
      <c r="K23" s="33"/>
      <c r="L23" s="33"/>
      <c r="M23" s="33"/>
      <c r="N23" s="33"/>
      <c r="O23" s="33"/>
      <c r="P23" s="33"/>
      <c r="R23" s="40"/>
    </row>
    <row r="24" spans="1:18">
      <c r="A24" s="57"/>
      <c r="B24" s="58"/>
      <c r="C24" s="33"/>
      <c r="D24" s="33"/>
      <c r="E24" s="33"/>
      <c r="F24" s="66"/>
      <c r="G24" s="33"/>
      <c r="H24" s="33"/>
      <c r="I24" s="33"/>
      <c r="J24" s="33"/>
      <c r="K24" s="33"/>
      <c r="L24" s="33"/>
      <c r="M24" s="33"/>
      <c r="N24" s="33"/>
      <c r="O24" s="33"/>
      <c r="P24" s="33"/>
      <c r="R24" s="40"/>
    </row>
    <row r="25" spans="1:18">
      <c r="A25" s="57"/>
      <c r="B25" s="58"/>
      <c r="C25" s="33"/>
      <c r="D25" s="33"/>
      <c r="E25" s="33"/>
      <c r="F25" s="66"/>
      <c r="G25" s="33"/>
      <c r="H25" s="33"/>
      <c r="I25" s="33"/>
      <c r="J25" s="33"/>
      <c r="K25" s="33"/>
      <c r="L25" s="33"/>
      <c r="M25" s="33"/>
      <c r="N25" s="33"/>
      <c r="O25" s="33"/>
      <c r="P25" s="33"/>
      <c r="R25" s="40"/>
    </row>
    <row r="26" spans="1:18" ht="12.75" customHeight="1">
      <c r="A26" s="57"/>
      <c r="B26" s="58"/>
      <c r="C26" s="33"/>
      <c r="D26" s="33"/>
      <c r="E26" s="33"/>
      <c r="F26" s="66"/>
      <c r="G26" s="33"/>
      <c r="H26" s="33"/>
      <c r="I26" s="33"/>
      <c r="J26" s="33"/>
      <c r="K26" s="33"/>
      <c r="L26" s="33"/>
      <c r="M26" s="33"/>
      <c r="N26" s="33"/>
      <c r="O26" s="33"/>
      <c r="P26" s="33"/>
      <c r="R26" s="40"/>
    </row>
    <row r="27" spans="1:18">
      <c r="A27" s="10"/>
      <c r="B27" s="10"/>
      <c r="C27" s="33"/>
      <c r="D27" s="33"/>
      <c r="E27" s="33"/>
      <c r="F27" s="33"/>
      <c r="G27" s="33"/>
      <c r="H27" s="33"/>
      <c r="I27" s="33"/>
      <c r="J27" s="33"/>
      <c r="K27" s="33"/>
      <c r="L27" s="33"/>
      <c r="M27" s="33"/>
      <c r="N27" s="33"/>
      <c r="O27" s="33"/>
      <c r="P27" s="33"/>
    </row>
    <row r="28" spans="1:18">
      <c r="A28" s="10"/>
      <c r="B28" s="10"/>
      <c r="C28" s="33"/>
      <c r="D28" s="33"/>
      <c r="E28" s="33"/>
      <c r="F28" s="33"/>
      <c r="G28" s="33"/>
      <c r="H28" s="33"/>
      <c r="I28" s="33"/>
      <c r="J28" s="33"/>
      <c r="K28" s="33"/>
      <c r="L28" s="33"/>
      <c r="M28" s="33"/>
      <c r="N28" s="33"/>
      <c r="O28" s="33"/>
      <c r="P28" s="33"/>
      <c r="R28" s="40"/>
    </row>
    <row r="29" spans="1:18" ht="12.75" customHeight="1">
      <c r="A29" s="90"/>
      <c r="B29" s="90"/>
      <c r="C29" s="88"/>
      <c r="D29" s="88"/>
      <c r="E29" s="88"/>
      <c r="F29" s="91"/>
      <c r="G29" s="33"/>
      <c r="H29" s="88"/>
      <c r="I29" s="88"/>
      <c r="J29" s="88"/>
      <c r="K29" s="88"/>
      <c r="L29" s="88"/>
      <c r="M29" s="91"/>
      <c r="N29" s="33"/>
      <c r="O29" s="87"/>
      <c r="P29" s="87"/>
      <c r="R29" s="40"/>
    </row>
    <row r="30" spans="1:18" ht="12.75" customHeight="1">
      <c r="A30" s="92"/>
      <c r="B30" s="93"/>
      <c r="C30" s="89"/>
      <c r="D30" s="87"/>
      <c r="E30" s="89"/>
      <c r="F30" s="87"/>
      <c r="G30" s="33"/>
      <c r="H30" s="89"/>
      <c r="I30" s="87"/>
      <c r="J30" s="89"/>
      <c r="K30" s="87"/>
      <c r="L30" s="89"/>
      <c r="M30" s="87"/>
      <c r="N30" s="33"/>
      <c r="O30" s="87"/>
      <c r="P30" s="87"/>
    </row>
    <row r="31" spans="1:18" ht="12.75" customHeight="1">
      <c r="A31" s="92"/>
      <c r="B31" s="93"/>
      <c r="C31" s="89"/>
      <c r="D31" s="87"/>
      <c r="E31" s="89"/>
      <c r="F31" s="87"/>
      <c r="G31" s="33"/>
      <c r="H31" s="89"/>
      <c r="I31" s="87"/>
      <c r="J31" s="89"/>
      <c r="K31" s="87"/>
      <c r="L31" s="89"/>
      <c r="M31" s="87"/>
      <c r="N31" s="33"/>
      <c r="O31" s="87"/>
      <c r="P31" s="87"/>
      <c r="R31" s="40"/>
    </row>
    <row r="32" spans="1:18" ht="12.75" customHeight="1">
      <c r="A32" s="92"/>
      <c r="B32" s="93"/>
      <c r="C32" s="89"/>
      <c r="D32" s="87"/>
      <c r="E32" s="89"/>
      <c r="F32" s="87"/>
      <c r="G32" s="33"/>
      <c r="H32" s="89"/>
      <c r="I32" s="87"/>
      <c r="J32" s="89"/>
      <c r="K32" s="87"/>
      <c r="L32" s="89"/>
      <c r="M32" s="87"/>
      <c r="N32" s="68"/>
      <c r="O32" s="69"/>
      <c r="P32" s="69"/>
      <c r="R32" s="40"/>
    </row>
    <row r="33" spans="1:18">
      <c r="A33" s="92"/>
      <c r="B33" s="93"/>
      <c r="C33" s="89"/>
      <c r="D33" s="87"/>
      <c r="E33" s="89"/>
      <c r="F33" s="87"/>
      <c r="G33" s="33"/>
      <c r="H33" s="89"/>
      <c r="I33" s="87"/>
      <c r="J33" s="89"/>
      <c r="K33" s="87"/>
      <c r="L33" s="89"/>
      <c r="M33" s="87"/>
      <c r="N33" s="68"/>
      <c r="O33" s="69"/>
      <c r="P33" s="69"/>
      <c r="R33" s="40"/>
    </row>
    <row r="34" spans="1:18">
      <c r="A34" s="59"/>
      <c r="B34" s="59"/>
      <c r="C34" s="69"/>
      <c r="D34" s="69"/>
      <c r="E34" s="69"/>
      <c r="F34" s="69"/>
      <c r="G34" s="33"/>
      <c r="H34" s="69"/>
      <c r="I34" s="69"/>
      <c r="J34" s="69"/>
      <c r="K34" s="69"/>
      <c r="L34" s="69"/>
      <c r="M34" s="69"/>
      <c r="N34" s="68"/>
      <c r="O34" s="69"/>
      <c r="P34" s="69"/>
      <c r="R34" s="40"/>
    </row>
    <row r="35" spans="1:18" ht="12.75" customHeight="1">
      <c r="A35" s="59"/>
      <c r="B35" s="59"/>
      <c r="C35" s="69"/>
      <c r="D35" s="69"/>
      <c r="E35" s="69"/>
      <c r="F35" s="69"/>
      <c r="G35" s="68"/>
      <c r="H35" s="69"/>
      <c r="I35" s="69"/>
      <c r="J35" s="69"/>
      <c r="K35" s="69"/>
      <c r="L35" s="69"/>
      <c r="M35" s="69"/>
      <c r="N35" s="68"/>
      <c r="O35" s="69"/>
      <c r="P35" s="69"/>
      <c r="R35" s="40"/>
    </row>
    <row r="36" spans="1:18">
      <c r="A36" s="59"/>
      <c r="B36" s="59"/>
      <c r="C36" s="69"/>
      <c r="D36" s="69"/>
      <c r="E36" s="69"/>
      <c r="F36" s="69"/>
      <c r="G36" s="68"/>
      <c r="H36" s="69"/>
      <c r="I36" s="69"/>
      <c r="J36" s="69"/>
      <c r="K36" s="69"/>
      <c r="L36" s="69"/>
      <c r="M36" s="69"/>
      <c r="N36" s="68"/>
      <c r="O36" s="69"/>
      <c r="P36" s="69"/>
      <c r="R36" s="40"/>
    </row>
    <row r="37" spans="1:18">
      <c r="A37" s="59"/>
      <c r="B37" s="59"/>
      <c r="C37" s="69"/>
      <c r="D37" s="69"/>
      <c r="E37" s="69"/>
      <c r="F37" s="69"/>
      <c r="G37" s="33"/>
      <c r="H37" s="69"/>
      <c r="I37" s="69"/>
      <c r="J37" s="69"/>
      <c r="K37" s="69"/>
      <c r="L37" s="69"/>
      <c r="M37" s="69"/>
      <c r="N37" s="68"/>
      <c r="O37" s="69"/>
      <c r="P37" s="69"/>
    </row>
    <row r="38" spans="1:18">
      <c r="A38" s="59"/>
      <c r="B38" s="59"/>
      <c r="C38" s="69"/>
      <c r="D38" s="69"/>
      <c r="E38" s="69"/>
      <c r="F38" s="69"/>
      <c r="G38" s="33"/>
      <c r="H38" s="69"/>
      <c r="I38" s="69"/>
      <c r="J38" s="69"/>
      <c r="K38" s="69"/>
      <c r="L38" s="69"/>
      <c r="M38" s="69"/>
      <c r="N38" s="68"/>
      <c r="O38" s="69"/>
      <c r="P38" s="69"/>
    </row>
    <row r="39" spans="1:18">
      <c r="A39" s="59"/>
      <c r="B39" s="59"/>
      <c r="C39" s="69"/>
      <c r="D39" s="69"/>
      <c r="E39" s="69"/>
      <c r="F39" s="69"/>
      <c r="G39" s="33"/>
      <c r="H39" s="69"/>
      <c r="I39" s="69"/>
      <c r="J39" s="69"/>
      <c r="K39" s="69"/>
      <c r="L39" s="69"/>
      <c r="M39" s="69"/>
      <c r="N39" s="68"/>
      <c r="O39" s="69"/>
      <c r="P39" s="69"/>
    </row>
    <row r="40" spans="1:18">
      <c r="A40" s="59"/>
      <c r="B40" s="59"/>
      <c r="C40" s="69"/>
      <c r="D40" s="69"/>
      <c r="E40" s="69"/>
      <c r="F40" s="69"/>
      <c r="G40" s="33"/>
      <c r="H40" s="69"/>
      <c r="I40" s="69"/>
      <c r="J40" s="69"/>
      <c r="K40" s="69"/>
      <c r="L40" s="69"/>
      <c r="M40" s="69"/>
      <c r="N40" s="68"/>
      <c r="O40" s="69"/>
      <c r="P40" s="69"/>
    </row>
    <row r="41" spans="1:18">
      <c r="A41" s="59"/>
      <c r="B41" s="59"/>
      <c r="C41" s="69"/>
      <c r="D41" s="69"/>
      <c r="E41" s="69"/>
      <c r="F41" s="69"/>
      <c r="G41" s="33"/>
      <c r="H41" s="69"/>
      <c r="I41" s="69"/>
      <c r="J41" s="69"/>
      <c r="K41" s="69"/>
      <c r="L41" s="69"/>
      <c r="M41" s="69"/>
      <c r="N41" s="68"/>
      <c r="O41" s="69"/>
      <c r="P41" s="69"/>
    </row>
    <row r="42" spans="1:18">
      <c r="A42" s="59"/>
      <c r="B42" s="59"/>
      <c r="C42" s="69"/>
      <c r="D42" s="69"/>
      <c r="E42" s="69"/>
      <c r="F42" s="69"/>
      <c r="G42" s="33"/>
      <c r="H42" s="69"/>
      <c r="I42" s="69"/>
      <c r="J42" s="69"/>
      <c r="K42" s="69"/>
      <c r="L42" s="69"/>
      <c r="M42" s="69"/>
      <c r="N42" s="68"/>
      <c r="O42" s="69"/>
      <c r="P42" s="69"/>
    </row>
    <row r="43" spans="1:18">
      <c r="A43" s="59"/>
      <c r="B43" s="59"/>
      <c r="C43" s="69"/>
      <c r="D43" s="69"/>
      <c r="E43" s="69"/>
      <c r="F43" s="69"/>
      <c r="G43" s="33"/>
      <c r="H43" s="69"/>
      <c r="I43" s="69"/>
      <c r="J43" s="69"/>
      <c r="K43" s="69"/>
      <c r="L43" s="69"/>
      <c r="M43" s="69"/>
      <c r="N43" s="68"/>
      <c r="O43" s="69"/>
      <c r="P43" s="69"/>
    </row>
    <row r="44" spans="1:18">
      <c r="A44" s="59"/>
      <c r="B44" s="59"/>
      <c r="C44" s="69"/>
      <c r="D44" s="69"/>
      <c r="E44" s="69"/>
      <c r="F44" s="69"/>
      <c r="G44" s="33"/>
      <c r="H44" s="69"/>
      <c r="I44" s="69"/>
      <c r="J44" s="69"/>
      <c r="K44" s="69"/>
      <c r="L44" s="69"/>
      <c r="M44" s="69"/>
      <c r="N44" s="68"/>
      <c r="O44" s="69"/>
      <c r="P44" s="69"/>
    </row>
    <row r="45" spans="1:18">
      <c r="A45" s="59"/>
      <c r="B45" s="59"/>
      <c r="C45" s="69"/>
      <c r="D45" s="69"/>
      <c r="E45" s="69"/>
      <c r="F45" s="69"/>
      <c r="G45" s="33"/>
      <c r="H45" s="69"/>
      <c r="I45" s="69"/>
      <c r="J45" s="69"/>
      <c r="K45" s="69"/>
      <c r="L45" s="69"/>
      <c r="M45" s="69"/>
      <c r="N45" s="33"/>
      <c r="O45" s="69"/>
      <c r="P45" s="69"/>
    </row>
    <row r="46" spans="1:18">
      <c r="A46" s="59"/>
      <c r="B46" s="59"/>
      <c r="C46" s="69"/>
      <c r="D46" s="69"/>
      <c r="E46" s="69"/>
      <c r="F46" s="69"/>
      <c r="G46" s="33"/>
      <c r="H46" s="69"/>
      <c r="I46" s="69"/>
      <c r="J46" s="69"/>
      <c r="K46" s="69"/>
      <c r="L46" s="69"/>
      <c r="M46" s="69"/>
      <c r="N46" s="33"/>
      <c r="O46" s="69"/>
      <c r="P46" s="69"/>
    </row>
    <row r="47" spans="1:18">
      <c r="A47" s="59"/>
      <c r="B47" s="59"/>
      <c r="C47" s="69"/>
      <c r="D47" s="69"/>
      <c r="E47" s="69"/>
      <c r="F47" s="69"/>
      <c r="G47" s="33"/>
      <c r="H47" s="69"/>
      <c r="I47" s="69"/>
      <c r="J47" s="69"/>
      <c r="K47" s="69"/>
      <c r="L47" s="69"/>
      <c r="M47" s="69"/>
      <c r="N47" s="33"/>
      <c r="O47" s="69"/>
      <c r="P47" s="69"/>
    </row>
    <row r="48" spans="1:18">
      <c r="A48" s="59"/>
      <c r="B48" s="59"/>
      <c r="C48" s="69"/>
      <c r="D48" s="69"/>
      <c r="E48" s="69"/>
      <c r="F48" s="69"/>
      <c r="G48" s="33"/>
      <c r="H48" s="69"/>
      <c r="I48" s="69"/>
      <c r="J48" s="69"/>
      <c r="K48" s="69"/>
      <c r="L48" s="69"/>
      <c r="M48" s="69"/>
      <c r="N48" s="68"/>
      <c r="O48" s="69"/>
      <c r="P48" s="69"/>
    </row>
    <row r="49" spans="1:16">
      <c r="A49" s="59"/>
      <c r="B49" s="59"/>
      <c r="C49" s="69"/>
      <c r="D49" s="69"/>
      <c r="E49" s="69"/>
      <c r="F49" s="69"/>
      <c r="G49" s="33"/>
      <c r="H49" s="69"/>
      <c r="I49" s="69"/>
      <c r="J49" s="69"/>
      <c r="K49" s="69"/>
      <c r="L49" s="69"/>
      <c r="M49" s="69"/>
      <c r="N49" s="68"/>
      <c r="O49" s="69"/>
      <c r="P49" s="69"/>
    </row>
    <row r="50" spans="1:16">
      <c r="A50" s="59"/>
      <c r="B50" s="59"/>
      <c r="C50" s="69"/>
      <c r="D50" s="69"/>
      <c r="E50" s="69"/>
      <c r="F50" s="69"/>
      <c r="G50" s="33"/>
      <c r="H50" s="69"/>
      <c r="I50" s="69"/>
      <c r="J50" s="69"/>
      <c r="K50" s="69"/>
      <c r="L50" s="69"/>
      <c r="M50" s="69"/>
      <c r="N50" s="68"/>
      <c r="O50" s="69"/>
      <c r="P50" s="69"/>
    </row>
    <row r="51" spans="1:16">
      <c r="A51" s="59"/>
      <c r="B51" s="59"/>
      <c r="C51" s="69"/>
      <c r="D51" s="69"/>
      <c r="E51" s="69"/>
      <c r="F51" s="69"/>
      <c r="G51" s="33"/>
      <c r="H51" s="69"/>
      <c r="I51" s="69"/>
      <c r="J51" s="69"/>
      <c r="K51" s="69"/>
      <c r="L51" s="69"/>
      <c r="M51" s="69"/>
      <c r="N51" s="68"/>
      <c r="O51" s="69"/>
      <c r="P51" s="69"/>
    </row>
    <row r="52" spans="1:16">
      <c r="A52" s="59"/>
      <c r="B52" s="59"/>
      <c r="C52" s="69"/>
      <c r="D52" s="69"/>
      <c r="E52" s="69"/>
      <c r="F52" s="69"/>
      <c r="G52" s="33"/>
      <c r="H52" s="69"/>
      <c r="I52" s="69"/>
      <c r="J52" s="69"/>
      <c r="K52" s="69"/>
      <c r="L52" s="69"/>
      <c r="M52" s="69"/>
      <c r="N52" s="68"/>
      <c r="O52" s="69"/>
      <c r="P52" s="69"/>
    </row>
    <row r="53" spans="1:16">
      <c r="A53" s="59"/>
      <c r="B53" s="59"/>
      <c r="C53" s="69"/>
      <c r="D53" s="69"/>
      <c r="E53" s="69"/>
      <c r="F53" s="69"/>
      <c r="G53" s="33"/>
      <c r="H53" s="69"/>
      <c r="I53" s="69"/>
      <c r="J53" s="69"/>
      <c r="K53" s="69"/>
      <c r="L53" s="69"/>
      <c r="M53" s="69"/>
      <c r="N53" s="68"/>
      <c r="O53" s="69"/>
      <c r="P53" s="69"/>
    </row>
    <row r="54" spans="1:16">
      <c r="A54" s="59"/>
      <c r="B54" s="59"/>
      <c r="C54" s="69"/>
      <c r="D54" s="69"/>
      <c r="E54" s="69"/>
      <c r="F54" s="69"/>
      <c r="G54" s="33"/>
      <c r="H54" s="69"/>
      <c r="I54" s="69"/>
      <c r="J54" s="69"/>
      <c r="K54" s="69"/>
      <c r="L54" s="69"/>
      <c r="M54" s="69"/>
      <c r="N54" s="68"/>
      <c r="O54" s="69"/>
      <c r="P54" s="69"/>
    </row>
    <row r="55" spans="1:16">
      <c r="A55" s="59"/>
      <c r="B55" s="59"/>
      <c r="C55" s="69"/>
      <c r="D55" s="69"/>
      <c r="E55" s="69"/>
      <c r="F55" s="69"/>
      <c r="G55" s="33"/>
      <c r="H55" s="69"/>
      <c r="I55" s="69"/>
      <c r="J55" s="69"/>
      <c r="K55" s="69"/>
      <c r="L55" s="69"/>
      <c r="M55" s="69"/>
      <c r="N55" s="68"/>
      <c r="O55" s="69"/>
      <c r="P55" s="69"/>
    </row>
    <row r="56" spans="1:16">
      <c r="A56" s="59"/>
      <c r="B56" s="59"/>
      <c r="C56" s="69"/>
      <c r="D56" s="69"/>
      <c r="E56" s="69"/>
      <c r="F56" s="69"/>
      <c r="G56" s="33"/>
      <c r="H56" s="69"/>
      <c r="I56" s="69"/>
      <c r="J56" s="69"/>
      <c r="K56" s="69"/>
      <c r="L56" s="69"/>
      <c r="M56" s="69"/>
      <c r="N56" s="68"/>
      <c r="O56" s="69"/>
      <c r="P56" s="69"/>
    </row>
    <row r="57" spans="1:16">
      <c r="A57" s="59"/>
      <c r="B57" s="59"/>
      <c r="C57" s="69"/>
      <c r="D57" s="69"/>
      <c r="E57" s="69"/>
      <c r="F57" s="69"/>
      <c r="G57" s="33"/>
      <c r="H57" s="69"/>
      <c r="I57" s="69"/>
      <c r="J57" s="69"/>
      <c r="K57" s="69"/>
      <c r="L57" s="69"/>
      <c r="M57" s="69"/>
      <c r="N57" s="33"/>
      <c r="O57" s="69"/>
      <c r="P57" s="69"/>
    </row>
    <row r="58" spans="1:16">
      <c r="A58" s="59"/>
      <c r="B58" s="59"/>
      <c r="C58" s="69"/>
      <c r="D58" s="69"/>
      <c r="E58" s="69"/>
      <c r="F58" s="69"/>
      <c r="G58" s="33"/>
      <c r="H58" s="69"/>
      <c r="I58" s="69"/>
      <c r="J58" s="69"/>
      <c r="K58" s="69"/>
      <c r="L58" s="69"/>
      <c r="M58" s="69"/>
      <c r="N58" s="33"/>
      <c r="O58" s="69"/>
      <c r="P58" s="69"/>
    </row>
    <row r="59" spans="1:16">
      <c r="A59" s="59"/>
      <c r="B59" s="59"/>
      <c r="C59" s="69"/>
      <c r="D59" s="69"/>
      <c r="E59" s="69"/>
      <c r="F59" s="69"/>
      <c r="G59" s="33"/>
      <c r="H59" s="69"/>
      <c r="I59" s="69"/>
      <c r="J59" s="69"/>
      <c r="K59" s="69"/>
      <c r="L59" s="69"/>
      <c r="M59" s="69"/>
      <c r="N59" s="33"/>
      <c r="O59" s="69"/>
      <c r="P59" s="69"/>
    </row>
    <row r="60" spans="1:16">
      <c r="A60" s="59"/>
      <c r="B60" s="59"/>
      <c r="C60" s="69"/>
      <c r="D60" s="69"/>
      <c r="E60" s="69"/>
      <c r="F60" s="69"/>
      <c r="G60" s="33"/>
      <c r="H60" s="69"/>
      <c r="I60" s="69"/>
      <c r="J60" s="69"/>
      <c r="K60" s="69"/>
      <c r="L60" s="69"/>
      <c r="M60" s="69"/>
      <c r="N60" s="33"/>
      <c r="O60" s="69"/>
      <c r="P60" s="69"/>
    </row>
    <row r="61" spans="1:16">
      <c r="A61" s="59"/>
      <c r="B61" s="59"/>
      <c r="C61" s="69"/>
      <c r="D61" s="69"/>
      <c r="E61" s="69"/>
      <c r="F61" s="69"/>
      <c r="G61" s="33"/>
      <c r="H61" s="69"/>
      <c r="I61" s="69"/>
      <c r="J61" s="69"/>
      <c r="K61" s="69"/>
      <c r="L61" s="69"/>
      <c r="M61" s="69"/>
      <c r="N61" s="33"/>
      <c r="O61" s="69"/>
      <c r="P61" s="69"/>
    </row>
    <row r="62" spans="1:16">
      <c r="A62" s="59"/>
      <c r="B62" s="59"/>
      <c r="C62" s="69"/>
      <c r="D62" s="69"/>
      <c r="E62" s="69"/>
      <c r="F62" s="69"/>
      <c r="G62" s="33"/>
      <c r="H62" s="69"/>
      <c r="I62" s="69"/>
      <c r="J62" s="69"/>
      <c r="K62" s="69"/>
      <c r="L62" s="69"/>
      <c r="M62" s="69"/>
      <c r="N62" s="33"/>
      <c r="O62" s="69"/>
      <c r="P62" s="69"/>
    </row>
    <row r="63" spans="1:16">
      <c r="A63" s="59"/>
      <c r="B63" s="59"/>
      <c r="C63" s="69"/>
      <c r="D63" s="69"/>
      <c r="E63" s="69"/>
      <c r="F63" s="69"/>
      <c r="G63" s="33"/>
      <c r="H63" s="69"/>
      <c r="I63" s="69"/>
      <c r="J63" s="69"/>
      <c r="K63" s="69"/>
      <c r="L63" s="69"/>
      <c r="M63" s="69"/>
      <c r="N63" s="33"/>
      <c r="O63" s="69"/>
      <c r="P63" s="69"/>
    </row>
    <row r="64" spans="1:16">
      <c r="A64" s="59"/>
      <c r="B64" s="59"/>
      <c r="C64" s="69"/>
      <c r="D64" s="69"/>
      <c r="E64" s="69"/>
      <c r="F64" s="69"/>
      <c r="G64" s="33"/>
      <c r="H64" s="69"/>
      <c r="I64" s="69"/>
      <c r="J64" s="69"/>
      <c r="K64" s="69"/>
      <c r="L64" s="69"/>
      <c r="M64" s="69"/>
      <c r="N64" s="33"/>
      <c r="O64" s="69"/>
      <c r="P64" s="69"/>
    </row>
    <row r="65" spans="1:16">
      <c r="A65" s="59"/>
      <c r="B65" s="59"/>
      <c r="C65" s="69"/>
      <c r="D65" s="69"/>
      <c r="E65" s="69"/>
      <c r="F65" s="69"/>
      <c r="G65" s="33"/>
      <c r="H65" s="69"/>
      <c r="I65" s="69"/>
      <c r="J65" s="69"/>
      <c r="K65" s="69"/>
      <c r="L65" s="69"/>
      <c r="M65" s="69"/>
      <c r="N65" s="33"/>
      <c r="O65" s="69"/>
      <c r="P65" s="69"/>
    </row>
    <row r="66" spans="1:16">
      <c r="A66" s="59"/>
      <c r="B66" s="59"/>
      <c r="C66" s="69"/>
      <c r="D66" s="69"/>
      <c r="E66" s="69"/>
      <c r="F66" s="69"/>
      <c r="G66" s="33"/>
      <c r="H66" s="69"/>
      <c r="I66" s="69"/>
      <c r="J66" s="69"/>
      <c r="K66" s="69"/>
      <c r="L66" s="69"/>
      <c r="M66" s="69"/>
      <c r="N66" s="33"/>
      <c r="O66" s="69"/>
      <c r="P66" s="69"/>
    </row>
    <row r="67" spans="1:16">
      <c r="A67" s="59"/>
      <c r="B67" s="59"/>
      <c r="C67" s="69"/>
      <c r="D67" s="69"/>
      <c r="E67" s="69"/>
      <c r="F67" s="69"/>
      <c r="G67" s="33"/>
      <c r="H67" s="69"/>
      <c r="I67" s="69"/>
      <c r="J67" s="69"/>
      <c r="K67" s="69"/>
      <c r="L67" s="69"/>
      <c r="M67" s="69"/>
      <c r="N67" s="33"/>
      <c r="O67" s="69"/>
      <c r="P67" s="69"/>
    </row>
    <row r="68" spans="1:16">
      <c r="A68" s="59"/>
      <c r="B68" s="59"/>
      <c r="C68" s="69"/>
      <c r="D68" s="69"/>
      <c r="E68" s="69"/>
      <c r="F68" s="69"/>
      <c r="G68" s="33"/>
      <c r="H68" s="69"/>
      <c r="I68" s="69"/>
      <c r="J68" s="69"/>
      <c r="K68" s="69"/>
      <c r="L68" s="69"/>
      <c r="M68" s="69"/>
      <c r="N68" s="33"/>
      <c r="O68" s="69"/>
      <c r="P68" s="69"/>
    </row>
    <row r="69" spans="1:16">
      <c r="A69" s="59"/>
      <c r="B69" s="59"/>
      <c r="C69" s="69"/>
      <c r="D69" s="69"/>
      <c r="E69" s="69"/>
      <c r="F69" s="69"/>
      <c r="G69" s="33"/>
      <c r="H69" s="69"/>
      <c r="I69" s="69"/>
      <c r="J69" s="69"/>
      <c r="K69" s="69"/>
      <c r="L69" s="69"/>
      <c r="M69" s="69"/>
      <c r="N69" s="33"/>
      <c r="O69" s="69"/>
      <c r="P69" s="69"/>
    </row>
    <row r="70" spans="1:16">
      <c r="A70" s="59"/>
      <c r="B70" s="59"/>
      <c r="C70" s="69"/>
      <c r="D70" s="69"/>
      <c r="E70" s="69"/>
      <c r="F70" s="69"/>
      <c r="G70" s="33"/>
      <c r="H70" s="69"/>
      <c r="I70" s="69"/>
      <c r="J70" s="69"/>
      <c r="K70" s="69"/>
      <c r="L70" s="69"/>
      <c r="M70" s="69"/>
      <c r="N70" s="33"/>
      <c r="O70" s="69"/>
      <c r="P70" s="69"/>
    </row>
    <row r="71" spans="1:16">
      <c r="A71" s="59"/>
      <c r="B71" s="59"/>
      <c r="C71" s="69"/>
      <c r="D71" s="69"/>
      <c r="E71" s="69"/>
      <c r="F71" s="69"/>
      <c r="G71" s="33"/>
      <c r="H71" s="69"/>
      <c r="I71" s="69"/>
      <c r="J71" s="69"/>
      <c r="K71" s="69"/>
      <c r="L71" s="69"/>
      <c r="M71" s="69"/>
      <c r="N71" s="33"/>
      <c r="O71" s="69"/>
      <c r="P71" s="69"/>
    </row>
    <row r="72" spans="1:16">
      <c r="A72" s="59"/>
      <c r="B72" s="59"/>
      <c r="C72" s="69"/>
      <c r="D72" s="69"/>
      <c r="E72" s="69"/>
      <c r="F72" s="69"/>
      <c r="G72" s="33"/>
      <c r="H72" s="69"/>
      <c r="I72" s="69"/>
      <c r="J72" s="69"/>
      <c r="K72" s="69"/>
      <c r="L72" s="69"/>
      <c r="M72" s="69"/>
      <c r="N72" s="33"/>
      <c r="O72" s="69"/>
      <c r="P72" s="69"/>
    </row>
    <row r="73" spans="1:16">
      <c r="A73" s="59"/>
      <c r="B73" s="59"/>
      <c r="C73" s="69"/>
      <c r="D73" s="69"/>
      <c r="E73" s="69"/>
      <c r="F73" s="69"/>
      <c r="G73" s="33"/>
      <c r="H73" s="69"/>
      <c r="I73" s="69"/>
      <c r="J73" s="69"/>
      <c r="K73" s="69"/>
      <c r="L73" s="69"/>
      <c r="M73" s="69"/>
      <c r="N73" s="33"/>
      <c r="O73" s="69"/>
      <c r="P73" s="69"/>
    </row>
    <row r="74" spans="1:16">
      <c r="A74" s="59"/>
      <c r="B74" s="59"/>
      <c r="C74" s="69"/>
      <c r="D74" s="69"/>
      <c r="E74" s="69"/>
      <c r="F74" s="69"/>
      <c r="G74" s="33"/>
      <c r="H74" s="69"/>
      <c r="I74" s="69"/>
      <c r="J74" s="69"/>
      <c r="K74" s="69"/>
      <c r="L74" s="69"/>
      <c r="M74" s="69"/>
      <c r="N74" s="33"/>
      <c r="O74" s="69"/>
      <c r="P74" s="69"/>
    </row>
    <row r="75" spans="1:16">
      <c r="A75" s="59"/>
      <c r="B75" s="59"/>
      <c r="C75" s="69"/>
      <c r="D75" s="69"/>
      <c r="E75" s="69"/>
      <c r="F75" s="69"/>
      <c r="G75" s="33"/>
      <c r="H75" s="69"/>
      <c r="I75" s="69"/>
      <c r="J75" s="69"/>
      <c r="K75" s="69"/>
      <c r="L75" s="69"/>
      <c r="M75" s="69"/>
      <c r="N75" s="33"/>
      <c r="O75" s="69"/>
      <c r="P75" s="69"/>
    </row>
    <row r="76" spans="1:16">
      <c r="A76" s="59"/>
      <c r="B76" s="59"/>
      <c r="C76" s="69"/>
      <c r="D76" s="69"/>
      <c r="E76" s="69"/>
      <c r="F76" s="69"/>
      <c r="G76" s="33"/>
      <c r="H76" s="69"/>
      <c r="I76" s="69"/>
      <c r="J76" s="69"/>
      <c r="K76" s="69"/>
      <c r="L76" s="69"/>
      <c r="M76" s="69"/>
      <c r="N76" s="33"/>
      <c r="O76" s="69"/>
      <c r="P76" s="69"/>
    </row>
    <row r="77" spans="1:16">
      <c r="A77" s="59"/>
      <c r="B77" s="59"/>
      <c r="C77" s="69"/>
      <c r="D77" s="69"/>
      <c r="E77" s="69"/>
      <c r="F77" s="69"/>
      <c r="G77" s="33"/>
      <c r="H77" s="69"/>
      <c r="I77" s="69"/>
      <c r="J77" s="69"/>
      <c r="K77" s="69"/>
      <c r="L77" s="69"/>
      <c r="M77" s="69"/>
      <c r="N77" s="33"/>
      <c r="O77" s="69"/>
      <c r="P77" s="69"/>
    </row>
    <row r="78" spans="1:16">
      <c r="A78" s="59"/>
      <c r="B78" s="59"/>
      <c r="C78" s="69"/>
      <c r="D78" s="69"/>
      <c r="E78" s="69"/>
      <c r="F78" s="69"/>
      <c r="G78" s="33"/>
      <c r="H78" s="69"/>
      <c r="I78" s="69"/>
      <c r="J78" s="69"/>
      <c r="K78" s="69"/>
      <c r="L78" s="69"/>
      <c r="M78" s="69"/>
      <c r="N78" s="33"/>
      <c r="O78" s="69"/>
      <c r="P78" s="69"/>
    </row>
    <row r="79" spans="1:16">
      <c r="A79" s="59"/>
      <c r="B79" s="59"/>
      <c r="C79" s="69"/>
      <c r="D79" s="69"/>
      <c r="E79" s="69"/>
      <c r="F79" s="69"/>
      <c r="G79" s="33"/>
      <c r="H79" s="69"/>
      <c r="I79" s="69"/>
      <c r="J79" s="69"/>
      <c r="K79" s="69"/>
      <c r="L79" s="69"/>
      <c r="M79" s="69"/>
      <c r="N79" s="33"/>
      <c r="O79" s="69"/>
      <c r="P79" s="69"/>
    </row>
    <row r="80" spans="1:16">
      <c r="A80" s="59"/>
      <c r="B80" s="59"/>
      <c r="C80" s="69"/>
      <c r="D80" s="69"/>
      <c r="E80" s="69"/>
      <c r="F80" s="69"/>
      <c r="G80" s="33"/>
      <c r="H80" s="69"/>
      <c r="I80" s="69"/>
      <c r="J80" s="69"/>
      <c r="K80" s="69"/>
      <c r="L80" s="69"/>
      <c r="M80" s="69"/>
      <c r="N80" s="33"/>
      <c r="O80" s="69"/>
      <c r="P80" s="69"/>
    </row>
    <row r="81" spans="1:16">
      <c r="A81" s="59"/>
      <c r="B81" s="59"/>
      <c r="C81" s="69"/>
      <c r="D81" s="69"/>
      <c r="E81" s="69"/>
      <c r="F81" s="69"/>
      <c r="G81" s="33"/>
      <c r="H81" s="69"/>
      <c r="I81" s="69"/>
      <c r="J81" s="69"/>
      <c r="K81" s="69"/>
      <c r="L81" s="69"/>
      <c r="M81" s="69"/>
      <c r="N81" s="33"/>
      <c r="O81" s="69"/>
      <c r="P81" s="69"/>
    </row>
    <row r="82" spans="1:16">
      <c r="A82" s="59"/>
      <c r="B82" s="59"/>
      <c r="C82" s="69"/>
      <c r="D82" s="69"/>
      <c r="E82" s="69"/>
      <c r="F82" s="69"/>
      <c r="G82" s="33"/>
      <c r="H82" s="69"/>
      <c r="I82" s="69"/>
      <c r="J82" s="69"/>
      <c r="K82" s="69"/>
      <c r="L82" s="69"/>
      <c r="M82" s="69"/>
      <c r="N82" s="33"/>
      <c r="O82" s="69"/>
      <c r="P82" s="69"/>
    </row>
    <row r="83" spans="1:16">
      <c r="A83" s="59"/>
      <c r="B83" s="59"/>
      <c r="C83" s="69"/>
      <c r="D83" s="69"/>
      <c r="E83" s="69"/>
      <c r="F83" s="69"/>
      <c r="G83" s="33"/>
      <c r="H83" s="69"/>
      <c r="I83" s="69"/>
      <c r="J83" s="69"/>
      <c r="K83" s="69"/>
      <c r="L83" s="69"/>
      <c r="M83" s="69"/>
      <c r="N83" s="33"/>
      <c r="O83" s="69"/>
      <c r="P83" s="69"/>
    </row>
    <row r="84" spans="1:16">
      <c r="A84" s="59"/>
      <c r="B84" s="59"/>
      <c r="C84" s="69"/>
      <c r="D84" s="69"/>
      <c r="E84" s="69"/>
      <c r="F84" s="69"/>
      <c r="G84" s="33"/>
      <c r="H84" s="69"/>
      <c r="I84" s="69"/>
      <c r="J84" s="69"/>
      <c r="K84" s="69"/>
      <c r="L84" s="69"/>
      <c r="M84" s="69"/>
      <c r="N84" s="33"/>
      <c r="O84" s="69"/>
      <c r="P84" s="69"/>
    </row>
    <row r="85" spans="1:16">
      <c r="A85" s="59"/>
      <c r="B85" s="59"/>
      <c r="C85" s="69"/>
      <c r="D85" s="69"/>
      <c r="E85" s="69"/>
      <c r="F85" s="69"/>
      <c r="G85" s="33"/>
      <c r="H85" s="69"/>
      <c r="I85" s="69"/>
      <c r="J85" s="69"/>
      <c r="K85" s="69"/>
      <c r="L85" s="69"/>
      <c r="M85" s="69"/>
      <c r="N85" s="33"/>
      <c r="O85" s="69"/>
      <c r="P85" s="69"/>
    </row>
    <row r="86" spans="1:16">
      <c r="A86" s="59"/>
      <c r="B86" s="59"/>
      <c r="C86" s="69"/>
      <c r="D86" s="69"/>
      <c r="E86" s="69"/>
      <c r="F86" s="69"/>
      <c r="G86" s="33"/>
      <c r="H86" s="69"/>
      <c r="I86" s="69"/>
      <c r="J86" s="69"/>
      <c r="K86" s="69"/>
      <c r="L86" s="69"/>
      <c r="M86" s="69"/>
      <c r="N86" s="33"/>
      <c r="O86" s="69"/>
      <c r="P86" s="69"/>
    </row>
    <row r="87" spans="1:16">
      <c r="A87" s="59"/>
      <c r="B87" s="59"/>
      <c r="C87" s="69"/>
      <c r="D87" s="69"/>
      <c r="E87" s="69"/>
      <c r="F87" s="69"/>
      <c r="G87" s="33"/>
      <c r="H87" s="69"/>
      <c r="I87" s="69"/>
      <c r="J87" s="69"/>
      <c r="K87" s="69"/>
      <c r="L87" s="69"/>
      <c r="M87" s="69"/>
      <c r="N87" s="33"/>
      <c r="O87" s="69"/>
      <c r="P87" s="69"/>
    </row>
    <row r="88" spans="1:16">
      <c r="A88" s="59"/>
      <c r="B88" s="59"/>
      <c r="C88" s="69"/>
      <c r="D88" s="69"/>
      <c r="E88" s="69"/>
      <c r="F88" s="69"/>
      <c r="G88" s="33"/>
      <c r="H88" s="69"/>
      <c r="I88" s="69"/>
      <c r="J88" s="69"/>
      <c r="K88" s="69"/>
      <c r="L88" s="69"/>
      <c r="M88" s="69"/>
      <c r="N88" s="33"/>
      <c r="O88" s="69"/>
      <c r="P88" s="69"/>
    </row>
    <row r="89" spans="1:16">
      <c r="A89" s="59"/>
      <c r="B89" s="59"/>
      <c r="C89" s="69"/>
      <c r="D89" s="69"/>
      <c r="E89" s="69"/>
      <c r="F89" s="69"/>
      <c r="G89" s="33"/>
      <c r="H89" s="69"/>
      <c r="I89" s="69"/>
      <c r="J89" s="69"/>
      <c r="K89" s="69"/>
      <c r="L89" s="69"/>
      <c r="M89" s="69"/>
      <c r="N89" s="33"/>
      <c r="O89" s="69"/>
      <c r="P89" s="69"/>
    </row>
    <row r="90" spans="1:16">
      <c r="A90" s="59"/>
      <c r="B90" s="59"/>
      <c r="C90" s="69"/>
      <c r="D90" s="69"/>
      <c r="E90" s="69"/>
      <c r="F90" s="69"/>
      <c r="G90" s="33"/>
      <c r="H90" s="69"/>
      <c r="I90" s="69"/>
      <c r="J90" s="69"/>
      <c r="K90" s="69"/>
      <c r="L90" s="69"/>
      <c r="M90" s="69"/>
      <c r="N90" s="33"/>
      <c r="O90" s="69"/>
      <c r="P90" s="69"/>
    </row>
    <row r="91" spans="1:16">
      <c r="A91" s="59"/>
      <c r="B91" s="59"/>
      <c r="C91" s="69"/>
      <c r="D91" s="69"/>
      <c r="E91" s="69"/>
      <c r="F91" s="69"/>
      <c r="G91" s="33"/>
      <c r="H91" s="69"/>
      <c r="I91" s="69"/>
      <c r="J91" s="69"/>
      <c r="K91" s="69"/>
      <c r="L91" s="69"/>
      <c r="M91" s="69"/>
      <c r="N91" s="33"/>
      <c r="O91" s="69"/>
      <c r="P91" s="69"/>
    </row>
    <row r="92" spans="1:16">
      <c r="A92" s="59"/>
      <c r="B92" s="59"/>
      <c r="C92" s="69"/>
      <c r="D92" s="69"/>
      <c r="E92" s="69"/>
      <c r="F92" s="69"/>
      <c r="G92" s="33"/>
      <c r="H92" s="69"/>
      <c r="I92" s="69"/>
      <c r="J92" s="69"/>
      <c r="K92" s="69"/>
      <c r="L92" s="69"/>
      <c r="M92" s="69"/>
      <c r="N92" s="33"/>
      <c r="O92" s="69"/>
      <c r="P92" s="69"/>
    </row>
    <row r="93" spans="1:16">
      <c r="A93" s="59"/>
      <c r="B93" s="59"/>
      <c r="C93" s="69"/>
      <c r="D93" s="69"/>
      <c r="E93" s="69"/>
      <c r="F93" s="69"/>
      <c r="G93" s="33"/>
      <c r="H93" s="69"/>
      <c r="I93" s="69"/>
      <c r="J93" s="69"/>
      <c r="K93" s="69"/>
      <c r="L93" s="69"/>
      <c r="M93" s="69"/>
      <c r="N93" s="33"/>
      <c r="O93" s="69"/>
      <c r="P93" s="69"/>
    </row>
    <row r="94" spans="1:16">
      <c r="A94" s="59"/>
      <c r="B94" s="59"/>
      <c r="C94" s="69"/>
      <c r="D94" s="69"/>
      <c r="E94" s="69"/>
      <c r="F94" s="69"/>
      <c r="G94" s="33"/>
      <c r="H94" s="69"/>
      <c r="I94" s="69"/>
      <c r="J94" s="69"/>
      <c r="K94" s="69"/>
      <c r="L94" s="69"/>
      <c r="M94" s="69"/>
      <c r="N94" s="33"/>
      <c r="O94" s="69"/>
      <c r="P94" s="69"/>
    </row>
    <row r="95" spans="1:16">
      <c r="A95" s="59"/>
      <c r="B95" s="59"/>
      <c r="C95" s="69"/>
      <c r="D95" s="69"/>
      <c r="E95" s="69"/>
      <c r="F95" s="69"/>
      <c r="G95" s="33"/>
      <c r="H95" s="69"/>
      <c r="I95" s="69"/>
      <c r="J95" s="69"/>
      <c r="K95" s="69"/>
      <c r="L95" s="69"/>
      <c r="M95" s="69"/>
      <c r="N95" s="33"/>
      <c r="O95" s="69"/>
      <c r="P95" s="69"/>
    </row>
    <row r="96" spans="1:16">
      <c r="A96" s="59"/>
      <c r="B96" s="59"/>
      <c r="C96" s="69"/>
      <c r="D96" s="69"/>
      <c r="E96" s="69"/>
      <c r="F96" s="69"/>
      <c r="G96" s="33"/>
      <c r="H96" s="69"/>
      <c r="I96" s="69"/>
      <c r="J96" s="69"/>
      <c r="K96" s="69"/>
      <c r="L96" s="69"/>
      <c r="M96" s="69"/>
      <c r="N96" s="33"/>
      <c r="O96" s="69"/>
      <c r="P96" s="69"/>
    </row>
    <row r="97" spans="1:16">
      <c r="A97" s="59"/>
      <c r="B97" s="59"/>
      <c r="C97" s="69"/>
      <c r="D97" s="69"/>
      <c r="E97" s="69"/>
      <c r="F97" s="69"/>
      <c r="G97" s="33"/>
      <c r="H97" s="69"/>
      <c r="I97" s="69"/>
      <c r="J97" s="69"/>
      <c r="K97" s="69"/>
      <c r="L97" s="69"/>
      <c r="M97" s="69"/>
      <c r="N97" s="33"/>
      <c r="O97" s="69"/>
      <c r="P97" s="69"/>
    </row>
    <row r="98" spans="1:16">
      <c r="A98" s="59"/>
      <c r="B98" s="59"/>
      <c r="C98" s="69"/>
      <c r="D98" s="69"/>
      <c r="E98" s="69"/>
      <c r="F98" s="69"/>
      <c r="G98" s="33"/>
      <c r="H98" s="69"/>
      <c r="I98" s="69"/>
      <c r="J98" s="69"/>
      <c r="K98" s="69"/>
      <c r="L98" s="69"/>
      <c r="M98" s="69"/>
      <c r="N98" s="33"/>
      <c r="O98" s="69"/>
      <c r="P98" s="69"/>
    </row>
    <row r="99" spans="1:16">
      <c r="A99" s="59"/>
      <c r="B99" s="59"/>
      <c r="C99" s="69"/>
      <c r="D99" s="69"/>
      <c r="E99" s="69"/>
      <c r="F99" s="69"/>
      <c r="G99" s="33"/>
      <c r="H99" s="69"/>
      <c r="I99" s="69"/>
      <c r="J99" s="69"/>
      <c r="K99" s="69"/>
      <c r="L99" s="69"/>
      <c r="M99" s="69"/>
      <c r="N99" s="33"/>
      <c r="O99" s="69"/>
      <c r="P99" s="69"/>
    </row>
    <row r="100" spans="1:16">
      <c r="A100" s="59"/>
      <c r="B100" s="59"/>
      <c r="C100" s="69"/>
      <c r="D100" s="69"/>
      <c r="E100" s="69"/>
      <c r="F100" s="69"/>
      <c r="G100" s="33"/>
      <c r="H100" s="69"/>
      <c r="I100" s="69"/>
      <c r="J100" s="69"/>
      <c r="K100" s="69"/>
      <c r="L100" s="69"/>
      <c r="M100" s="69"/>
      <c r="N100" s="33"/>
      <c r="O100" s="69"/>
      <c r="P100" s="69"/>
    </row>
    <row r="101" spans="1:16">
      <c r="A101" s="59"/>
      <c r="B101" s="59"/>
      <c r="C101" s="69"/>
      <c r="D101" s="69"/>
      <c r="E101" s="69"/>
      <c r="F101" s="69"/>
      <c r="G101" s="33"/>
      <c r="H101" s="69"/>
      <c r="I101" s="69"/>
      <c r="J101" s="69"/>
      <c r="K101" s="69"/>
      <c r="L101" s="69"/>
      <c r="M101" s="69"/>
      <c r="N101" s="33"/>
      <c r="O101" s="69"/>
      <c r="P101" s="69"/>
    </row>
    <row r="102" spans="1:16">
      <c r="A102" s="59"/>
      <c r="B102" s="59"/>
      <c r="C102" s="69"/>
      <c r="D102" s="69"/>
      <c r="E102" s="69"/>
      <c r="F102" s="69"/>
      <c r="G102" s="33"/>
      <c r="H102" s="69"/>
      <c r="I102" s="69"/>
      <c r="J102" s="69"/>
      <c r="K102" s="69"/>
      <c r="L102" s="69"/>
      <c r="M102" s="69"/>
      <c r="N102" s="33"/>
      <c r="O102" s="69"/>
      <c r="P102" s="69"/>
    </row>
    <row r="103" spans="1:16">
      <c r="A103" s="59"/>
      <c r="B103" s="59"/>
      <c r="C103" s="69"/>
      <c r="D103" s="69"/>
      <c r="E103" s="69"/>
      <c r="F103" s="69"/>
      <c r="G103" s="33"/>
      <c r="H103" s="69"/>
      <c r="I103" s="69"/>
      <c r="J103" s="69"/>
      <c r="K103" s="69"/>
      <c r="L103" s="69"/>
      <c r="M103" s="69"/>
      <c r="N103" s="33"/>
      <c r="O103" s="69"/>
      <c r="P103" s="69"/>
    </row>
    <row r="104" spans="1:16">
      <c r="A104" s="59"/>
      <c r="B104" s="59"/>
      <c r="C104" s="69"/>
      <c r="D104" s="69"/>
      <c r="E104" s="69"/>
      <c r="F104" s="69"/>
      <c r="G104" s="33"/>
      <c r="H104" s="69"/>
      <c r="I104" s="69"/>
      <c r="J104" s="69"/>
      <c r="K104" s="69"/>
      <c r="L104" s="69"/>
      <c r="M104" s="69"/>
      <c r="N104" s="33"/>
      <c r="O104" s="69"/>
      <c r="P104" s="69"/>
    </row>
    <row r="105" spans="1:16">
      <c r="A105" s="59"/>
      <c r="B105" s="59"/>
      <c r="C105" s="69"/>
      <c r="D105" s="69"/>
      <c r="E105" s="69"/>
      <c r="F105" s="69"/>
      <c r="G105" s="33"/>
      <c r="H105" s="69"/>
      <c r="I105" s="69"/>
      <c r="J105" s="69"/>
      <c r="K105" s="69"/>
      <c r="L105" s="69"/>
      <c r="M105" s="69"/>
      <c r="N105" s="33"/>
      <c r="O105" s="69"/>
      <c r="P105" s="69"/>
    </row>
    <row r="106" spans="1:16">
      <c r="A106" s="59"/>
      <c r="B106" s="59"/>
      <c r="C106" s="69"/>
      <c r="D106" s="69"/>
      <c r="E106" s="69"/>
      <c r="F106" s="69"/>
      <c r="G106" s="33"/>
      <c r="H106" s="69"/>
      <c r="I106" s="69"/>
      <c r="J106" s="69"/>
      <c r="K106" s="69"/>
      <c r="L106" s="69"/>
      <c r="M106" s="69"/>
      <c r="N106" s="33"/>
      <c r="O106" s="69"/>
      <c r="P106" s="69"/>
    </row>
    <row r="107" spans="1:16">
      <c r="A107" s="59"/>
      <c r="B107" s="59"/>
      <c r="C107" s="69"/>
      <c r="D107" s="69"/>
      <c r="E107" s="69"/>
      <c r="F107" s="69"/>
      <c r="G107" s="33"/>
      <c r="H107" s="69"/>
      <c r="I107" s="69"/>
      <c r="J107" s="69"/>
      <c r="K107" s="69"/>
      <c r="L107" s="69"/>
      <c r="M107" s="69"/>
      <c r="N107" s="33"/>
      <c r="O107" s="69"/>
      <c r="P107" s="69"/>
    </row>
    <row r="108" spans="1:16">
      <c r="A108" s="59"/>
      <c r="B108" s="59"/>
      <c r="C108" s="69"/>
      <c r="D108" s="69"/>
      <c r="E108" s="69"/>
      <c r="F108" s="69"/>
      <c r="G108" s="33"/>
      <c r="H108" s="69"/>
      <c r="I108" s="69"/>
      <c r="J108" s="69"/>
      <c r="K108" s="69"/>
      <c r="L108" s="69"/>
      <c r="M108" s="69"/>
      <c r="N108" s="33"/>
      <c r="O108" s="69"/>
      <c r="P108" s="69"/>
    </row>
    <row r="109" spans="1:16">
      <c r="A109" s="59"/>
      <c r="B109" s="59"/>
      <c r="C109" s="69"/>
      <c r="D109" s="69"/>
      <c r="E109" s="69"/>
      <c r="F109" s="69"/>
      <c r="G109" s="33"/>
      <c r="H109" s="69"/>
      <c r="I109" s="69"/>
      <c r="J109" s="69"/>
      <c r="K109" s="69"/>
      <c r="L109" s="69"/>
      <c r="M109" s="69"/>
      <c r="N109" s="33"/>
      <c r="O109" s="69"/>
      <c r="P109" s="69"/>
    </row>
    <row r="110" spans="1:16">
      <c r="A110" s="59"/>
      <c r="B110" s="59"/>
      <c r="C110" s="69"/>
      <c r="D110" s="69"/>
      <c r="E110" s="69"/>
      <c r="F110" s="69"/>
      <c r="G110" s="33"/>
      <c r="H110" s="69"/>
      <c r="I110" s="69"/>
      <c r="J110" s="69"/>
      <c r="K110" s="69"/>
      <c r="L110" s="33"/>
      <c r="M110" s="33"/>
      <c r="N110" s="33"/>
      <c r="O110" s="69"/>
      <c r="P110" s="69"/>
    </row>
    <row r="111" spans="1:16">
      <c r="A111" s="59"/>
      <c r="B111" s="59"/>
      <c r="C111" s="69"/>
      <c r="D111" s="69"/>
      <c r="E111" s="69"/>
      <c r="F111" s="69"/>
      <c r="G111" s="33"/>
      <c r="H111" s="69"/>
      <c r="I111" s="69"/>
      <c r="J111" s="69"/>
      <c r="K111" s="69"/>
      <c r="L111" s="69"/>
      <c r="M111" s="69"/>
      <c r="N111" s="33"/>
      <c r="O111" s="69"/>
      <c r="P111" s="69"/>
    </row>
    <row r="112" spans="1:16">
      <c r="A112" s="59"/>
      <c r="B112" s="59"/>
      <c r="C112" s="69"/>
      <c r="D112" s="69"/>
      <c r="E112" s="69"/>
      <c r="F112" s="69"/>
      <c r="G112" s="33"/>
      <c r="H112" s="69"/>
      <c r="I112" s="69"/>
      <c r="J112" s="69"/>
      <c r="K112" s="69"/>
      <c r="L112" s="33"/>
      <c r="M112" s="33"/>
      <c r="N112" s="33"/>
      <c r="O112" s="69"/>
      <c r="P112" s="69"/>
    </row>
    <row r="113" spans="1:16">
      <c r="A113" s="59"/>
      <c r="B113" s="59"/>
      <c r="C113" s="69"/>
      <c r="D113" s="69"/>
      <c r="E113" s="69"/>
      <c r="F113" s="69"/>
      <c r="G113" s="33"/>
      <c r="H113" s="69"/>
      <c r="I113" s="69"/>
      <c r="J113" s="69"/>
      <c r="K113" s="69"/>
      <c r="L113" s="69"/>
      <c r="M113" s="69"/>
      <c r="N113" s="33"/>
      <c r="O113" s="69"/>
      <c r="P113" s="69"/>
    </row>
    <row r="114" spans="1:16">
      <c r="A114" s="59"/>
      <c r="B114" s="59"/>
      <c r="C114" s="69"/>
      <c r="D114" s="69"/>
      <c r="E114" s="69"/>
      <c r="F114" s="69"/>
      <c r="G114" s="33"/>
      <c r="H114" s="69"/>
      <c r="I114" s="69"/>
      <c r="J114" s="69"/>
      <c r="K114" s="69"/>
      <c r="L114" s="69"/>
      <c r="M114" s="69"/>
      <c r="N114" s="33"/>
      <c r="O114" s="69"/>
      <c r="P114" s="69"/>
    </row>
    <row r="115" spans="1:16">
      <c r="A115" s="59"/>
      <c r="B115" s="60"/>
      <c r="C115" s="33"/>
      <c r="D115" s="33"/>
      <c r="E115" s="33"/>
      <c r="F115" s="33"/>
      <c r="G115" s="33"/>
      <c r="H115" s="33"/>
      <c r="I115" s="33"/>
      <c r="J115" s="33"/>
      <c r="K115" s="33"/>
      <c r="L115" s="33"/>
      <c r="M115" s="33"/>
      <c r="N115" s="33"/>
      <c r="O115" s="69"/>
      <c r="P115" s="69"/>
    </row>
    <row r="116" spans="1:16">
      <c r="A116" s="10"/>
      <c r="B116" s="10"/>
      <c r="C116" s="69"/>
      <c r="D116" s="69"/>
      <c r="E116" s="69"/>
      <c r="F116" s="69"/>
      <c r="G116" s="33"/>
      <c r="H116" s="33"/>
      <c r="I116" s="33"/>
      <c r="J116" s="33"/>
      <c r="K116" s="33"/>
      <c r="L116" s="33"/>
      <c r="M116" s="33"/>
      <c r="N116" s="33"/>
      <c r="O116" s="69"/>
      <c r="P116" s="69"/>
    </row>
    <row r="117" spans="1:16">
      <c r="A117" s="59"/>
      <c r="B117" s="59"/>
      <c r="C117" s="33"/>
      <c r="D117" s="33"/>
      <c r="E117" s="33"/>
      <c r="F117" s="33"/>
      <c r="G117" s="33"/>
      <c r="H117" s="33"/>
      <c r="I117" s="33"/>
      <c r="J117" s="33"/>
      <c r="K117" s="33"/>
      <c r="L117" s="33"/>
      <c r="M117" s="33"/>
      <c r="N117" s="33"/>
      <c r="O117" s="69"/>
      <c r="P117" s="69"/>
    </row>
    <row r="118" spans="1:16">
      <c r="A118" s="59"/>
      <c r="B118" s="59"/>
      <c r="C118" s="69"/>
      <c r="D118" s="70"/>
      <c r="E118" s="33"/>
      <c r="F118" s="33"/>
      <c r="G118" s="33"/>
      <c r="H118" s="33"/>
      <c r="I118" s="33"/>
      <c r="J118" s="33"/>
      <c r="K118" s="33"/>
      <c r="L118" s="33"/>
      <c r="M118" s="33"/>
      <c r="N118" s="33"/>
      <c r="O118" s="69"/>
      <c r="P118" s="69"/>
    </row>
    <row r="119" spans="1:16">
      <c r="A119" s="59"/>
      <c r="B119" s="59"/>
      <c r="C119" s="69"/>
      <c r="D119" s="70"/>
      <c r="E119" s="33"/>
      <c r="F119" s="33"/>
      <c r="G119" s="33"/>
      <c r="H119" s="33"/>
      <c r="I119" s="33"/>
      <c r="J119" s="33"/>
      <c r="K119" s="33"/>
      <c r="L119" s="33"/>
      <c r="M119" s="33"/>
      <c r="N119" s="33"/>
      <c r="O119" s="69"/>
      <c r="P119" s="69"/>
    </row>
    <row r="120" spans="1:16">
      <c r="A120" s="59"/>
      <c r="B120" s="59"/>
      <c r="C120" s="69"/>
      <c r="D120" s="70"/>
      <c r="E120" s="33"/>
      <c r="F120" s="33"/>
      <c r="G120" s="33"/>
      <c r="H120" s="33"/>
      <c r="I120" s="33"/>
      <c r="J120" s="33"/>
      <c r="K120" s="33"/>
      <c r="L120" s="33"/>
      <c r="M120" s="33"/>
      <c r="N120" s="33"/>
      <c r="O120" s="69"/>
      <c r="P120" s="69"/>
    </row>
    <row r="121" spans="1:16">
      <c r="A121" s="59"/>
      <c r="B121" s="59"/>
      <c r="C121" s="69"/>
      <c r="D121" s="70"/>
      <c r="E121" s="33"/>
      <c r="F121" s="33"/>
      <c r="G121" s="33"/>
      <c r="H121" s="33"/>
      <c r="I121" s="33"/>
      <c r="J121" s="33"/>
      <c r="K121" s="33"/>
      <c r="L121" s="33"/>
      <c r="M121" s="33"/>
      <c r="N121" s="33"/>
      <c r="O121" s="69"/>
      <c r="P121" s="69"/>
    </row>
    <row r="122" spans="1:16">
      <c r="A122" s="59"/>
      <c r="B122" s="59"/>
      <c r="C122" s="69"/>
      <c r="D122" s="70"/>
      <c r="E122" s="33"/>
      <c r="F122" s="33"/>
      <c r="G122" s="33"/>
      <c r="H122" s="33"/>
      <c r="I122" s="33"/>
      <c r="J122" s="33"/>
      <c r="K122" s="33"/>
      <c r="L122" s="33"/>
      <c r="M122" s="33"/>
      <c r="N122" s="33"/>
      <c r="O122" s="69"/>
      <c r="P122" s="69"/>
    </row>
    <row r="123" spans="1:16">
      <c r="A123" s="59"/>
      <c r="B123" s="59"/>
      <c r="C123" s="69"/>
      <c r="D123" s="70"/>
      <c r="E123" s="33"/>
      <c r="F123" s="33"/>
      <c r="G123" s="33"/>
      <c r="H123" s="33"/>
      <c r="I123" s="33"/>
      <c r="J123" s="33"/>
      <c r="K123" s="33"/>
      <c r="L123" s="33"/>
      <c r="M123" s="33"/>
      <c r="N123" s="33"/>
      <c r="O123" s="69"/>
      <c r="P123" s="69"/>
    </row>
    <row r="124" spans="1:16">
      <c r="A124" s="59"/>
      <c r="B124" s="59"/>
      <c r="C124" s="69"/>
      <c r="D124" s="70"/>
      <c r="E124" s="33"/>
      <c r="F124" s="33"/>
      <c r="G124" s="33"/>
      <c r="H124" s="33"/>
      <c r="I124" s="33"/>
      <c r="J124" s="33"/>
      <c r="K124" s="33"/>
      <c r="L124" s="33"/>
      <c r="M124" s="33"/>
      <c r="N124" s="33"/>
      <c r="O124" s="69"/>
      <c r="P124" s="69"/>
    </row>
    <row r="125" spans="1:16">
      <c r="A125" s="59"/>
      <c r="B125" s="59"/>
      <c r="C125" s="69"/>
      <c r="D125" s="70"/>
      <c r="E125" s="33"/>
      <c r="F125" s="33"/>
      <c r="G125" s="33"/>
      <c r="H125" s="33"/>
      <c r="I125" s="33"/>
      <c r="J125" s="33"/>
      <c r="K125" s="33"/>
      <c r="L125" s="33"/>
      <c r="M125" s="33"/>
      <c r="N125" s="33"/>
      <c r="O125" s="69"/>
      <c r="P125" s="69"/>
    </row>
    <row r="126" spans="1:16">
      <c r="A126" s="59"/>
      <c r="B126" s="59"/>
      <c r="C126" s="69"/>
      <c r="D126" s="70"/>
      <c r="E126" s="33"/>
      <c r="F126" s="33"/>
      <c r="G126" s="33"/>
      <c r="H126" s="33"/>
      <c r="I126" s="33"/>
      <c r="J126" s="33"/>
      <c r="K126" s="33"/>
      <c r="L126" s="33"/>
      <c r="M126" s="33"/>
      <c r="N126" s="33"/>
      <c r="O126" s="69"/>
      <c r="P126" s="69"/>
    </row>
    <row r="127" spans="1:16">
      <c r="A127" s="59"/>
      <c r="B127" s="59"/>
      <c r="C127" s="69"/>
      <c r="D127" s="70"/>
      <c r="E127" s="33"/>
      <c r="F127" s="33"/>
      <c r="G127" s="33"/>
      <c r="H127" s="33"/>
      <c r="I127" s="33"/>
      <c r="J127" s="33"/>
      <c r="K127" s="33"/>
      <c r="L127" s="33"/>
      <c r="M127" s="33"/>
      <c r="N127" s="33"/>
      <c r="O127" s="69"/>
      <c r="P127" s="69"/>
    </row>
    <row r="128" spans="1:16">
      <c r="A128" s="59"/>
      <c r="B128" s="59"/>
      <c r="C128" s="69"/>
      <c r="D128" s="70"/>
      <c r="E128" s="33"/>
      <c r="F128" s="33"/>
      <c r="G128" s="33"/>
      <c r="H128" s="33"/>
      <c r="I128" s="33"/>
      <c r="J128" s="33"/>
      <c r="K128" s="33"/>
      <c r="L128" s="33"/>
      <c r="M128" s="33"/>
      <c r="N128" s="33"/>
      <c r="O128" s="69"/>
      <c r="P128" s="69"/>
    </row>
    <row r="129" spans="1:16">
      <c r="A129" s="59"/>
      <c r="B129" s="59"/>
      <c r="C129" s="69"/>
      <c r="D129" s="70"/>
      <c r="E129" s="33"/>
      <c r="F129" s="33"/>
      <c r="G129" s="33"/>
      <c r="H129" s="33"/>
      <c r="I129" s="33"/>
      <c r="J129" s="33"/>
      <c r="K129" s="33"/>
      <c r="L129" s="33"/>
      <c r="M129" s="33"/>
      <c r="N129" s="33"/>
      <c r="O129" s="69"/>
      <c r="P129" s="69"/>
    </row>
    <row r="130" spans="1:16">
      <c r="A130" s="59"/>
      <c r="B130" s="59"/>
      <c r="C130" s="69"/>
      <c r="D130" s="70"/>
      <c r="E130" s="33"/>
      <c r="F130" s="33"/>
      <c r="G130" s="33"/>
      <c r="H130" s="33"/>
      <c r="I130" s="33"/>
      <c r="J130" s="33"/>
      <c r="K130" s="33"/>
      <c r="L130" s="33"/>
      <c r="M130" s="33"/>
      <c r="N130" s="33"/>
      <c r="O130" s="69"/>
      <c r="P130" s="69"/>
    </row>
    <row r="131" spans="1:16">
      <c r="A131" s="59"/>
      <c r="B131" s="59"/>
      <c r="C131" s="69"/>
      <c r="D131" s="70"/>
      <c r="E131" s="33"/>
      <c r="F131" s="33"/>
      <c r="G131" s="33"/>
      <c r="H131" s="33"/>
      <c r="I131" s="33"/>
      <c r="J131" s="33"/>
      <c r="K131" s="33"/>
      <c r="L131" s="33"/>
      <c r="M131" s="33"/>
      <c r="N131" s="33"/>
      <c r="O131" s="69"/>
      <c r="P131" s="69"/>
    </row>
    <row r="132" spans="1:16">
      <c r="A132" s="59"/>
      <c r="B132" s="59"/>
      <c r="C132" s="69"/>
      <c r="D132" s="70"/>
      <c r="E132" s="33"/>
      <c r="F132" s="33"/>
      <c r="G132" s="33"/>
      <c r="H132" s="33"/>
      <c r="I132" s="33"/>
      <c r="J132" s="33"/>
      <c r="K132" s="33"/>
      <c r="L132" s="33"/>
      <c r="M132" s="33"/>
      <c r="N132" s="33"/>
      <c r="O132" s="69"/>
      <c r="P132" s="69"/>
    </row>
    <row r="133" spans="1:16">
      <c r="A133" s="59"/>
      <c r="B133" s="59"/>
      <c r="C133" s="69"/>
      <c r="D133" s="70"/>
      <c r="E133" s="33"/>
      <c r="F133" s="33"/>
      <c r="G133" s="33"/>
      <c r="H133" s="33"/>
      <c r="I133" s="33"/>
      <c r="J133" s="33"/>
      <c r="K133" s="33"/>
      <c r="L133" s="33"/>
      <c r="M133" s="33"/>
      <c r="N133" s="33"/>
      <c r="O133" s="69"/>
      <c r="P133" s="69"/>
    </row>
    <row r="134" spans="1:16">
      <c r="A134" s="59"/>
      <c r="B134" s="59"/>
      <c r="C134" s="69"/>
      <c r="D134" s="70"/>
      <c r="E134" s="33"/>
      <c r="F134" s="33"/>
      <c r="G134" s="33"/>
      <c r="H134" s="33"/>
      <c r="I134" s="33"/>
      <c r="J134" s="33"/>
      <c r="K134" s="33"/>
      <c r="L134" s="33"/>
      <c r="M134" s="33"/>
      <c r="N134" s="33"/>
      <c r="O134" s="69"/>
      <c r="P134" s="69"/>
    </row>
    <row r="135" spans="1:16">
      <c r="A135" s="59"/>
      <c r="B135" s="59"/>
      <c r="C135" s="69"/>
      <c r="D135" s="70"/>
      <c r="E135" s="33"/>
      <c r="F135" s="33"/>
      <c r="G135" s="33"/>
      <c r="H135" s="33"/>
      <c r="I135" s="33"/>
      <c r="J135" s="33"/>
      <c r="K135" s="33"/>
      <c r="L135" s="33"/>
      <c r="M135" s="33"/>
      <c r="N135" s="33"/>
      <c r="O135" s="69"/>
      <c r="P135" s="69"/>
    </row>
    <row r="136" spans="1:16">
      <c r="A136" s="59"/>
      <c r="B136" s="59"/>
      <c r="C136" s="69"/>
      <c r="D136" s="70"/>
      <c r="E136" s="33"/>
      <c r="F136" s="33"/>
      <c r="G136" s="33"/>
      <c r="H136" s="33"/>
      <c r="I136" s="33"/>
      <c r="J136" s="33"/>
      <c r="K136" s="33"/>
      <c r="L136" s="33"/>
      <c r="M136" s="33"/>
      <c r="N136" s="33"/>
      <c r="O136" s="69"/>
      <c r="P136" s="69"/>
    </row>
    <row r="137" spans="1:16">
      <c r="A137" s="59"/>
      <c r="B137" s="59"/>
      <c r="C137" s="69"/>
      <c r="D137" s="70"/>
      <c r="E137" s="33"/>
      <c r="F137" s="33"/>
      <c r="G137" s="33"/>
      <c r="H137" s="33"/>
      <c r="I137" s="33"/>
      <c r="J137" s="33"/>
      <c r="K137" s="33"/>
      <c r="L137" s="33"/>
      <c r="M137" s="33"/>
      <c r="N137" s="33"/>
      <c r="O137" s="69"/>
      <c r="P137" s="69"/>
    </row>
    <row r="138" spans="1:16">
      <c r="A138" s="59"/>
      <c r="B138" s="59"/>
      <c r="C138" s="69"/>
      <c r="D138" s="70"/>
      <c r="E138" s="33"/>
      <c r="F138" s="33"/>
      <c r="G138" s="33"/>
      <c r="H138" s="33"/>
      <c r="I138" s="33"/>
      <c r="J138" s="33"/>
      <c r="K138" s="33"/>
      <c r="L138" s="33"/>
      <c r="M138" s="33"/>
      <c r="N138" s="33"/>
      <c r="O138" s="69"/>
      <c r="P138" s="69"/>
    </row>
    <row r="139" spans="1:16">
      <c r="A139" s="59"/>
      <c r="B139" s="59"/>
      <c r="C139" s="69"/>
      <c r="D139" s="70"/>
      <c r="E139" s="33"/>
      <c r="F139" s="33"/>
      <c r="G139" s="33"/>
      <c r="H139" s="33"/>
      <c r="I139" s="33"/>
      <c r="J139" s="33"/>
      <c r="K139" s="33"/>
      <c r="L139" s="33"/>
      <c r="M139" s="33"/>
      <c r="N139" s="33"/>
      <c r="O139" s="69"/>
      <c r="P139" s="69"/>
    </row>
    <row r="140" spans="1:16">
      <c r="A140" s="59"/>
      <c r="B140" s="59"/>
      <c r="C140" s="69"/>
      <c r="D140" s="70"/>
      <c r="E140" s="33"/>
      <c r="F140" s="33"/>
      <c r="G140" s="33"/>
      <c r="H140" s="33"/>
      <c r="I140" s="33"/>
      <c r="J140" s="33"/>
      <c r="K140" s="33"/>
      <c r="L140" s="33"/>
      <c r="M140" s="33"/>
      <c r="N140" s="33"/>
      <c r="O140" s="69"/>
      <c r="P140" s="69"/>
    </row>
    <row r="141" spans="1:16">
      <c r="A141" s="59"/>
      <c r="B141" s="59"/>
      <c r="C141" s="69"/>
      <c r="D141" s="70"/>
      <c r="E141" s="33"/>
      <c r="F141" s="33"/>
      <c r="G141" s="33"/>
      <c r="H141" s="33"/>
      <c r="I141" s="33"/>
      <c r="J141" s="33"/>
      <c r="K141" s="33"/>
      <c r="L141" s="33"/>
      <c r="M141" s="33"/>
      <c r="N141" s="33"/>
      <c r="O141" s="69"/>
      <c r="P141" s="69"/>
    </row>
    <row r="142" spans="1:16">
      <c r="A142" s="59"/>
      <c r="B142" s="59"/>
      <c r="C142" s="69"/>
      <c r="D142" s="70"/>
      <c r="E142" s="33"/>
      <c r="F142" s="33"/>
      <c r="G142" s="33"/>
      <c r="H142" s="33"/>
      <c r="I142" s="33"/>
      <c r="J142" s="33"/>
      <c r="K142" s="33"/>
      <c r="L142" s="33"/>
      <c r="M142" s="33"/>
      <c r="N142" s="33"/>
      <c r="O142" s="69"/>
      <c r="P142" s="69"/>
    </row>
    <row r="143" spans="1:16">
      <c r="A143" s="59"/>
      <c r="B143" s="59"/>
      <c r="C143" s="69"/>
      <c r="D143" s="70"/>
      <c r="E143" s="33"/>
      <c r="F143" s="33"/>
      <c r="G143" s="33"/>
      <c r="H143" s="33"/>
      <c r="I143" s="33"/>
      <c r="J143" s="33"/>
      <c r="K143" s="33"/>
      <c r="L143" s="33"/>
      <c r="M143" s="33"/>
      <c r="N143" s="33"/>
      <c r="O143" s="69"/>
      <c r="P143" s="69"/>
    </row>
    <row r="144" spans="1:16">
      <c r="A144" s="59"/>
      <c r="B144" s="59"/>
      <c r="C144" s="69"/>
      <c r="D144" s="70"/>
      <c r="E144" s="33"/>
      <c r="F144" s="33"/>
      <c r="G144" s="33"/>
      <c r="H144" s="33"/>
      <c r="I144" s="33"/>
      <c r="J144" s="33"/>
      <c r="K144" s="33"/>
      <c r="L144" s="33"/>
      <c r="M144" s="33"/>
      <c r="N144" s="33"/>
      <c r="O144" s="69"/>
      <c r="P144" s="69"/>
    </row>
    <row r="145" spans="1:16">
      <c r="A145" s="59"/>
      <c r="B145" s="59"/>
      <c r="C145" s="69"/>
      <c r="D145" s="70"/>
      <c r="E145" s="33"/>
      <c r="F145" s="33"/>
      <c r="G145" s="33"/>
      <c r="H145" s="33"/>
      <c r="I145" s="33"/>
      <c r="J145" s="33"/>
      <c r="K145" s="33"/>
      <c r="L145" s="33"/>
      <c r="M145" s="33"/>
      <c r="N145" s="33"/>
      <c r="O145" s="69"/>
      <c r="P145" s="69"/>
    </row>
    <row r="146" spans="1:16">
      <c r="A146" s="59"/>
      <c r="B146" s="59"/>
      <c r="C146" s="69"/>
      <c r="D146" s="70"/>
      <c r="E146" s="33"/>
      <c r="F146" s="33"/>
      <c r="G146" s="33"/>
      <c r="H146" s="33"/>
      <c r="I146" s="33"/>
      <c r="J146" s="33"/>
      <c r="K146" s="33"/>
      <c r="L146" s="33"/>
      <c r="M146" s="33"/>
      <c r="N146" s="33"/>
      <c r="O146" s="69"/>
      <c r="P146" s="69"/>
    </row>
    <row r="147" spans="1:16">
      <c r="A147" s="59"/>
      <c r="B147" s="59"/>
      <c r="C147" s="69"/>
      <c r="D147" s="70"/>
      <c r="E147" s="33"/>
      <c r="F147" s="33"/>
      <c r="G147" s="33"/>
      <c r="H147" s="33"/>
      <c r="I147" s="33"/>
      <c r="J147" s="33"/>
      <c r="K147" s="33"/>
      <c r="L147" s="33"/>
      <c r="M147" s="33"/>
      <c r="N147" s="33"/>
      <c r="O147" s="69"/>
      <c r="P147" s="69"/>
    </row>
    <row r="148" spans="1:16">
      <c r="A148" s="59"/>
      <c r="B148" s="59"/>
      <c r="C148" s="69"/>
      <c r="D148" s="70"/>
      <c r="E148" s="33"/>
      <c r="F148" s="33"/>
      <c r="G148" s="33"/>
      <c r="H148" s="33"/>
      <c r="I148" s="33"/>
      <c r="J148" s="33"/>
      <c r="K148" s="33"/>
      <c r="L148" s="33"/>
      <c r="M148" s="33"/>
      <c r="N148" s="33"/>
      <c r="O148" s="69"/>
      <c r="P148" s="69"/>
    </row>
    <row r="149" spans="1:16">
      <c r="A149" s="59"/>
      <c r="B149" s="59"/>
      <c r="C149" s="69"/>
      <c r="D149" s="70"/>
      <c r="E149" s="33"/>
      <c r="F149" s="33"/>
      <c r="G149" s="33"/>
      <c r="H149" s="33"/>
      <c r="I149" s="33"/>
      <c r="J149" s="33"/>
      <c r="K149" s="33"/>
      <c r="L149" s="33"/>
      <c r="M149" s="33"/>
      <c r="N149" s="33"/>
      <c r="O149" s="69"/>
      <c r="P149" s="69"/>
    </row>
    <row r="150" spans="1:16">
      <c r="A150" s="59"/>
      <c r="B150" s="59"/>
      <c r="C150" s="69"/>
      <c r="D150" s="70"/>
      <c r="E150" s="33"/>
      <c r="F150" s="33"/>
      <c r="G150" s="33"/>
      <c r="H150" s="33"/>
      <c r="I150" s="33"/>
      <c r="J150" s="33"/>
      <c r="K150" s="33"/>
      <c r="L150" s="33"/>
      <c r="M150" s="33"/>
      <c r="N150" s="33"/>
      <c r="O150" s="69"/>
      <c r="P150" s="69"/>
    </row>
    <row r="151" spans="1:16">
      <c r="A151" s="59"/>
      <c r="B151" s="59"/>
      <c r="C151" s="69"/>
      <c r="D151" s="70"/>
      <c r="E151" s="33"/>
      <c r="F151" s="33"/>
      <c r="G151" s="33"/>
      <c r="H151" s="33"/>
      <c r="I151" s="33"/>
      <c r="J151" s="33"/>
      <c r="K151" s="33"/>
      <c r="L151" s="33"/>
      <c r="M151" s="33"/>
      <c r="N151" s="33"/>
      <c r="O151" s="69"/>
      <c r="P151" s="69"/>
    </row>
    <row r="152" spans="1:16">
      <c r="A152" s="59"/>
      <c r="B152" s="59"/>
      <c r="C152" s="69"/>
      <c r="D152" s="70"/>
      <c r="E152" s="33"/>
      <c r="F152" s="33"/>
      <c r="G152" s="33"/>
      <c r="H152" s="33"/>
      <c r="I152" s="33"/>
      <c r="J152" s="33"/>
      <c r="K152" s="33"/>
      <c r="L152" s="33"/>
      <c r="M152" s="33"/>
      <c r="N152" s="33"/>
      <c r="O152" s="69"/>
      <c r="P152" s="69"/>
    </row>
    <row r="153" spans="1:16">
      <c r="A153" s="59"/>
      <c r="B153" s="59"/>
      <c r="C153" s="69"/>
      <c r="D153" s="70"/>
      <c r="E153" s="33"/>
      <c r="F153" s="33"/>
      <c r="G153" s="33"/>
      <c r="H153" s="33"/>
      <c r="I153" s="33"/>
      <c r="J153" s="33"/>
      <c r="K153" s="33"/>
      <c r="L153" s="33"/>
      <c r="M153" s="33"/>
      <c r="N153" s="33"/>
      <c r="O153" s="69"/>
      <c r="P153" s="69"/>
    </row>
    <row r="154" spans="1:16">
      <c r="A154" s="59"/>
      <c r="B154" s="59"/>
      <c r="C154" s="69"/>
      <c r="D154" s="70"/>
      <c r="E154" s="33"/>
      <c r="F154" s="33"/>
      <c r="G154" s="33"/>
      <c r="H154" s="33"/>
      <c r="I154" s="33"/>
      <c r="J154" s="33"/>
      <c r="K154" s="33"/>
      <c r="L154" s="33"/>
      <c r="M154" s="33"/>
      <c r="N154" s="33"/>
      <c r="O154" s="69"/>
      <c r="P154" s="69"/>
    </row>
    <row r="155" spans="1:16">
      <c r="A155" s="59"/>
      <c r="B155" s="59"/>
      <c r="C155" s="69"/>
      <c r="D155" s="70"/>
      <c r="E155" s="33"/>
      <c r="F155" s="33"/>
      <c r="G155" s="33"/>
      <c r="H155" s="33"/>
      <c r="I155" s="33"/>
      <c r="J155" s="33"/>
      <c r="K155" s="33"/>
      <c r="L155" s="33"/>
      <c r="M155" s="33"/>
      <c r="N155" s="33"/>
      <c r="O155" s="69"/>
      <c r="P155" s="69"/>
    </row>
    <row r="156" spans="1:16">
      <c r="A156" s="59"/>
      <c r="B156" s="59"/>
      <c r="C156" s="69"/>
      <c r="D156" s="70"/>
      <c r="E156" s="33"/>
      <c r="F156" s="33"/>
      <c r="G156" s="33"/>
      <c r="H156" s="33"/>
      <c r="I156" s="33"/>
      <c r="J156" s="33"/>
      <c r="K156" s="33"/>
      <c r="L156" s="33"/>
      <c r="M156" s="33"/>
      <c r="N156" s="33"/>
      <c r="O156" s="69"/>
      <c r="P156" s="69"/>
    </row>
    <row r="157" spans="1:16">
      <c r="A157" s="59"/>
      <c r="B157" s="59"/>
      <c r="C157" s="69"/>
      <c r="D157" s="70"/>
      <c r="E157" s="33"/>
      <c r="F157" s="33"/>
      <c r="G157" s="33"/>
      <c r="H157" s="33"/>
      <c r="I157" s="33"/>
      <c r="J157" s="33"/>
      <c r="K157" s="33"/>
      <c r="L157" s="33"/>
      <c r="M157" s="33"/>
      <c r="N157" s="33"/>
      <c r="O157" s="69"/>
      <c r="P157" s="69"/>
    </row>
    <row r="158" spans="1:16">
      <c r="A158" s="59"/>
      <c r="B158" s="59"/>
      <c r="C158" s="69"/>
      <c r="D158" s="70"/>
      <c r="E158" s="33"/>
      <c r="F158" s="33"/>
      <c r="G158" s="33"/>
      <c r="H158" s="33"/>
      <c r="I158" s="33"/>
      <c r="J158" s="33"/>
      <c r="K158" s="33"/>
      <c r="L158" s="33"/>
      <c r="M158" s="33"/>
      <c r="N158" s="33"/>
      <c r="O158" s="69"/>
      <c r="P158" s="69"/>
    </row>
    <row r="159" spans="1:16">
      <c r="A159" s="59"/>
      <c r="B159" s="59"/>
      <c r="C159" s="69"/>
      <c r="D159" s="70"/>
      <c r="E159" s="33"/>
      <c r="F159" s="33"/>
      <c r="G159" s="33"/>
      <c r="H159" s="33"/>
      <c r="I159" s="33"/>
      <c r="J159" s="33"/>
      <c r="K159" s="33"/>
      <c r="L159" s="33"/>
      <c r="M159" s="33"/>
      <c r="N159" s="33"/>
      <c r="O159" s="69"/>
      <c r="P159" s="69"/>
    </row>
    <row r="160" spans="1:16">
      <c r="A160" s="59"/>
      <c r="B160" s="59"/>
      <c r="C160" s="69"/>
      <c r="D160" s="70"/>
      <c r="E160" s="33"/>
      <c r="F160" s="33"/>
      <c r="G160" s="33"/>
      <c r="H160" s="33"/>
      <c r="I160" s="33"/>
      <c r="J160" s="33"/>
      <c r="K160" s="33"/>
      <c r="L160" s="33"/>
      <c r="M160" s="33"/>
      <c r="N160" s="33"/>
      <c r="O160" s="69"/>
      <c r="P160" s="69"/>
    </row>
    <row r="161" spans="1:16">
      <c r="A161" s="59"/>
      <c r="B161" s="59"/>
      <c r="C161" s="69"/>
      <c r="D161" s="70"/>
      <c r="E161" s="33"/>
      <c r="F161" s="33"/>
      <c r="G161" s="33"/>
      <c r="H161" s="33"/>
      <c r="I161" s="33"/>
      <c r="J161" s="33"/>
      <c r="K161" s="33"/>
      <c r="L161" s="33"/>
      <c r="M161" s="33"/>
      <c r="N161" s="33"/>
      <c r="O161" s="69"/>
      <c r="P161" s="69"/>
    </row>
    <row r="162" spans="1:16">
      <c r="A162" s="59"/>
      <c r="B162" s="59"/>
      <c r="C162" s="69"/>
      <c r="D162" s="70"/>
      <c r="E162" s="33"/>
      <c r="F162" s="33"/>
      <c r="G162" s="33"/>
      <c r="H162" s="33"/>
      <c r="I162" s="33"/>
      <c r="J162" s="33"/>
      <c r="K162" s="33"/>
      <c r="L162" s="33"/>
      <c r="M162" s="33"/>
      <c r="N162" s="33"/>
      <c r="O162" s="69"/>
      <c r="P162" s="69"/>
    </row>
    <row r="163" spans="1:16">
      <c r="A163" s="59"/>
      <c r="B163" s="59"/>
      <c r="C163" s="69"/>
      <c r="D163" s="70"/>
      <c r="E163" s="33"/>
      <c r="F163" s="33"/>
      <c r="G163" s="33"/>
      <c r="H163" s="33"/>
      <c r="I163" s="33"/>
      <c r="J163" s="33"/>
      <c r="K163" s="33"/>
      <c r="L163" s="33"/>
      <c r="M163" s="33"/>
      <c r="N163" s="33"/>
      <c r="O163" s="69"/>
      <c r="P163" s="69"/>
    </row>
    <row r="164" spans="1:16">
      <c r="A164" s="59"/>
      <c r="B164" s="59"/>
      <c r="C164" s="69"/>
      <c r="D164" s="70"/>
      <c r="E164" s="33"/>
      <c r="F164" s="33"/>
      <c r="G164" s="33"/>
      <c r="H164" s="33"/>
      <c r="I164" s="33"/>
      <c r="J164" s="33"/>
      <c r="K164" s="33"/>
      <c r="L164" s="33"/>
      <c r="M164" s="33"/>
      <c r="N164" s="33"/>
      <c r="O164" s="69"/>
      <c r="P164" s="69"/>
    </row>
    <row r="165" spans="1:16">
      <c r="A165" s="59"/>
      <c r="B165" s="59"/>
      <c r="C165" s="69"/>
      <c r="D165" s="70"/>
      <c r="E165" s="33"/>
      <c r="F165" s="33"/>
      <c r="G165" s="33"/>
      <c r="H165" s="33"/>
      <c r="I165" s="33"/>
      <c r="J165" s="33"/>
      <c r="K165" s="33"/>
      <c r="L165" s="33"/>
      <c r="M165" s="33"/>
      <c r="N165" s="33"/>
      <c r="O165" s="69"/>
      <c r="P165" s="69"/>
    </row>
    <row r="166" spans="1:16">
      <c r="A166" s="59"/>
      <c r="B166" s="59"/>
      <c r="C166" s="69"/>
      <c r="D166" s="70"/>
      <c r="E166" s="33"/>
      <c r="F166" s="33"/>
      <c r="G166" s="33"/>
      <c r="H166" s="33"/>
      <c r="I166" s="33"/>
      <c r="J166" s="33"/>
      <c r="K166" s="33"/>
      <c r="L166" s="33"/>
      <c r="M166" s="33"/>
      <c r="N166" s="33"/>
      <c r="O166" s="69"/>
      <c r="P166" s="69"/>
    </row>
    <row r="167" spans="1:16">
      <c r="A167" s="59"/>
      <c r="B167" s="59"/>
      <c r="C167" s="69"/>
      <c r="D167" s="70"/>
      <c r="E167" s="33"/>
      <c r="F167" s="33"/>
      <c r="G167" s="33"/>
      <c r="H167" s="33"/>
      <c r="I167" s="33"/>
      <c r="J167" s="33"/>
      <c r="K167" s="33"/>
      <c r="L167" s="33"/>
      <c r="M167" s="33"/>
      <c r="N167" s="33"/>
      <c r="O167" s="69"/>
      <c r="P167" s="69"/>
    </row>
    <row r="168" spans="1:16">
      <c r="A168" s="59"/>
      <c r="B168" s="59"/>
      <c r="C168" s="69"/>
      <c r="D168" s="70"/>
      <c r="E168" s="33"/>
      <c r="F168" s="33"/>
      <c r="G168" s="33"/>
      <c r="H168" s="33"/>
      <c r="I168" s="33"/>
      <c r="J168" s="33"/>
      <c r="K168" s="33"/>
      <c r="L168" s="33"/>
      <c r="M168" s="33"/>
      <c r="N168" s="33"/>
      <c r="O168" s="69"/>
      <c r="P168" s="69"/>
    </row>
    <row r="169" spans="1:16">
      <c r="A169" s="59"/>
      <c r="B169" s="59"/>
      <c r="C169" s="69"/>
      <c r="D169" s="70"/>
      <c r="E169" s="33"/>
      <c r="F169" s="33"/>
      <c r="G169" s="33"/>
      <c r="H169" s="33"/>
      <c r="I169" s="33"/>
      <c r="J169" s="33"/>
      <c r="K169" s="33"/>
      <c r="L169" s="33"/>
      <c r="M169" s="33"/>
      <c r="N169" s="33"/>
      <c r="O169" s="69"/>
      <c r="P169" s="69"/>
    </row>
    <row r="170" spans="1:16">
      <c r="A170" s="59"/>
      <c r="B170" s="59"/>
      <c r="C170" s="69"/>
      <c r="D170" s="70"/>
      <c r="E170" s="33"/>
      <c r="F170" s="33"/>
      <c r="G170" s="33"/>
      <c r="H170" s="33"/>
      <c r="I170" s="33"/>
      <c r="J170" s="33"/>
      <c r="K170" s="33"/>
      <c r="L170" s="33"/>
      <c r="M170" s="33"/>
      <c r="N170" s="33"/>
      <c r="O170" s="69"/>
      <c r="P170" s="69"/>
    </row>
    <row r="171" spans="1:16">
      <c r="A171" s="59"/>
      <c r="B171" s="59"/>
      <c r="C171" s="69"/>
      <c r="D171" s="70"/>
      <c r="E171" s="33"/>
      <c r="F171" s="33"/>
      <c r="G171" s="33"/>
      <c r="H171" s="33"/>
      <c r="I171" s="33"/>
      <c r="J171" s="33"/>
      <c r="K171" s="33"/>
      <c r="L171" s="33"/>
      <c r="M171" s="33"/>
      <c r="N171" s="33"/>
      <c r="O171" s="69"/>
      <c r="P171" s="69"/>
    </row>
    <row r="172" spans="1:16">
      <c r="A172" s="59"/>
      <c r="B172" s="59"/>
      <c r="C172" s="69"/>
      <c r="D172" s="70"/>
      <c r="E172" s="33"/>
      <c r="F172" s="33"/>
      <c r="G172" s="33"/>
      <c r="H172" s="33"/>
      <c r="I172" s="33"/>
      <c r="J172" s="33"/>
      <c r="K172" s="33"/>
      <c r="L172" s="33"/>
      <c r="M172" s="33"/>
      <c r="N172" s="33"/>
      <c r="O172" s="69"/>
      <c r="P172" s="69"/>
    </row>
    <row r="173" spans="1:16">
      <c r="A173" s="59"/>
      <c r="B173" s="59"/>
      <c r="C173" s="69"/>
      <c r="D173" s="70"/>
      <c r="E173" s="33"/>
      <c r="F173" s="33"/>
      <c r="G173" s="33"/>
      <c r="H173" s="33"/>
      <c r="I173" s="33"/>
      <c r="J173" s="33"/>
      <c r="K173" s="33"/>
      <c r="L173" s="33"/>
      <c r="M173" s="33"/>
      <c r="N173" s="33"/>
      <c r="O173" s="69"/>
      <c r="P173" s="69"/>
    </row>
    <row r="174" spans="1:16">
      <c r="A174" s="59"/>
      <c r="B174" s="59"/>
      <c r="C174" s="69"/>
      <c r="D174" s="70"/>
      <c r="E174" s="33"/>
      <c r="F174" s="33"/>
      <c r="G174" s="33"/>
      <c r="H174" s="33"/>
      <c r="I174" s="33"/>
      <c r="J174" s="33"/>
      <c r="K174" s="33"/>
      <c r="L174" s="33"/>
      <c r="M174" s="33"/>
      <c r="N174" s="33"/>
      <c r="O174" s="69"/>
      <c r="P174" s="69"/>
    </row>
    <row r="175" spans="1:16">
      <c r="A175" s="59"/>
      <c r="B175" s="59"/>
      <c r="C175" s="69"/>
      <c r="D175" s="70"/>
      <c r="E175" s="33"/>
      <c r="F175" s="33"/>
      <c r="G175" s="33"/>
      <c r="H175" s="33"/>
      <c r="I175" s="33"/>
      <c r="J175" s="33"/>
      <c r="K175" s="33"/>
      <c r="L175" s="33"/>
      <c r="M175" s="33"/>
      <c r="N175" s="33"/>
      <c r="O175" s="69"/>
      <c r="P175" s="69"/>
    </row>
    <row r="176" spans="1:16">
      <c r="A176" s="59"/>
      <c r="B176" s="59"/>
      <c r="C176" s="69"/>
      <c r="D176" s="70"/>
      <c r="E176" s="33"/>
      <c r="F176" s="33"/>
      <c r="G176" s="33"/>
      <c r="H176" s="33"/>
      <c r="I176" s="33"/>
      <c r="J176" s="33"/>
      <c r="K176" s="33"/>
      <c r="L176" s="33"/>
      <c r="M176" s="33"/>
      <c r="N176" s="33"/>
      <c r="O176" s="69"/>
      <c r="P176" s="69"/>
    </row>
    <row r="177" spans="1:16">
      <c r="A177" s="59"/>
      <c r="B177" s="59"/>
      <c r="C177" s="69"/>
      <c r="D177" s="70"/>
      <c r="E177" s="33"/>
      <c r="F177" s="33"/>
      <c r="G177" s="33"/>
      <c r="H177" s="33"/>
      <c r="I177" s="33"/>
      <c r="J177" s="33"/>
      <c r="K177" s="33"/>
      <c r="L177" s="33"/>
      <c r="M177" s="33"/>
      <c r="N177" s="33"/>
      <c r="O177" s="69"/>
      <c r="P177" s="69"/>
    </row>
    <row r="178" spans="1:16">
      <c r="A178" s="59"/>
      <c r="B178" s="59"/>
      <c r="C178" s="69"/>
      <c r="D178" s="70"/>
      <c r="E178" s="33"/>
      <c r="F178" s="33"/>
      <c r="G178" s="33"/>
      <c r="H178" s="33"/>
      <c r="I178" s="33"/>
      <c r="J178" s="33"/>
      <c r="K178" s="33"/>
      <c r="L178" s="33"/>
      <c r="M178" s="33"/>
      <c r="N178" s="33"/>
      <c r="O178" s="69"/>
      <c r="P178" s="69"/>
    </row>
    <row r="179" spans="1:16">
      <c r="A179" s="59"/>
      <c r="B179" s="59"/>
      <c r="C179" s="69"/>
      <c r="D179" s="70"/>
      <c r="E179" s="33"/>
      <c r="F179" s="33"/>
      <c r="G179" s="33"/>
      <c r="H179" s="33"/>
      <c r="I179" s="33"/>
      <c r="J179" s="33"/>
      <c r="K179" s="33"/>
      <c r="L179" s="33"/>
      <c r="M179" s="33"/>
      <c r="N179" s="33"/>
      <c r="O179" s="69"/>
      <c r="P179" s="69"/>
    </row>
    <row r="180" spans="1:16">
      <c r="A180" s="59"/>
      <c r="B180" s="59"/>
      <c r="C180" s="69"/>
      <c r="D180" s="70"/>
      <c r="E180" s="33"/>
      <c r="F180" s="33"/>
      <c r="G180" s="33"/>
      <c r="H180" s="33"/>
      <c r="I180" s="33"/>
      <c r="J180" s="33"/>
      <c r="K180" s="33"/>
      <c r="L180" s="33"/>
      <c r="M180" s="33"/>
      <c r="N180" s="33"/>
      <c r="O180" s="69"/>
      <c r="P180" s="69"/>
    </row>
    <row r="181" spans="1:16">
      <c r="A181" s="59"/>
      <c r="B181" s="59"/>
      <c r="C181" s="69"/>
      <c r="D181" s="70"/>
      <c r="E181" s="33"/>
      <c r="F181" s="33"/>
      <c r="G181" s="33"/>
      <c r="H181" s="33"/>
      <c r="I181" s="33"/>
      <c r="J181" s="33"/>
      <c r="K181" s="33"/>
      <c r="L181" s="33"/>
      <c r="M181" s="33"/>
      <c r="N181" s="33"/>
      <c r="O181" s="69"/>
      <c r="P181" s="69"/>
    </row>
    <row r="182" spans="1:16">
      <c r="A182" s="59"/>
      <c r="B182" s="59"/>
      <c r="C182" s="69"/>
      <c r="D182" s="70"/>
      <c r="E182" s="33"/>
      <c r="F182" s="33"/>
      <c r="G182" s="33"/>
      <c r="H182" s="33"/>
      <c r="I182" s="33"/>
      <c r="J182" s="33"/>
      <c r="K182" s="33"/>
      <c r="L182" s="33"/>
      <c r="M182" s="33"/>
      <c r="N182" s="33"/>
      <c r="O182" s="69"/>
      <c r="P182" s="69"/>
    </row>
    <row r="183" spans="1:16">
      <c r="A183" s="59"/>
      <c r="B183" s="59"/>
      <c r="C183" s="69"/>
      <c r="D183" s="70"/>
      <c r="E183" s="33"/>
      <c r="F183" s="33"/>
      <c r="G183" s="33"/>
      <c r="H183" s="33"/>
      <c r="I183" s="33"/>
      <c r="J183" s="33"/>
      <c r="K183" s="33"/>
      <c r="L183" s="33"/>
      <c r="M183" s="33"/>
      <c r="N183" s="33"/>
      <c r="O183" s="69"/>
      <c r="P183" s="69"/>
    </row>
    <row r="184" spans="1:16">
      <c r="A184" s="59"/>
      <c r="B184" s="59"/>
      <c r="C184" s="69"/>
      <c r="D184" s="70"/>
      <c r="E184" s="33"/>
      <c r="F184" s="33"/>
      <c r="G184" s="33"/>
      <c r="H184" s="33"/>
      <c r="I184" s="33"/>
      <c r="J184" s="33"/>
      <c r="K184" s="33"/>
      <c r="L184" s="33"/>
      <c r="M184" s="33"/>
      <c r="N184" s="33"/>
      <c r="O184" s="69"/>
      <c r="P184" s="69"/>
    </row>
    <row r="185" spans="1:16">
      <c r="A185" s="59"/>
      <c r="B185" s="59"/>
      <c r="C185" s="69"/>
      <c r="D185" s="70"/>
      <c r="E185" s="33"/>
      <c r="F185" s="33"/>
      <c r="G185" s="33"/>
      <c r="H185" s="33"/>
      <c r="I185" s="33"/>
      <c r="J185" s="33"/>
      <c r="K185" s="33"/>
      <c r="L185" s="33"/>
      <c r="M185" s="33"/>
      <c r="N185" s="33"/>
      <c r="O185" s="69"/>
      <c r="P185" s="69"/>
    </row>
    <row r="186" spans="1:16">
      <c r="A186" s="59"/>
      <c r="B186" s="59"/>
      <c r="C186" s="69"/>
      <c r="D186" s="70"/>
      <c r="E186" s="33"/>
      <c r="F186" s="33"/>
      <c r="G186" s="33"/>
      <c r="H186" s="33"/>
      <c r="I186" s="33"/>
      <c r="J186" s="33"/>
      <c r="K186" s="33"/>
      <c r="L186" s="33"/>
      <c r="M186" s="33"/>
      <c r="N186" s="33"/>
      <c r="O186" s="69"/>
      <c r="P186" s="69"/>
    </row>
    <row r="187" spans="1:16">
      <c r="A187" s="59"/>
      <c r="B187" s="59"/>
      <c r="C187" s="69"/>
      <c r="D187" s="70"/>
      <c r="E187" s="33"/>
      <c r="F187" s="33"/>
      <c r="G187" s="33"/>
      <c r="H187" s="33"/>
      <c r="I187" s="33"/>
      <c r="J187" s="33"/>
      <c r="K187" s="33"/>
      <c r="L187" s="33"/>
      <c r="M187" s="33"/>
      <c r="N187" s="33"/>
      <c r="O187" s="69"/>
      <c r="P187" s="69"/>
    </row>
    <row r="188" spans="1:16">
      <c r="A188" s="59"/>
      <c r="B188" s="59"/>
      <c r="C188" s="69"/>
      <c r="D188" s="70"/>
      <c r="E188" s="33"/>
      <c r="F188" s="33"/>
      <c r="G188" s="33"/>
      <c r="H188" s="33"/>
      <c r="I188" s="33"/>
      <c r="J188" s="33"/>
      <c r="K188" s="33"/>
      <c r="L188" s="33"/>
      <c r="M188" s="33"/>
      <c r="N188" s="33"/>
      <c r="O188" s="69"/>
      <c r="P188" s="69"/>
    </row>
    <row r="189" spans="1:16">
      <c r="A189" s="59"/>
      <c r="B189" s="59"/>
      <c r="C189" s="69"/>
      <c r="D189" s="70"/>
      <c r="E189" s="33"/>
      <c r="F189" s="33"/>
      <c r="G189" s="33"/>
      <c r="H189" s="33"/>
      <c r="I189" s="33"/>
      <c r="J189" s="33"/>
      <c r="K189" s="33"/>
      <c r="L189" s="33"/>
      <c r="M189" s="33"/>
      <c r="N189" s="33"/>
      <c r="O189" s="69"/>
      <c r="P189" s="69"/>
    </row>
    <row r="190" spans="1:16">
      <c r="A190" s="59"/>
      <c r="B190" s="59"/>
      <c r="C190" s="69"/>
      <c r="D190" s="70"/>
      <c r="E190" s="33"/>
      <c r="F190" s="33"/>
      <c r="G190" s="33"/>
      <c r="H190" s="33"/>
      <c r="I190" s="33"/>
      <c r="J190" s="33"/>
      <c r="K190" s="33"/>
      <c r="L190" s="33"/>
      <c r="M190" s="33"/>
      <c r="N190" s="33"/>
      <c r="O190" s="69"/>
      <c r="P190" s="69"/>
    </row>
    <row r="191" spans="1:16">
      <c r="A191" s="59"/>
      <c r="B191" s="59"/>
      <c r="C191" s="69"/>
      <c r="D191" s="70"/>
      <c r="E191" s="33"/>
      <c r="F191" s="33"/>
      <c r="G191" s="33"/>
      <c r="H191" s="33"/>
      <c r="I191" s="33"/>
      <c r="J191" s="33"/>
      <c r="K191" s="33"/>
      <c r="L191" s="33"/>
      <c r="M191" s="33"/>
      <c r="N191" s="33"/>
      <c r="O191" s="69"/>
      <c r="P191" s="69"/>
    </row>
    <row r="192" spans="1:16">
      <c r="A192" s="59"/>
      <c r="B192" s="59"/>
      <c r="C192" s="69"/>
      <c r="D192" s="70"/>
      <c r="E192" s="33"/>
      <c r="F192" s="33"/>
      <c r="G192" s="33"/>
      <c r="H192" s="33"/>
      <c r="I192" s="33"/>
      <c r="J192" s="33"/>
      <c r="K192" s="33"/>
      <c r="L192" s="33"/>
      <c r="M192" s="33"/>
      <c r="N192" s="33"/>
      <c r="O192" s="69"/>
      <c r="P192" s="69"/>
    </row>
    <row r="193" spans="1:16">
      <c r="A193" s="59"/>
      <c r="B193" s="59"/>
      <c r="C193" s="69"/>
      <c r="D193" s="70"/>
      <c r="E193" s="33"/>
      <c r="F193" s="33"/>
      <c r="G193" s="33"/>
      <c r="H193" s="33"/>
      <c r="I193" s="33"/>
      <c r="J193" s="33"/>
      <c r="K193" s="33"/>
      <c r="L193" s="33"/>
      <c r="M193" s="33"/>
      <c r="N193" s="33"/>
      <c r="O193" s="69"/>
      <c r="P193" s="69"/>
    </row>
    <row r="194" spans="1:16">
      <c r="A194" s="59"/>
      <c r="B194" s="59"/>
      <c r="C194" s="69"/>
      <c r="D194" s="70"/>
      <c r="E194" s="33"/>
      <c r="F194" s="33"/>
      <c r="G194" s="33"/>
      <c r="H194" s="33"/>
      <c r="I194" s="33"/>
      <c r="J194" s="33"/>
      <c r="K194" s="33"/>
      <c r="L194" s="33"/>
      <c r="M194" s="33"/>
      <c r="N194" s="33"/>
      <c r="O194" s="69"/>
      <c r="P194" s="69"/>
    </row>
    <row r="195" spans="1:16">
      <c r="A195" s="59"/>
      <c r="B195" s="59"/>
      <c r="C195" s="69"/>
      <c r="D195" s="70"/>
      <c r="E195" s="33"/>
      <c r="F195" s="33"/>
      <c r="G195" s="33"/>
      <c r="H195" s="33"/>
      <c r="I195" s="33"/>
      <c r="J195" s="33"/>
      <c r="K195" s="33"/>
      <c r="L195" s="33"/>
      <c r="M195" s="33"/>
      <c r="N195" s="33"/>
      <c r="O195" s="69"/>
      <c r="P195" s="69"/>
    </row>
    <row r="196" spans="1:16">
      <c r="A196" s="59"/>
      <c r="B196" s="59"/>
      <c r="C196" s="69"/>
      <c r="D196" s="70"/>
      <c r="E196" s="33"/>
      <c r="F196" s="33"/>
      <c r="G196" s="33"/>
      <c r="H196" s="33"/>
      <c r="I196" s="33"/>
      <c r="J196" s="33"/>
      <c r="K196" s="33"/>
      <c r="L196" s="33"/>
      <c r="M196" s="33"/>
      <c r="N196" s="33"/>
      <c r="O196" s="69"/>
      <c r="P196" s="69"/>
    </row>
    <row r="197" spans="1:16">
      <c r="A197" s="59"/>
      <c r="B197" s="59"/>
      <c r="C197" s="69"/>
      <c r="D197" s="70"/>
      <c r="E197" s="33"/>
      <c r="F197" s="33"/>
      <c r="G197" s="33"/>
      <c r="H197" s="33"/>
      <c r="I197" s="33"/>
      <c r="J197" s="33"/>
      <c r="K197" s="33"/>
      <c r="L197" s="33"/>
      <c r="M197" s="33"/>
      <c r="N197" s="33"/>
      <c r="O197" s="69"/>
      <c r="P197" s="69"/>
    </row>
    <row r="198" spans="1:16">
      <c r="A198" s="59"/>
      <c r="B198" s="59"/>
      <c r="C198" s="69"/>
      <c r="D198" s="70"/>
      <c r="E198" s="33"/>
      <c r="F198" s="33"/>
      <c r="G198" s="33"/>
      <c r="H198" s="33"/>
      <c r="I198" s="33"/>
      <c r="J198" s="33"/>
      <c r="K198" s="33"/>
      <c r="L198" s="33"/>
      <c r="M198" s="33"/>
      <c r="N198" s="33"/>
      <c r="O198" s="69"/>
      <c r="P198" s="69"/>
    </row>
    <row r="199" spans="1:16">
      <c r="A199" s="59"/>
      <c r="B199" s="59"/>
      <c r="C199" s="69"/>
      <c r="D199" s="70"/>
      <c r="E199" s="33"/>
      <c r="F199" s="33"/>
      <c r="G199" s="33"/>
      <c r="H199" s="33"/>
      <c r="I199" s="33"/>
      <c r="J199" s="33"/>
      <c r="K199" s="33"/>
      <c r="L199" s="33"/>
      <c r="M199" s="33"/>
      <c r="N199" s="33"/>
      <c r="O199" s="69"/>
      <c r="P199" s="69"/>
    </row>
    <row r="200" spans="1:16">
      <c r="A200" s="59"/>
      <c r="B200" s="59"/>
      <c r="C200" s="69"/>
      <c r="D200" s="70"/>
      <c r="E200" s="33"/>
      <c r="F200" s="33"/>
      <c r="G200" s="33"/>
      <c r="H200" s="33"/>
      <c r="I200" s="33"/>
      <c r="J200" s="33"/>
      <c r="K200" s="33"/>
      <c r="L200" s="33"/>
      <c r="M200" s="33"/>
      <c r="N200" s="33"/>
      <c r="O200" s="69"/>
      <c r="P200" s="69"/>
    </row>
    <row r="201" spans="1:16">
      <c r="A201" s="59"/>
      <c r="B201" s="59"/>
      <c r="C201" s="69"/>
      <c r="D201" s="70"/>
      <c r="E201" s="33"/>
      <c r="F201" s="33"/>
      <c r="G201" s="33"/>
      <c r="H201" s="33"/>
      <c r="I201" s="33"/>
      <c r="J201" s="33"/>
      <c r="K201" s="33"/>
      <c r="L201" s="33"/>
      <c r="M201" s="33"/>
      <c r="N201" s="33"/>
      <c r="O201" s="69"/>
      <c r="P201" s="69"/>
    </row>
    <row r="202" spans="1:16">
      <c r="A202" s="59"/>
      <c r="B202" s="59"/>
      <c r="C202" s="69"/>
      <c r="D202" s="70"/>
      <c r="E202" s="33"/>
      <c r="F202" s="33"/>
      <c r="G202" s="33"/>
      <c r="H202" s="33"/>
      <c r="I202" s="33"/>
      <c r="J202" s="33"/>
      <c r="K202" s="33"/>
      <c r="L202" s="33"/>
      <c r="M202" s="33"/>
      <c r="N202" s="33"/>
      <c r="O202" s="69"/>
      <c r="P202" s="69"/>
    </row>
    <row r="203" spans="1:16">
      <c r="A203" s="59"/>
      <c r="B203" s="59"/>
      <c r="C203" s="69"/>
      <c r="D203" s="70"/>
      <c r="E203" s="33"/>
      <c r="F203" s="33"/>
      <c r="G203" s="33"/>
      <c r="H203" s="33"/>
      <c r="I203" s="33"/>
      <c r="J203" s="33"/>
      <c r="K203" s="33"/>
      <c r="L203" s="33"/>
      <c r="M203" s="33"/>
      <c r="N203" s="33"/>
      <c r="O203" s="69"/>
      <c r="P203" s="69"/>
    </row>
    <row r="204" spans="1:16">
      <c r="A204" s="59"/>
      <c r="B204" s="59"/>
      <c r="C204" s="69"/>
      <c r="D204" s="70"/>
      <c r="E204" s="33"/>
      <c r="F204" s="33"/>
      <c r="G204" s="33"/>
      <c r="H204" s="33"/>
      <c r="I204" s="33"/>
      <c r="J204" s="33"/>
      <c r="K204" s="33"/>
      <c r="L204" s="33"/>
      <c r="M204" s="33"/>
      <c r="N204" s="33"/>
      <c r="O204" s="69"/>
      <c r="P204" s="69"/>
    </row>
    <row r="205" spans="1:16">
      <c r="A205" s="59"/>
      <c r="B205" s="59"/>
      <c r="C205" s="69"/>
      <c r="D205" s="70"/>
      <c r="E205" s="33"/>
      <c r="F205" s="33"/>
      <c r="G205" s="33"/>
      <c r="H205" s="33"/>
      <c r="I205" s="33"/>
      <c r="J205" s="33"/>
      <c r="K205" s="33"/>
      <c r="L205" s="33"/>
      <c r="M205" s="33"/>
      <c r="N205" s="33"/>
      <c r="O205" s="69"/>
      <c r="P205" s="69"/>
    </row>
    <row r="206" spans="1:16">
      <c r="A206" s="59"/>
      <c r="B206" s="59"/>
      <c r="C206" s="69"/>
      <c r="D206" s="70"/>
      <c r="E206" s="33"/>
      <c r="F206" s="33"/>
      <c r="G206" s="33"/>
      <c r="H206" s="33"/>
      <c r="I206" s="33"/>
      <c r="J206" s="33"/>
      <c r="K206" s="33"/>
      <c r="L206" s="33"/>
      <c r="M206" s="33"/>
      <c r="N206" s="33"/>
      <c r="O206" s="69"/>
      <c r="P206" s="69"/>
    </row>
    <row r="207" spans="1:16">
      <c r="A207" s="59"/>
      <c r="B207" s="59"/>
      <c r="C207" s="69"/>
      <c r="D207" s="70"/>
      <c r="E207" s="33"/>
      <c r="F207" s="33"/>
      <c r="G207" s="33"/>
      <c r="H207" s="33"/>
      <c r="I207" s="33"/>
      <c r="J207" s="33"/>
      <c r="K207" s="33"/>
      <c r="L207" s="33"/>
      <c r="M207" s="33"/>
      <c r="N207" s="33"/>
      <c r="O207" s="69"/>
      <c r="P207" s="69"/>
    </row>
    <row r="208" spans="1:16">
      <c r="A208" s="59"/>
      <c r="B208" s="59"/>
      <c r="C208" s="69"/>
      <c r="D208" s="70"/>
      <c r="E208" s="33"/>
      <c r="F208" s="33"/>
      <c r="G208" s="33"/>
      <c r="H208" s="33"/>
      <c r="I208" s="33"/>
      <c r="J208" s="33"/>
      <c r="K208" s="33"/>
      <c r="L208" s="33"/>
      <c r="M208" s="33"/>
      <c r="N208" s="33"/>
      <c r="O208" s="69"/>
      <c r="P208" s="69"/>
    </row>
    <row r="209" spans="1:16">
      <c r="A209" s="59"/>
      <c r="B209" s="59"/>
      <c r="C209" s="69"/>
      <c r="D209" s="70"/>
      <c r="E209" s="33"/>
      <c r="F209" s="33"/>
      <c r="G209" s="33"/>
      <c r="H209" s="33"/>
      <c r="I209" s="33"/>
      <c r="J209" s="33"/>
      <c r="K209" s="33"/>
      <c r="L209" s="33"/>
      <c r="M209" s="33"/>
      <c r="N209" s="33"/>
      <c r="O209" s="69"/>
      <c r="P209" s="69"/>
    </row>
    <row r="210" spans="1:16">
      <c r="A210" s="59"/>
      <c r="B210" s="59"/>
      <c r="C210" s="69"/>
      <c r="D210" s="70"/>
      <c r="E210" s="33"/>
      <c r="F210" s="33"/>
      <c r="G210" s="33"/>
      <c r="H210" s="33"/>
      <c r="I210" s="33"/>
      <c r="J210" s="33"/>
      <c r="K210" s="33"/>
      <c r="L210" s="33"/>
      <c r="M210" s="33"/>
      <c r="N210" s="33"/>
      <c r="O210" s="69"/>
      <c r="P210" s="69"/>
    </row>
    <row r="211" spans="1:16">
      <c r="A211" s="59"/>
      <c r="B211" s="59"/>
      <c r="C211" s="69"/>
      <c r="D211" s="70"/>
      <c r="E211" s="33"/>
      <c r="F211" s="33"/>
      <c r="G211" s="33"/>
      <c r="H211" s="33"/>
      <c r="I211" s="33"/>
      <c r="J211" s="33"/>
      <c r="K211" s="33"/>
      <c r="L211" s="33"/>
      <c r="M211" s="33"/>
      <c r="N211" s="33"/>
      <c r="O211" s="69"/>
      <c r="P211" s="69"/>
    </row>
    <row r="212" spans="1:16">
      <c r="A212" s="59"/>
      <c r="B212" s="59"/>
      <c r="C212" s="69"/>
      <c r="D212" s="70"/>
      <c r="E212" s="33"/>
      <c r="F212" s="33"/>
      <c r="G212" s="33"/>
      <c r="H212" s="33"/>
      <c r="I212" s="33"/>
      <c r="J212" s="33"/>
      <c r="K212" s="33"/>
      <c r="L212" s="33"/>
      <c r="M212" s="33"/>
      <c r="N212" s="33"/>
      <c r="O212" s="69"/>
      <c r="P212" s="69"/>
    </row>
    <row r="213" spans="1:16">
      <c r="A213" s="59"/>
      <c r="B213" s="59"/>
      <c r="C213" s="69"/>
      <c r="D213" s="70"/>
      <c r="E213" s="33"/>
      <c r="F213" s="33"/>
      <c r="G213" s="33"/>
      <c r="H213" s="33"/>
      <c r="I213" s="33"/>
      <c r="J213" s="33"/>
      <c r="K213" s="33"/>
      <c r="L213" s="33"/>
      <c r="M213" s="33"/>
      <c r="N213" s="33"/>
      <c r="O213" s="69"/>
      <c r="P213" s="69"/>
    </row>
    <row r="214" spans="1:16">
      <c r="A214" s="59"/>
      <c r="B214" s="59"/>
      <c r="C214" s="69"/>
      <c r="D214" s="70"/>
      <c r="E214" s="33"/>
      <c r="F214" s="33"/>
      <c r="G214" s="33"/>
      <c r="H214" s="33"/>
      <c r="I214" s="33"/>
      <c r="J214" s="33"/>
      <c r="K214" s="33"/>
      <c r="L214" s="33"/>
      <c r="M214" s="33"/>
      <c r="N214" s="33"/>
      <c r="O214" s="69"/>
      <c r="P214" s="69"/>
    </row>
    <row r="215" spans="1:16">
      <c r="A215" s="59"/>
      <c r="B215" s="59"/>
      <c r="C215" s="69"/>
      <c r="D215" s="70"/>
      <c r="E215" s="33"/>
      <c r="F215" s="33"/>
      <c r="G215" s="33"/>
      <c r="H215" s="33"/>
      <c r="I215" s="33"/>
      <c r="J215" s="33"/>
      <c r="K215" s="33"/>
      <c r="L215" s="33"/>
      <c r="M215" s="33"/>
      <c r="N215" s="33"/>
      <c r="O215" s="69"/>
      <c r="P215" s="69"/>
    </row>
    <row r="216" spans="1:16">
      <c r="A216" s="59"/>
      <c r="B216" s="59"/>
      <c r="C216" s="69"/>
      <c r="D216" s="70"/>
      <c r="E216" s="33"/>
      <c r="F216" s="33"/>
      <c r="G216" s="33"/>
      <c r="H216" s="33"/>
      <c r="I216" s="33"/>
      <c r="J216" s="33"/>
      <c r="K216" s="33"/>
      <c r="L216" s="33"/>
      <c r="M216" s="33"/>
      <c r="N216" s="33"/>
      <c r="O216" s="69"/>
      <c r="P216" s="69"/>
    </row>
    <row r="217" spans="1:16">
      <c r="A217" s="59"/>
      <c r="B217" s="59"/>
      <c r="C217" s="69"/>
      <c r="D217" s="70"/>
      <c r="E217" s="33"/>
      <c r="F217" s="33"/>
      <c r="G217" s="33"/>
      <c r="H217" s="33"/>
      <c r="I217" s="33"/>
      <c r="J217" s="33"/>
      <c r="K217" s="33"/>
      <c r="L217" s="33"/>
      <c r="M217" s="33"/>
      <c r="N217" s="33"/>
      <c r="O217" s="69"/>
      <c r="P217" s="69"/>
    </row>
    <row r="218" spans="1:16">
      <c r="A218" s="59"/>
      <c r="B218" s="59"/>
      <c r="C218" s="69"/>
      <c r="D218" s="70"/>
      <c r="E218" s="33"/>
      <c r="F218" s="33"/>
      <c r="G218" s="33"/>
      <c r="H218" s="33"/>
      <c r="I218" s="33"/>
      <c r="J218" s="33"/>
      <c r="K218" s="33"/>
      <c r="L218" s="33"/>
      <c r="M218" s="33"/>
      <c r="N218" s="33"/>
      <c r="O218" s="69"/>
      <c r="P218" s="69"/>
    </row>
    <row r="219" spans="1:16">
      <c r="A219" s="59"/>
      <c r="B219" s="59"/>
      <c r="C219" s="69"/>
      <c r="D219" s="70"/>
      <c r="E219" s="33"/>
      <c r="F219" s="33"/>
      <c r="G219" s="33"/>
      <c r="H219" s="33"/>
      <c r="I219" s="33"/>
      <c r="J219" s="33"/>
      <c r="K219" s="33"/>
      <c r="L219" s="33"/>
      <c r="M219" s="33"/>
      <c r="N219" s="33"/>
      <c r="O219" s="69"/>
      <c r="P219" s="69"/>
    </row>
    <row r="220" spans="1:16">
      <c r="A220" s="59"/>
      <c r="B220" s="59"/>
      <c r="C220" s="69"/>
      <c r="D220" s="70"/>
      <c r="E220" s="33"/>
      <c r="F220" s="33"/>
      <c r="G220" s="33"/>
      <c r="H220" s="33"/>
      <c r="I220" s="33"/>
      <c r="J220" s="33"/>
      <c r="K220" s="33"/>
      <c r="L220" s="33"/>
      <c r="M220" s="33"/>
      <c r="N220" s="33"/>
      <c r="O220" s="69"/>
      <c r="P220" s="69"/>
    </row>
    <row r="221" spans="1:16">
      <c r="A221" s="59"/>
      <c r="B221" s="59"/>
      <c r="C221" s="69"/>
      <c r="D221" s="70"/>
      <c r="E221" s="33"/>
      <c r="F221" s="33"/>
      <c r="G221" s="33"/>
      <c r="H221" s="33"/>
      <c r="I221" s="33"/>
      <c r="J221" s="33"/>
      <c r="K221" s="33"/>
      <c r="L221" s="33"/>
      <c r="M221" s="33"/>
      <c r="N221" s="33"/>
      <c r="O221" s="69"/>
      <c r="P221" s="69"/>
    </row>
    <row r="222" spans="1:16">
      <c r="A222" s="59"/>
      <c r="B222" s="59"/>
      <c r="C222" s="69"/>
      <c r="D222" s="70"/>
      <c r="E222" s="33"/>
      <c r="F222" s="33"/>
      <c r="G222" s="33"/>
      <c r="H222" s="33"/>
      <c r="I222" s="33"/>
      <c r="J222" s="33"/>
      <c r="K222" s="33"/>
      <c r="L222" s="33"/>
      <c r="M222" s="33"/>
      <c r="N222" s="33"/>
      <c r="O222" s="69"/>
      <c r="P222" s="69"/>
    </row>
    <row r="223" spans="1:16">
      <c r="A223" s="42"/>
      <c r="B223" s="42"/>
      <c r="C223" s="71"/>
      <c r="D223" s="72"/>
      <c r="E223" s="32"/>
      <c r="F223" s="32"/>
      <c r="G223" s="32"/>
      <c r="H223" s="32"/>
      <c r="I223" s="32"/>
      <c r="J223" s="32"/>
      <c r="K223" s="32"/>
      <c r="L223" s="32"/>
      <c r="M223" s="32"/>
      <c r="N223" s="32"/>
      <c r="O223" s="32"/>
      <c r="P223" s="32"/>
    </row>
    <row r="224" spans="1:16">
      <c r="A224" s="42"/>
      <c r="B224" s="42"/>
      <c r="C224" s="42"/>
      <c r="D224" s="35"/>
    </row>
    <row r="225" spans="1:4">
      <c r="A225" s="42"/>
      <c r="B225" s="42"/>
      <c r="C225" s="42"/>
      <c r="D225" s="35"/>
    </row>
    <row r="226" spans="1:4">
      <c r="A226" s="42"/>
      <c r="B226" s="42"/>
      <c r="C226" s="42"/>
      <c r="D226" s="35"/>
    </row>
    <row r="227" spans="1:4">
      <c r="A227" s="42"/>
      <c r="B227" s="42"/>
      <c r="C227" s="42"/>
      <c r="D227" s="35"/>
    </row>
    <row r="228" spans="1:4">
      <c r="A228" s="42"/>
      <c r="B228" s="42"/>
      <c r="C228" s="42"/>
      <c r="D228" s="35"/>
    </row>
    <row r="229" spans="1:4">
      <c r="A229" s="42"/>
      <c r="B229" s="42"/>
      <c r="C229" s="42"/>
      <c r="D229" s="35"/>
    </row>
    <row r="230" spans="1:4">
      <c r="A230" s="42"/>
      <c r="B230" s="42"/>
      <c r="C230" s="42"/>
      <c r="D230" s="35"/>
    </row>
    <row r="231" spans="1:4">
      <c r="A231" s="42"/>
      <c r="B231" s="42"/>
      <c r="C231" s="42"/>
      <c r="D231" s="35"/>
    </row>
    <row r="232" spans="1:4">
      <c r="A232" s="42"/>
      <c r="B232" s="42"/>
      <c r="C232" s="42"/>
      <c r="D232" s="35"/>
    </row>
    <row r="233" spans="1:4">
      <c r="A233" s="42"/>
      <c r="B233" s="42"/>
      <c r="C233" s="42"/>
      <c r="D233" s="35"/>
    </row>
    <row r="234" spans="1:4">
      <c r="A234" s="42"/>
      <c r="B234" s="42"/>
      <c r="C234" s="42"/>
      <c r="D234" s="35"/>
    </row>
    <row r="235" spans="1:4">
      <c r="A235" s="42"/>
      <c r="B235" s="42"/>
      <c r="C235" s="42"/>
      <c r="D235" s="35"/>
    </row>
    <row r="236" spans="1:4">
      <c r="A236" s="42"/>
      <c r="B236" s="42"/>
      <c r="C236" s="42"/>
      <c r="D236" s="35"/>
    </row>
    <row r="237" spans="1:4">
      <c r="A237" s="42"/>
      <c r="B237" s="42"/>
      <c r="C237" s="42"/>
      <c r="D237" s="35"/>
    </row>
    <row r="238" spans="1:4">
      <c r="A238" s="42"/>
      <c r="B238" s="42"/>
      <c r="C238" s="42"/>
      <c r="D238" s="35"/>
    </row>
    <row r="239" spans="1:4">
      <c r="A239" s="42"/>
      <c r="B239" s="42"/>
      <c r="C239" s="42"/>
      <c r="D239" s="35"/>
    </row>
    <row r="240" spans="1:4">
      <c r="A240" s="42"/>
      <c r="B240" s="42"/>
      <c r="C240" s="42"/>
      <c r="D240" s="35"/>
    </row>
    <row r="241" spans="1:4">
      <c r="A241" s="42"/>
      <c r="B241" s="42"/>
      <c r="C241" s="42"/>
      <c r="D241" s="35"/>
    </row>
    <row r="242" spans="1:4">
      <c r="A242" s="42"/>
      <c r="B242" s="42"/>
      <c r="C242" s="42"/>
      <c r="D242" s="35"/>
    </row>
    <row r="243" spans="1:4">
      <c r="A243" s="42"/>
      <c r="B243" s="42"/>
      <c r="C243" s="42"/>
      <c r="D243" s="35"/>
    </row>
    <row r="244" spans="1:4">
      <c r="A244" s="42"/>
      <c r="B244" s="42"/>
      <c r="C244" s="42"/>
      <c r="D244" s="35"/>
    </row>
    <row r="245" spans="1:4">
      <c r="A245" s="42"/>
      <c r="B245" s="42"/>
      <c r="C245" s="42"/>
      <c r="D245" s="35"/>
    </row>
    <row r="246" spans="1:4">
      <c r="A246" s="42"/>
      <c r="B246" s="42"/>
      <c r="C246" s="42"/>
      <c r="D246" s="35"/>
    </row>
    <row r="247" spans="1:4">
      <c r="A247" s="42"/>
      <c r="B247" s="42"/>
      <c r="C247" s="42"/>
      <c r="D247" s="35"/>
    </row>
    <row r="248" spans="1:4">
      <c r="A248" s="42"/>
      <c r="B248" s="42"/>
      <c r="C248" s="42"/>
      <c r="D248" s="35"/>
    </row>
    <row r="249" spans="1:4">
      <c r="A249" s="42"/>
      <c r="B249" s="42"/>
      <c r="C249" s="42"/>
      <c r="D249" s="35"/>
    </row>
    <row r="250" spans="1:4">
      <c r="A250" s="42"/>
      <c r="B250" s="42"/>
      <c r="C250" s="42"/>
      <c r="D250" s="35"/>
    </row>
    <row r="251" spans="1:4">
      <c r="A251" s="42"/>
      <c r="B251" s="42"/>
      <c r="C251" s="42"/>
      <c r="D251" s="35"/>
    </row>
    <row r="252" spans="1:4">
      <c r="A252" s="42"/>
      <c r="B252" s="42"/>
      <c r="C252" s="42"/>
      <c r="D252" s="35"/>
    </row>
    <row r="253" spans="1:4">
      <c r="A253" s="42"/>
      <c r="B253" s="42"/>
      <c r="C253" s="42"/>
      <c r="D253" s="35"/>
    </row>
    <row r="254" spans="1:4">
      <c r="A254" s="42"/>
      <c r="B254" s="42"/>
      <c r="C254" s="42"/>
      <c r="D254" s="35"/>
    </row>
    <row r="255" spans="1:4">
      <c r="A255" s="42"/>
      <c r="B255" s="42"/>
      <c r="C255" s="42"/>
      <c r="D255" s="35"/>
    </row>
    <row r="256" spans="1:4">
      <c r="A256" s="42"/>
      <c r="B256" s="42"/>
      <c r="C256" s="42"/>
      <c r="D256" s="35"/>
    </row>
    <row r="257" spans="1:4">
      <c r="A257" s="42"/>
      <c r="B257" s="42"/>
      <c r="C257" s="42"/>
      <c r="D257" s="35"/>
    </row>
    <row r="258" spans="1:4">
      <c r="A258" s="42"/>
      <c r="B258" s="42"/>
      <c r="C258" s="42"/>
      <c r="D258" s="35"/>
    </row>
    <row r="259" spans="1:4">
      <c r="A259" s="42"/>
      <c r="B259" s="42"/>
      <c r="C259" s="42"/>
      <c r="D259" s="35"/>
    </row>
    <row r="260" spans="1:4">
      <c r="A260" s="42"/>
      <c r="B260" s="42"/>
      <c r="C260" s="42"/>
      <c r="D260" s="35"/>
    </row>
    <row r="261" spans="1:4">
      <c r="A261" s="42"/>
      <c r="B261" s="42"/>
      <c r="C261" s="42"/>
      <c r="D261" s="35"/>
    </row>
    <row r="262" spans="1:4">
      <c r="A262" s="42"/>
      <c r="B262" s="42"/>
      <c r="C262" s="42"/>
      <c r="D262" s="35"/>
    </row>
    <row r="263" spans="1:4">
      <c r="A263" s="42"/>
      <c r="B263" s="42"/>
      <c r="C263" s="42"/>
      <c r="D263" s="35"/>
    </row>
    <row r="264" spans="1:4">
      <c r="A264" s="42"/>
      <c r="B264" s="42"/>
      <c r="C264" s="42"/>
      <c r="D264" s="35"/>
    </row>
    <row r="265" spans="1:4">
      <c r="A265" s="42"/>
      <c r="B265" s="42"/>
      <c r="C265" s="42"/>
      <c r="D265" s="35"/>
    </row>
    <row r="266" spans="1:4">
      <c r="A266" s="42"/>
      <c r="B266" s="42"/>
      <c r="C266" s="42"/>
      <c r="D266" s="35"/>
    </row>
    <row r="267" spans="1:4">
      <c r="A267" s="42"/>
      <c r="B267" s="42"/>
      <c r="C267" s="42"/>
      <c r="D267" s="35"/>
    </row>
    <row r="268" spans="1:4">
      <c r="A268" s="42"/>
      <c r="B268" s="42"/>
      <c r="C268" s="42"/>
      <c r="D268" s="35"/>
    </row>
    <row r="269" spans="1:4">
      <c r="A269" s="42"/>
      <c r="B269" s="42"/>
      <c r="C269" s="42"/>
      <c r="D269" s="35"/>
    </row>
    <row r="270" spans="1:4">
      <c r="A270" s="42"/>
      <c r="B270" s="42"/>
      <c r="C270" s="42"/>
      <c r="D270" s="35"/>
    </row>
    <row r="271" spans="1:4">
      <c r="A271" s="42"/>
      <c r="B271" s="42"/>
      <c r="C271" s="42"/>
      <c r="D271" s="35"/>
    </row>
    <row r="272" spans="1:4">
      <c r="A272" s="42"/>
      <c r="B272" s="42"/>
      <c r="C272" s="42"/>
      <c r="D272" s="35"/>
    </row>
    <row r="273" spans="1:4">
      <c r="A273" s="42"/>
      <c r="B273" s="42"/>
      <c r="C273" s="42"/>
      <c r="D273" s="35"/>
    </row>
    <row r="274" spans="1:4">
      <c r="A274" s="42"/>
      <c r="B274" s="42"/>
      <c r="C274" s="42"/>
      <c r="D274" s="35"/>
    </row>
    <row r="275" spans="1:4">
      <c r="A275" s="42"/>
      <c r="B275" s="42"/>
      <c r="C275" s="42"/>
      <c r="D275" s="35"/>
    </row>
    <row r="276" spans="1:4">
      <c r="A276" s="42"/>
      <c r="B276" s="42"/>
      <c r="C276" s="42"/>
      <c r="D276" s="35"/>
    </row>
    <row r="277" spans="1:4">
      <c r="A277" s="42"/>
      <c r="B277" s="42"/>
      <c r="C277" s="42"/>
      <c r="D277" s="35"/>
    </row>
    <row r="278" spans="1:4">
      <c r="A278" s="42"/>
      <c r="B278" s="42"/>
      <c r="C278" s="42"/>
      <c r="D278" s="35"/>
    </row>
    <row r="279" spans="1:4">
      <c r="A279" s="42"/>
      <c r="B279" s="42"/>
      <c r="C279" s="42"/>
      <c r="D279" s="35"/>
    </row>
    <row r="280" spans="1:4">
      <c r="A280" s="42"/>
      <c r="B280" s="42"/>
      <c r="C280" s="42"/>
      <c r="D280" s="35"/>
    </row>
    <row r="281" spans="1:4">
      <c r="A281" s="42"/>
      <c r="B281" s="42"/>
      <c r="C281" s="42"/>
      <c r="D281" s="35"/>
    </row>
    <row r="282" spans="1:4">
      <c r="A282" s="42"/>
      <c r="B282" s="42"/>
      <c r="C282" s="42"/>
      <c r="D282" s="35"/>
    </row>
    <row r="283" spans="1:4">
      <c r="A283" s="42"/>
      <c r="B283" s="42"/>
      <c r="C283" s="42"/>
      <c r="D283" s="35"/>
    </row>
    <row r="284" spans="1:4">
      <c r="A284" s="42"/>
      <c r="B284" s="42"/>
      <c r="C284" s="42"/>
      <c r="D284" s="35"/>
    </row>
    <row r="285" spans="1:4">
      <c r="A285" s="42"/>
      <c r="B285" s="42"/>
      <c r="C285" s="42"/>
      <c r="D285" s="35"/>
    </row>
    <row r="286" spans="1:4">
      <c r="A286" s="42"/>
      <c r="B286" s="42"/>
      <c r="C286" s="42"/>
      <c r="D286" s="35"/>
    </row>
    <row r="287" spans="1:4">
      <c r="A287" s="42"/>
      <c r="B287" s="42"/>
      <c r="C287" s="42"/>
      <c r="D287" s="35"/>
    </row>
    <row r="288" spans="1:4">
      <c r="A288" s="42"/>
      <c r="B288" s="42"/>
      <c r="C288" s="42"/>
      <c r="D288" s="35"/>
    </row>
    <row r="289" spans="1:4">
      <c r="A289" s="42"/>
      <c r="B289" s="42"/>
      <c r="C289" s="42"/>
      <c r="D289" s="35"/>
    </row>
    <row r="290" spans="1:4">
      <c r="A290" s="42"/>
      <c r="B290" s="42"/>
      <c r="C290" s="42"/>
      <c r="D290" s="35"/>
    </row>
    <row r="291" spans="1:4">
      <c r="A291" s="42"/>
      <c r="B291" s="42"/>
      <c r="C291" s="42"/>
      <c r="D291" s="35"/>
    </row>
    <row r="292" spans="1:4">
      <c r="A292" s="42"/>
      <c r="B292" s="42"/>
      <c r="C292" s="42"/>
      <c r="D292" s="35"/>
    </row>
    <row r="293" spans="1:4">
      <c r="A293" s="42"/>
      <c r="B293" s="42"/>
      <c r="C293" s="42"/>
      <c r="D293" s="35"/>
    </row>
    <row r="294" spans="1:4">
      <c r="A294" s="42"/>
      <c r="B294" s="42"/>
      <c r="C294" s="42"/>
      <c r="D294" s="35"/>
    </row>
    <row r="295" spans="1:4">
      <c r="A295" s="42"/>
      <c r="B295" s="42"/>
      <c r="C295" s="42"/>
      <c r="D295" s="35"/>
    </row>
    <row r="296" spans="1:4">
      <c r="A296" s="42"/>
      <c r="B296" s="42"/>
      <c r="C296" s="42"/>
      <c r="D296" s="35"/>
    </row>
    <row r="297" spans="1:4">
      <c r="A297" s="42"/>
      <c r="B297" s="42"/>
      <c r="C297" s="42"/>
      <c r="D297" s="35"/>
    </row>
    <row r="298" spans="1:4">
      <c r="A298" s="42"/>
      <c r="B298" s="42"/>
      <c r="C298" s="42"/>
      <c r="D298" s="35"/>
    </row>
    <row r="299" spans="1:4">
      <c r="A299" s="42"/>
      <c r="B299" s="42"/>
      <c r="C299" s="42"/>
      <c r="D299" s="35"/>
    </row>
    <row r="300" spans="1:4">
      <c r="A300" s="42"/>
      <c r="B300" s="42"/>
      <c r="C300" s="42"/>
      <c r="D300" s="35"/>
    </row>
    <row r="301" spans="1:4">
      <c r="A301" s="42"/>
      <c r="B301" s="42"/>
      <c r="C301" s="42"/>
      <c r="D301" s="35"/>
    </row>
    <row r="302" spans="1:4">
      <c r="A302" s="42"/>
      <c r="B302" s="42"/>
      <c r="C302" s="42"/>
      <c r="D302" s="35"/>
    </row>
    <row r="303" spans="1:4">
      <c r="A303" s="42"/>
      <c r="B303" s="42"/>
      <c r="C303" s="42"/>
      <c r="D303" s="35"/>
    </row>
    <row r="304" spans="1:4">
      <c r="A304" s="42"/>
      <c r="B304" s="42"/>
      <c r="C304" s="42"/>
      <c r="D304" s="35"/>
    </row>
    <row r="305" spans="1:4">
      <c r="A305" s="42"/>
      <c r="B305" s="42"/>
      <c r="C305" s="42"/>
      <c r="D305" s="35"/>
    </row>
    <row r="306" spans="1:4">
      <c r="A306" s="42"/>
      <c r="B306" s="42"/>
      <c r="C306" s="42"/>
      <c r="D306" s="35"/>
    </row>
    <row r="307" spans="1:4">
      <c r="A307" s="42"/>
      <c r="B307" s="42"/>
      <c r="C307" s="42"/>
      <c r="D307" s="35"/>
    </row>
    <row r="308" spans="1:4">
      <c r="A308" s="42"/>
      <c r="B308" s="42"/>
      <c r="C308" s="42"/>
      <c r="D308" s="35"/>
    </row>
    <row r="309" spans="1:4">
      <c r="A309" s="42"/>
      <c r="B309" s="42"/>
      <c r="C309" s="42"/>
      <c r="D309" s="35"/>
    </row>
    <row r="310" spans="1:4">
      <c r="A310" s="42"/>
      <c r="B310" s="42"/>
      <c r="C310" s="42"/>
      <c r="D310" s="35"/>
    </row>
    <row r="311" spans="1:4">
      <c r="A311" s="42"/>
      <c r="B311" s="42"/>
      <c r="C311" s="42"/>
      <c r="D311" s="35"/>
    </row>
    <row r="312" spans="1:4">
      <c r="A312" s="42"/>
      <c r="B312" s="42"/>
      <c r="C312" s="42"/>
      <c r="D312" s="35"/>
    </row>
    <row r="313" spans="1:4">
      <c r="A313" s="42"/>
      <c r="B313" s="42"/>
      <c r="C313" s="42"/>
      <c r="D313" s="35"/>
    </row>
    <row r="314" spans="1:4">
      <c r="A314" s="42"/>
      <c r="B314" s="42"/>
      <c r="C314" s="42"/>
      <c r="D314" s="35"/>
    </row>
    <row r="315" spans="1:4">
      <c r="A315" s="42"/>
      <c r="B315" s="42"/>
      <c r="C315" s="42"/>
      <c r="D315" s="35"/>
    </row>
    <row r="316" spans="1:4">
      <c r="A316" s="42"/>
      <c r="B316" s="42"/>
      <c r="C316" s="42"/>
      <c r="D316" s="35"/>
    </row>
    <row r="317" spans="1:4">
      <c r="A317" s="42"/>
      <c r="B317" s="42"/>
      <c r="C317" s="42"/>
      <c r="D317" s="35"/>
    </row>
    <row r="318" spans="1:4">
      <c r="A318" s="42"/>
      <c r="B318" s="42"/>
      <c r="C318" s="42"/>
      <c r="D318" s="35"/>
    </row>
    <row r="319" spans="1:4">
      <c r="A319" s="42"/>
      <c r="B319" s="42"/>
      <c r="C319" s="42"/>
      <c r="D319" s="35"/>
    </row>
    <row r="320" spans="1:4">
      <c r="A320" s="42"/>
      <c r="B320" s="42"/>
      <c r="C320" s="42"/>
      <c r="D320" s="35"/>
    </row>
    <row r="321" spans="1:4">
      <c r="A321" s="42"/>
      <c r="B321" s="42"/>
      <c r="C321" s="42"/>
      <c r="D321" s="35"/>
    </row>
    <row r="322" spans="1:4">
      <c r="A322" s="42"/>
      <c r="B322" s="42"/>
      <c r="C322" s="42"/>
      <c r="D322" s="35"/>
    </row>
    <row r="323" spans="1:4">
      <c r="A323" s="42"/>
      <c r="B323" s="42"/>
      <c r="C323" s="42"/>
      <c r="D323" s="35"/>
    </row>
    <row r="324" spans="1:4">
      <c r="A324" s="42"/>
      <c r="B324" s="42"/>
      <c r="C324" s="42"/>
      <c r="D324" s="35"/>
    </row>
    <row r="325" spans="1:4">
      <c r="A325" s="42"/>
      <c r="B325" s="42"/>
      <c r="C325" s="42"/>
      <c r="D325" s="35"/>
    </row>
    <row r="326" spans="1:4">
      <c r="A326" s="42"/>
      <c r="B326" s="42"/>
      <c r="C326" s="42"/>
      <c r="D326" s="35"/>
    </row>
    <row r="327" spans="1:4">
      <c r="A327" s="42"/>
      <c r="B327" s="42"/>
      <c r="C327" s="42"/>
      <c r="D327" s="35"/>
    </row>
    <row r="328" spans="1:4">
      <c r="A328" s="42"/>
      <c r="B328" s="42"/>
      <c r="C328" s="42"/>
      <c r="D328" s="35"/>
    </row>
    <row r="329" spans="1:4">
      <c r="A329" s="42"/>
      <c r="B329" s="42"/>
      <c r="C329" s="42"/>
      <c r="D329" s="35"/>
    </row>
    <row r="330" spans="1:4">
      <c r="A330" s="42"/>
      <c r="B330" s="42"/>
      <c r="C330" s="42"/>
      <c r="D330" s="35"/>
    </row>
    <row r="331" spans="1:4">
      <c r="A331" s="35"/>
      <c r="B331" s="35"/>
      <c r="C331" s="35"/>
      <c r="D331" s="35"/>
    </row>
    <row r="332" spans="1:4">
      <c r="A332" s="35"/>
      <c r="B332" s="35"/>
      <c r="C332" s="35"/>
      <c r="D332" s="35"/>
    </row>
    <row r="333" spans="1:4">
      <c r="A333" s="35"/>
      <c r="B333" s="35"/>
      <c r="C333" s="35"/>
      <c r="D333" s="35"/>
    </row>
    <row r="334" spans="1:4">
      <c r="A334" s="35"/>
      <c r="B334" s="35"/>
      <c r="C334" s="35"/>
      <c r="D334" s="35"/>
    </row>
    <row r="335" spans="1:4">
      <c r="A335" s="35"/>
      <c r="B335" s="35"/>
      <c r="C335" s="35"/>
      <c r="D335" s="35"/>
    </row>
    <row r="336" spans="1:4">
      <c r="A336" s="35"/>
      <c r="B336" s="35"/>
      <c r="C336" s="35"/>
      <c r="D336" s="35"/>
    </row>
  </sheetData>
  <sortState ref="E37:F110">
    <sortCondition ref="E37:E110"/>
  </sortState>
  <mergeCells count="23">
    <mergeCell ref="G13:H14"/>
    <mergeCell ref="I13:I15"/>
    <mergeCell ref="D13:F15"/>
    <mergeCell ref="L29:M29"/>
    <mergeCell ref="L30:L33"/>
    <mergeCell ref="M30:M33"/>
    <mergeCell ref="J29:K29"/>
    <mergeCell ref="I30:I33"/>
    <mergeCell ref="J30:J33"/>
    <mergeCell ref="K30:K33"/>
    <mergeCell ref="O29:O31"/>
    <mergeCell ref="P29:P31"/>
    <mergeCell ref="H29:I29"/>
    <mergeCell ref="H30:H33"/>
    <mergeCell ref="A29:B29"/>
    <mergeCell ref="C29:D29"/>
    <mergeCell ref="E29:F29"/>
    <mergeCell ref="A30:A33"/>
    <mergeCell ref="B30:B33"/>
    <mergeCell ref="C30:C33"/>
    <mergeCell ref="D30:D33"/>
    <mergeCell ref="E30:E33"/>
    <mergeCell ref="F30:F33"/>
  </mergeCells>
  <phoneticPr fontId="0" type="noConversion"/>
  <pageMargins left="0.75" right="0.75" top="1" bottom="1" header="0.5" footer="0.5"/>
  <pageSetup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A3"/>
  <sheetViews>
    <sheetView workbookViewId="0">
      <selection sqref="A1:A2"/>
    </sheetView>
  </sheetViews>
  <sheetFormatPr defaultRowHeight="12.75"/>
  <sheetData>
    <row r="1" spans="1:1">
      <c r="A1" s="37" t="s">
        <v>15</v>
      </c>
    </row>
    <row r="2" spans="1:1">
      <c r="A2" s="39" t="s">
        <v>14</v>
      </c>
    </row>
    <row r="3" spans="1:1">
      <c r="A3"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LOS</vt:lpstr>
      <vt:lpstr>Default Values</vt:lpstr>
      <vt:lpstr>Lookup</vt:lpstr>
      <vt:lpstr>Revision History</vt:lpstr>
    </vt:vector>
  </TitlesOfParts>
  <Company>KAI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Ryus</dc:creator>
  <cp:lastModifiedBy>Hitchcock, Scott</cp:lastModifiedBy>
  <cp:lastPrinted>2012-05-08T23:54:31Z</cp:lastPrinted>
  <dcterms:created xsi:type="dcterms:W3CDTF">2001-09-20T22:03:04Z</dcterms:created>
  <dcterms:modified xsi:type="dcterms:W3CDTF">2013-04-11T15:10:30Z</dcterms:modified>
</cp:coreProperties>
</file>