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autoCompressPictures="0"/>
  <mc:AlternateContent xmlns:mc="http://schemas.openxmlformats.org/markup-compatibility/2006">
    <mc:Choice Requires="x15">
      <x15ac:absPath xmlns:x15ac="http://schemas.microsoft.com/office/spreadsheetml/2010/11/ac" url="\\trbws03\onlinepubs\tcrp\"/>
    </mc:Choice>
  </mc:AlternateContent>
  <bookViews>
    <workbookView xWindow="0" yWindow="0" windowWidth="16755" windowHeight="6390" tabRatio="715" firstSheet="4" activeTab="4"/>
  </bookViews>
  <sheets>
    <sheet name="Topic &amp; Activities Lists" sheetId="26" state="hidden" r:id="rId1"/>
    <sheet name="Process List" sheetId="27" state="hidden" r:id="rId2"/>
    <sheet name="Planning" sheetId="31" state="hidden" r:id="rId3"/>
    <sheet name="Annual workplan" sheetId="33" state="hidden" r:id="rId4"/>
    <sheet name="Instructions" sheetId="43" r:id="rId5"/>
    <sheet name="Restroom Costs Inventory" sheetId="42" r:id="rId6"/>
    <sheet name="Direct Operating Costs" sheetId="28" r:id="rId7"/>
    <sheet name="Other Direct Costs" sheetId="37" r:id="rId8"/>
    <sheet name="Administrative Costs" sheetId="38" r:id="rId9"/>
    <sheet name="Capital Costs" sheetId="39" r:id="rId10"/>
    <sheet name="Total Costs" sheetId="40" r:id="rId11"/>
    <sheet name="Control" sheetId="21" state="hidden" r:id="rId12"/>
    <sheet name="Pay Rates Sheet (Optional)" sheetId="44" r:id="rId13"/>
    <sheet name="Costs Benefits Beta" sheetId="46" r:id="rId14"/>
  </sheets>
  <externalReferences>
    <externalReference r:id="rId15"/>
    <externalReference r:id="rId16"/>
  </externalReferences>
  <definedNames>
    <definedName name="Administrative_Overhead">'Administrative Costs'!$A$47</definedName>
    <definedName name="AlcoholSubstance" localSheetId="1">'Process List'!$A$2:$A$3</definedName>
    <definedName name="AlcoholUse" localSheetId="1">'Process List'!$A$2:$A$3</definedName>
    <definedName name="B_Oneoff" localSheetId="3">#REF!</definedName>
    <definedName name="B_Oneoff" localSheetId="13">'Costs Benefits Beta'!#REF!</definedName>
    <definedName name="B_Oneoff">#REF!</definedName>
    <definedName name="B_Ongoing" localSheetId="13">'Costs Benefits Beta'!$H$67</definedName>
    <definedName name="B_Ongoing">#REF!</definedName>
    <definedName name="C_Oneoff" localSheetId="3">#REF!</definedName>
    <definedName name="C_Oneoff" localSheetId="13">#REF!</definedName>
    <definedName name="C_Oneoff">#REF!</definedName>
    <definedName name="C_Ongoing" localSheetId="3">#REF!</definedName>
    <definedName name="C_Ongoing" localSheetId="13">#REF!</definedName>
    <definedName name="C_Ongoing">#REF!</definedName>
    <definedName name="c_Title" localSheetId="3">'Annual workplan'!$B$5</definedName>
    <definedName name="c_Title" localSheetId="2">Planning!#REF!</definedName>
    <definedName name="COSTS_PROPOSED">'Restroom Costs Inventory'!$O$13</definedName>
    <definedName name="Development_Tool_Management">'Administrative Costs'!$A$18</definedName>
    <definedName name="Driver_rates">'Direct Operating Costs'!$H$5</definedName>
    <definedName name="Existing_costs">'Restroom Costs Inventory'!$O$14</definedName>
    <definedName name="External_Administrative_Costs">'Administrative Costs'!$A$55</definedName>
    <definedName name="Fitness" localSheetId="1">'Process List'!$C$2:$C$28</definedName>
    <definedName name="HealthTopics" localSheetId="1">'Process List'!#REF!</definedName>
    <definedName name="HealthTopics">'[1]Topic &amp; Activities Lists'!$A$2:$A$15</definedName>
    <definedName name="Improvements">'Capital Costs'!$A$27</definedName>
    <definedName name="Instructions">'Direct Operating Costs'!$A$58</definedName>
    <definedName name="Instructions____Temporary_Restroom_Facility__List_each_type_of_restroom_facility__including_the_number_planned_and_the_purchase_and_installation_cost_per_unit.___Permanent_Restroom_Facility__List_each_type_o">'Capital Costs'!$A$62</definedName>
    <definedName name="Instructions_tab">'Direct Operating Costs'!$A$58</definedName>
    <definedName name="Inventory_Costs_Instructions">'Restroom Costs Inventory'!$A$17</definedName>
    <definedName name="Nutrition" localSheetId="1">'Process List'!$B$2:$B$9</definedName>
    <definedName name="Other">'Capital Costs'!$A$46</definedName>
    <definedName name="Other_Direct_Operating_Costs">'Direct Operating Costs'!$A$35</definedName>
    <definedName name="Other_Facility_Access_Direct_Costs">'Other Direct Costs'!$B$5</definedName>
    <definedName name="Other_Operating_Direct_Costs__From_Inventory">'Other Direct Costs'!$B$15</definedName>
    <definedName name="Other_Overhead_Costs">'Other Direct Costs'!$B$26</definedName>
    <definedName name="Overhead">'Direct Operating Costs'!$A$45</definedName>
    <definedName name="Permanent_facilities">'Capital Costs'!$A$11</definedName>
    <definedName name="Permanent_Facilities_Build" localSheetId="9">'Capital Costs'!$A$11</definedName>
    <definedName name="Potential_Savings">'Capital Costs'!$A$53</definedName>
    <definedName name="Proposed_changes">'Direct Operating Costs'!$A$5</definedName>
    <definedName name="Reduction">'Direct Operating Costs'!$A$15</definedName>
    <definedName name="Restroom_Access_Planning_Time">'Administrative Costs'!$A$6</definedName>
    <definedName name="ROW_Land_Purchase">'Capital Costs'!$A$18</definedName>
    <definedName name="Safety_Risk_Assessment">'Administrative Costs'!$A$40</definedName>
    <definedName name="Schedule_Improvements_and_Service_Reduction_Savings">'Direct Operating Costs'!$A$15</definedName>
    <definedName name="Site_Improvements__from_Table">'Capital Costs'!$A$27</definedName>
    <definedName name="Stations">'Capital Costs'!$A$36</definedName>
    <definedName name="Stations_Facilities_Changes" localSheetId="9">'Capital Costs'!$A$36</definedName>
    <definedName name="Temp_Facilities">'Capital Costs'!$A$4</definedName>
    <definedName name="Total_Administrative_Costs">'Administrative Costs'!$A$63</definedName>
    <definedName name="Total_Benefit" localSheetId="13">'Costs Benefits Beta'!$H$67</definedName>
    <definedName name="Total_Benefit">#REF!</definedName>
    <definedName name="Total_Capital_Costs">'Capital Costs'!$A$60</definedName>
    <definedName name="Total_Costs">'Direct Operating Costs'!$A$55</definedName>
    <definedName name="Total_of_Other_Direct_Costs">'Other Direct Costs'!$B$36</definedName>
    <definedName name="v_Discount">[1]ROI!$B$26</definedName>
    <definedName name="Vendor_Negotiation">'Administrative Costs'!$A$30</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9" i="46" l="1"/>
  <c r="E55" i="46"/>
  <c r="B55" i="46"/>
  <c r="G53" i="46"/>
  <c r="D53" i="46"/>
  <c r="G52" i="46"/>
  <c r="H52" i="46" s="1"/>
  <c r="D52" i="46"/>
  <c r="G51" i="46"/>
  <c r="D51" i="46"/>
  <c r="H51" i="46" s="1"/>
  <c r="G50" i="46"/>
  <c r="D50" i="46"/>
  <c r="H50" i="46" s="1"/>
  <c r="G49" i="46"/>
  <c r="D49" i="46"/>
  <c r="D55" i="46" s="1"/>
  <c r="C44" i="46"/>
  <c r="B44" i="46"/>
  <c r="G39" i="46"/>
  <c r="G40" i="46" s="1"/>
  <c r="G41" i="46" s="1"/>
  <c r="G42" i="46" s="1"/>
  <c r="G44" i="46" s="1"/>
  <c r="F39" i="46"/>
  <c r="F40" i="46" s="1"/>
  <c r="F41" i="46" s="1"/>
  <c r="F42" i="46" s="1"/>
  <c r="F44" i="46" s="1"/>
  <c r="E39" i="46"/>
  <c r="E40" i="46" s="1"/>
  <c r="E41" i="46" s="1"/>
  <c r="E42" i="46" s="1"/>
  <c r="E44" i="46" s="1"/>
  <c r="D39" i="46"/>
  <c r="I38" i="46"/>
  <c r="H38" i="46"/>
  <c r="J38" i="46" s="1"/>
  <c r="I37" i="46"/>
  <c r="H37" i="46"/>
  <c r="J37" i="46" s="1"/>
  <c r="F32" i="46"/>
  <c r="E32" i="46"/>
  <c r="C32" i="46"/>
  <c r="B32" i="46"/>
  <c r="F26" i="46"/>
  <c r="F27" i="46" s="1"/>
  <c r="C26" i="46"/>
  <c r="C27" i="46" s="1"/>
  <c r="G25" i="46"/>
  <c r="D25" i="46"/>
  <c r="H25" i="46" s="1"/>
  <c r="G24" i="46"/>
  <c r="D24" i="46"/>
  <c r="H24" i="46" s="1"/>
  <c r="F17" i="46"/>
  <c r="G17" i="46" s="1"/>
  <c r="D17" i="46"/>
  <c r="H17" i="46" s="1"/>
  <c r="C62" i="46" s="1"/>
  <c r="C12" i="46"/>
  <c r="B12" i="46"/>
  <c r="D12" i="46" s="1"/>
  <c r="D10" i="46"/>
  <c r="D9" i="46"/>
  <c r="D8" i="46"/>
  <c r="D6" i="46"/>
  <c r="G55" i="46" l="1"/>
  <c r="H55" i="46" s="1"/>
  <c r="I39" i="46"/>
  <c r="H53" i="46"/>
  <c r="H39" i="46"/>
  <c r="J39" i="46" s="1"/>
  <c r="B62" i="46"/>
  <c r="D13" i="46"/>
  <c r="B63" i="46" s="1"/>
  <c r="C28" i="46"/>
  <c r="D27" i="46"/>
  <c r="F28" i="46"/>
  <c r="G27" i="46"/>
  <c r="H19" i="46"/>
  <c r="C63" i="46" s="1"/>
  <c r="D26" i="46"/>
  <c r="D40" i="46"/>
  <c r="G26" i="46"/>
  <c r="H49" i="46"/>
  <c r="D7" i="28"/>
  <c r="E7" i="28"/>
  <c r="F7" i="28" s="1"/>
  <c r="D8" i="28"/>
  <c r="E8" i="28"/>
  <c r="F8" i="28"/>
  <c r="D9" i="28"/>
  <c r="B9" i="28"/>
  <c r="E9" i="28" s="1"/>
  <c r="D10" i="28"/>
  <c r="E10" i="28" s="1"/>
  <c r="F10" i="28" s="1"/>
  <c r="D36" i="28"/>
  <c r="D43" i="28" s="1"/>
  <c r="D37" i="28"/>
  <c r="D38" i="28"/>
  <c r="D39" i="28"/>
  <c r="D40" i="28"/>
  <c r="D41" i="28"/>
  <c r="D17" i="28"/>
  <c r="E17" i="28" s="1"/>
  <c r="D18" i="28"/>
  <c r="E18" i="28"/>
  <c r="F18" i="28"/>
  <c r="D48" i="28"/>
  <c r="D49" i="28"/>
  <c r="D50" i="28"/>
  <c r="E14" i="42"/>
  <c r="D6" i="37" s="1"/>
  <c r="D14" i="42"/>
  <c r="D7" i="37" s="1"/>
  <c r="C7" i="37" s="1"/>
  <c r="C14" i="42"/>
  <c r="D8" i="37" s="1"/>
  <c r="L14" i="42"/>
  <c r="D9" i="37" s="1"/>
  <c r="M14" i="42"/>
  <c r="D10" i="37" s="1"/>
  <c r="F14" i="42"/>
  <c r="D16" i="37" s="1"/>
  <c r="G14" i="42"/>
  <c r="D17" i="37" s="1"/>
  <c r="C17" i="37" s="1"/>
  <c r="H14" i="42"/>
  <c r="D18" i="37" s="1"/>
  <c r="C18" i="37" s="1"/>
  <c r="I14" i="42"/>
  <c r="D19" i="37" s="1"/>
  <c r="C19" i="37" s="1"/>
  <c r="J14" i="42"/>
  <c r="D20" i="37" s="1"/>
  <c r="C20" i="37" s="1"/>
  <c r="N14" i="42"/>
  <c r="D21" i="37" s="1"/>
  <c r="K14" i="42"/>
  <c r="D22" i="37" s="1"/>
  <c r="C22" i="37" s="1"/>
  <c r="D56" i="38"/>
  <c r="D61" i="38" s="1"/>
  <c r="D57" i="38"/>
  <c r="D58" i="38"/>
  <c r="D59" i="38"/>
  <c r="B7" i="38"/>
  <c r="D7" i="38"/>
  <c r="D16" i="38" s="1"/>
  <c r="B48" i="38" s="1"/>
  <c r="D48" i="38" s="1"/>
  <c r="D53" i="38" s="1"/>
  <c r="B8" i="38"/>
  <c r="D8" i="38"/>
  <c r="B9" i="38"/>
  <c r="D9" i="38" s="1"/>
  <c r="B10" i="38"/>
  <c r="D10" i="38" s="1"/>
  <c r="D11" i="38"/>
  <c r="D12" i="38"/>
  <c r="D13" i="38"/>
  <c r="D14" i="38"/>
  <c r="B20" i="38"/>
  <c r="D20" i="38"/>
  <c r="B21" i="38"/>
  <c r="D21" i="38"/>
  <c r="B22" i="38"/>
  <c r="D22" i="38" s="1"/>
  <c r="D28" i="38" s="1"/>
  <c r="B49" i="38" s="1"/>
  <c r="D49" i="38" s="1"/>
  <c r="B24" i="38"/>
  <c r="D24" i="38"/>
  <c r="B25" i="38"/>
  <c r="D25" i="38"/>
  <c r="B26" i="38"/>
  <c r="D26" i="38"/>
  <c r="D31" i="38"/>
  <c r="D38" i="38" s="1"/>
  <c r="B50" i="38" s="1"/>
  <c r="D50" i="38" s="1"/>
  <c r="D32" i="38"/>
  <c r="D33" i="38"/>
  <c r="D34" i="38"/>
  <c r="D35" i="38"/>
  <c r="D36" i="38"/>
  <c r="D41" i="38"/>
  <c r="D42" i="38"/>
  <c r="D43" i="38"/>
  <c r="D45" i="38"/>
  <c r="B51" i="38"/>
  <c r="D51" i="38" s="1"/>
  <c r="D51" i="39"/>
  <c r="D37" i="39"/>
  <c r="D44" i="39" s="1"/>
  <c r="D38" i="39"/>
  <c r="D39" i="39"/>
  <c r="D40" i="39"/>
  <c r="D41" i="39"/>
  <c r="D42" i="39"/>
  <c r="H33" i="39"/>
  <c r="D28" i="39"/>
  <c r="H38" i="39"/>
  <c r="D29" i="39"/>
  <c r="H43" i="39"/>
  <c r="D30" i="39" s="1"/>
  <c r="H48" i="39"/>
  <c r="D31" i="39" s="1"/>
  <c r="H53" i="39"/>
  <c r="D32" i="39"/>
  <c r="D19" i="39"/>
  <c r="D25" i="39" s="1"/>
  <c r="D20" i="39"/>
  <c r="D21" i="39"/>
  <c r="D22" i="39"/>
  <c r="D23" i="39"/>
  <c r="D12" i="39"/>
  <c r="D16" i="39" s="1"/>
  <c r="D13" i="39"/>
  <c r="D14" i="39"/>
  <c r="D5" i="39"/>
  <c r="D6" i="39"/>
  <c r="D9" i="39" s="1"/>
  <c r="D7" i="39"/>
  <c r="D58" i="39"/>
  <c r="C11" i="37"/>
  <c r="P15" i="42"/>
  <c r="P14" i="42"/>
  <c r="P13" i="42"/>
  <c r="O11" i="42"/>
  <c r="O10" i="42"/>
  <c r="O9" i="42"/>
  <c r="O8" i="42"/>
  <c r="O7" i="42"/>
  <c r="O6" i="42"/>
  <c r="O5" i="42"/>
  <c r="N13" i="42"/>
  <c r="N15" i="42" s="1"/>
  <c r="M13" i="42"/>
  <c r="L13" i="42"/>
  <c r="L15" i="42" s="1"/>
  <c r="K13" i="42"/>
  <c r="K15" i="42" s="1"/>
  <c r="J13" i="42"/>
  <c r="J15" i="42" s="1"/>
  <c r="I13" i="42"/>
  <c r="H13" i="42"/>
  <c r="G13" i="42"/>
  <c r="F13" i="42"/>
  <c r="F15" i="42" s="1"/>
  <c r="E13" i="42"/>
  <c r="D13" i="42"/>
  <c r="D15" i="42" s="1"/>
  <c r="C13" i="42"/>
  <c r="C15" i="42" s="1"/>
  <c r="A26" i="38"/>
  <c r="A25" i="38"/>
  <c r="A24" i="38"/>
  <c r="A22" i="38"/>
  <c r="A21" i="38"/>
  <c r="A20" i="38"/>
  <c r="A7" i="38"/>
  <c r="A8" i="38"/>
  <c r="A9" i="38"/>
  <c r="A10" i="38"/>
  <c r="G43" i="39"/>
  <c r="G53" i="39"/>
  <c r="B32" i="39" s="1"/>
  <c r="G48" i="39"/>
  <c r="B31" i="39" s="1"/>
  <c r="G38" i="39"/>
  <c r="G33" i="39"/>
  <c r="B28" i="39" s="1"/>
  <c r="B20" i="28"/>
  <c r="B30" i="28"/>
  <c r="C30" i="28" s="1"/>
  <c r="B29" i="39"/>
  <c r="B30" i="39"/>
  <c r="B13" i="28"/>
  <c r="B23" i="28"/>
  <c r="C23" i="28" s="1"/>
  <c r="D34" i="39" l="1"/>
  <c r="D60" i="39"/>
  <c r="D14" i="40" s="1"/>
  <c r="F17" i="28"/>
  <c r="F20" i="28" s="1"/>
  <c r="D30" i="28" s="1"/>
  <c r="D33" i="28" s="1"/>
  <c r="E20" i="28"/>
  <c r="E13" i="28"/>
  <c r="F9" i="28"/>
  <c r="D63" i="38"/>
  <c r="D11" i="40" s="1"/>
  <c r="F13" i="28"/>
  <c r="D23" i="28" s="1"/>
  <c r="D26" i="28" s="1"/>
  <c r="F62" i="46"/>
  <c r="H56" i="46"/>
  <c r="F63" i="46" s="1"/>
  <c r="H15" i="42"/>
  <c r="H27" i="46"/>
  <c r="O13" i="42"/>
  <c r="O14" i="42"/>
  <c r="E15" i="42"/>
  <c r="I15" i="42"/>
  <c r="M15" i="42"/>
  <c r="D31" i="37"/>
  <c r="C10" i="37"/>
  <c r="D13" i="37"/>
  <c r="D27" i="37"/>
  <c r="C6" i="37"/>
  <c r="D30" i="37"/>
  <c r="C9" i="37"/>
  <c r="D32" i="37"/>
  <c r="C21" i="37"/>
  <c r="D29" i="37"/>
  <c r="C8" i="37"/>
  <c r="D24" i="37"/>
  <c r="G15" i="42"/>
  <c r="C16" i="37"/>
  <c r="D28" i="37"/>
  <c r="I40" i="46"/>
  <c r="H40" i="46"/>
  <c r="D41" i="46"/>
  <c r="H26" i="46"/>
  <c r="F29" i="46"/>
  <c r="G29" i="46" s="1"/>
  <c r="F30" i="46"/>
  <c r="G30" i="46" s="1"/>
  <c r="G28" i="46"/>
  <c r="G32" i="46" s="1"/>
  <c r="C29" i="46"/>
  <c r="D29" i="46" s="1"/>
  <c r="H29" i="46" s="1"/>
  <c r="D28" i="46"/>
  <c r="C30" i="46"/>
  <c r="D30" i="46" s="1"/>
  <c r="B46" i="28" l="1"/>
  <c r="D46" i="28" s="1"/>
  <c r="B47" i="28"/>
  <c r="D47" i="28" s="1"/>
  <c r="H28" i="46"/>
  <c r="O15" i="42"/>
  <c r="C13" i="37"/>
  <c r="D34" i="37"/>
  <c r="D36" i="37" s="1"/>
  <c r="D8" i="40" s="1"/>
  <c r="C24" i="37"/>
  <c r="D32" i="46"/>
  <c r="H32" i="46" s="1"/>
  <c r="J40" i="46"/>
  <c r="H30" i="46"/>
  <c r="D42" i="46"/>
  <c r="I41" i="46"/>
  <c r="H41" i="46"/>
  <c r="J41" i="46" s="1"/>
  <c r="D52" i="28" l="1"/>
  <c r="D55" i="28" s="1"/>
  <c r="H33" i="46"/>
  <c r="D63" i="46" s="1"/>
  <c r="D62" i="46"/>
  <c r="H42" i="46"/>
  <c r="H44" i="46" s="1"/>
  <c r="D44" i="46"/>
  <c r="I42" i="46"/>
  <c r="I44" i="46" s="1"/>
  <c r="D5" i="40" l="1"/>
  <c r="D17" i="40" s="1"/>
  <c r="D56" i="28"/>
  <c r="J44" i="46"/>
  <c r="J42" i="46"/>
  <c r="J45" i="46" l="1"/>
  <c r="E63" i="46" s="1"/>
  <c r="H67" i="46" s="1"/>
  <c r="H71" i="46" s="1"/>
  <c r="E62" i="46"/>
  <c r="H65" i="46" s="1"/>
</calcChain>
</file>

<file path=xl/comments1.xml><?xml version="1.0" encoding="utf-8"?>
<comments xmlns="http://schemas.openxmlformats.org/spreadsheetml/2006/main">
  <authors>
    <author>RMGillespie</author>
  </authors>
  <commentList>
    <comment ref="A4" authorId="0" shapeId="0">
      <text>
        <r>
          <rPr>
            <b/>
            <sz val="9"/>
            <color indexed="81"/>
            <rFont val="Tahoma"/>
            <family val="2"/>
          </rPr>
          <t>RMGillespie:</t>
        </r>
        <r>
          <rPr>
            <sz val="9"/>
            <color indexed="81"/>
            <rFont val="Tahoma"/>
            <family val="2"/>
          </rPr>
          <t xml:space="preserve">
edits sample only</t>
        </r>
      </text>
    </comment>
  </commentList>
</comments>
</file>

<file path=xl/comments2.xml><?xml version="1.0" encoding="utf-8"?>
<comments xmlns="http://schemas.openxmlformats.org/spreadsheetml/2006/main">
  <authors>
    <author>RMGillespie</author>
  </authors>
  <commentList>
    <comment ref="I5" authorId="0" shapeId="0">
      <text>
        <r>
          <rPr>
            <b/>
            <sz val="9"/>
            <color indexed="81"/>
            <rFont val="Tahoma"/>
            <family val="2"/>
          </rPr>
          <t>RMGillespie:</t>
        </r>
        <r>
          <rPr>
            <sz val="9"/>
            <color indexed="81"/>
            <rFont val="Tahoma"/>
            <family val="2"/>
          </rPr>
          <t xml:space="preserve">
The user can link all these titles and amounts to the cells in the pay rates worksheet - then only one page needs to be changed when pay rates and benefits rates change.</t>
        </r>
      </text>
    </comment>
    <comment ref="A15" authorId="0" shapeId="0">
      <text>
        <r>
          <rPr>
            <b/>
            <sz val="9"/>
            <color indexed="81"/>
            <rFont val="Tahoma"/>
            <family val="2"/>
          </rPr>
          <t>RMGillespie:</t>
        </r>
        <r>
          <rPr>
            <sz val="9"/>
            <color indexed="81"/>
            <rFont val="Tahoma"/>
            <family val="2"/>
          </rPr>
          <t xml:space="preserve">
RMGillespie:
We could combine the Proposed changes and service reduction tables, and tell the user to put in a negtive number where there is a service improvement or reduced route time, as for Route 3. This might happen from adding a restroom location that is more convenient. What do you think?</t>
        </r>
      </text>
    </comment>
  </commentList>
</comments>
</file>

<file path=xl/comments3.xml><?xml version="1.0" encoding="utf-8"?>
<comments xmlns="http://schemas.openxmlformats.org/spreadsheetml/2006/main">
  <authors>
    <author>RMGillespie</author>
  </authors>
  <commentList>
    <comment ref="D58" authorId="0" shapeId="0">
      <text>
        <r>
          <rPr>
            <b/>
            <sz val="9"/>
            <color indexed="81"/>
            <rFont val="Tahoma"/>
            <family val="2"/>
          </rPr>
          <t>RMGillespie:</t>
        </r>
        <r>
          <rPr>
            <sz val="9"/>
            <color indexed="81"/>
            <rFont val="Tahoma"/>
            <family val="2"/>
          </rPr>
          <t xml:space="preserve">
Does it make more sense - here or in the chart - to include this as a negative number? Negative for a savings seems counterintuitive visually.</t>
        </r>
      </text>
    </comment>
  </commentList>
</comments>
</file>

<file path=xl/comments4.xml><?xml version="1.0" encoding="utf-8"?>
<comments xmlns="http://schemas.openxmlformats.org/spreadsheetml/2006/main">
  <authors>
    <author>Xinge Wang</author>
  </authors>
  <commentList>
    <comment ref="C16" authorId="0" shapeId="0">
      <text>
        <r>
          <rPr>
            <b/>
            <sz val="8"/>
            <color indexed="81"/>
            <rFont val="Tahoma"/>
            <family val="2"/>
          </rPr>
          <t xml:space="preserve">Note:
</t>
        </r>
        <r>
          <rPr>
            <sz val="8"/>
            <color indexed="81"/>
            <rFont val="Tahoma"/>
            <family val="2"/>
          </rPr>
          <t>Use a national/state/system health care premium change rate or calculate the historic trend using data from your own agency.</t>
        </r>
      </text>
    </comment>
    <comment ref="A23" authorId="0" shapeId="0">
      <text>
        <r>
          <rPr>
            <b/>
            <sz val="8"/>
            <color indexed="81"/>
            <rFont val="Tahoma"/>
            <family val="2"/>
          </rPr>
          <t xml:space="preserve">Note: Examples of lost time categories are sick leave, FMLA, short-term disability, long-term disability, occupational injuries/illnesses, and personal leave. </t>
        </r>
        <r>
          <rPr>
            <sz val="8"/>
            <color indexed="81"/>
            <rFont val="Tahoma"/>
            <family val="2"/>
          </rPr>
          <t xml:space="preserve">
</t>
        </r>
      </text>
    </comment>
    <comment ref="D36" authorId="0" shapeId="0">
      <text>
        <r>
          <rPr>
            <b/>
            <sz val="8"/>
            <color indexed="81"/>
            <rFont val="Tahoma"/>
            <family val="2"/>
          </rPr>
          <t>Note:</t>
        </r>
        <r>
          <rPr>
            <sz val="8"/>
            <color indexed="81"/>
            <rFont val="Tahoma"/>
            <family val="2"/>
          </rPr>
          <t xml:space="preserve">
Staff time for processing separation</t>
        </r>
      </text>
    </comment>
  </commentList>
</comments>
</file>

<file path=xl/sharedStrings.xml><?xml version="1.0" encoding="utf-8"?>
<sst xmlns="http://schemas.openxmlformats.org/spreadsheetml/2006/main" count="597" uniqueCount="393">
  <si>
    <t>Health Topics</t>
  </si>
  <si>
    <t>Alcohol</t>
  </si>
  <si>
    <t>Nutrition</t>
  </si>
  <si>
    <t>Physical Activity (Fitness)</t>
  </si>
  <si>
    <t>Campaign</t>
  </si>
  <si>
    <t>30 days Nutrition training at no charge to employee.</t>
  </si>
  <si>
    <t>30 days fitness training at no charge to employee</t>
  </si>
  <si>
    <t>Disease Management &amp; Prevention</t>
  </si>
  <si>
    <t>Drug and alcohol education programs</t>
  </si>
  <si>
    <t>fresh fruit and vegetable market</t>
  </si>
  <si>
    <t>bike loan program</t>
  </si>
  <si>
    <t>Ergonomics</t>
  </si>
  <si>
    <t>healthy cafeteria and vending programs,</t>
  </si>
  <si>
    <t>bike program for Diabetes "Bike for the Cure" promoted by management.</t>
  </si>
  <si>
    <t>Financial Health</t>
  </si>
  <si>
    <t>Incentive contests addressing healthy eating</t>
  </si>
  <si>
    <t>Chiropractor, mandatory training from</t>
  </si>
  <si>
    <t>Fitness/Exercise</t>
  </si>
  <si>
    <t>nutritionist onsite</t>
  </si>
  <si>
    <t>counseling from Kinesiology intern</t>
  </si>
  <si>
    <t>Health and Wellness</t>
  </si>
  <si>
    <t>organic food display</t>
  </si>
  <si>
    <t>exercise classes such group stretching, core strengthening or boot camp activities</t>
  </si>
  <si>
    <t>Infectious Disease Control</t>
  </si>
  <si>
    <t>subsidized access to healthier food</t>
  </si>
  <si>
    <t>exercise incentive contest</t>
  </si>
  <si>
    <t>Medical Self-care &amp; Medication Management</t>
  </si>
  <si>
    <t>Vendor selection – The health promotion program works with vending machine supplier to maintain a percentage of healthy beverages, snacks and foods are in the machines.</t>
  </si>
  <si>
    <t>fitness classes</t>
  </si>
  <si>
    <t>Mental Health</t>
  </si>
  <si>
    <t xml:space="preserve">fitness facility at locations, 24 hour </t>
  </si>
  <si>
    <t>Functional capacity examination for hiring</t>
  </si>
  <si>
    <t>Safety</t>
  </si>
  <si>
    <t>gym membership discounts</t>
  </si>
  <si>
    <t>Smoking/Tobacco Cessation</t>
  </si>
  <si>
    <t>Health Fitness Specialist consultations for customized and individualized employee exercise programs which target personal lifestyle behaviors and risk factors</t>
  </si>
  <si>
    <t>Stress Management</t>
  </si>
  <si>
    <t>Human Performance Evaluations are developed by the wellness team for pre hire testing and fit for duty testing</t>
  </si>
  <si>
    <t>Threat Assessment &amp; Management/Violence Prevention</t>
  </si>
  <si>
    <t>Human Performance Evaluations prep</t>
  </si>
  <si>
    <t>Weight Management</t>
  </si>
  <si>
    <t>Intramural sport activitiess</t>
  </si>
  <si>
    <t>non-monitored exercise equipment</t>
  </si>
  <si>
    <t>offsite sports activities</t>
  </si>
  <si>
    <t>participation in local Walk/Run Events</t>
  </si>
  <si>
    <t>personal trainer in employee fitness center</t>
  </si>
  <si>
    <t>physical therapist mandatory training on ergonomics</t>
  </si>
  <si>
    <t>Recreation programs</t>
  </si>
  <si>
    <t>stretching and micro breaks during shift</t>
  </si>
  <si>
    <t>supportive walking program</t>
  </si>
  <si>
    <t>walking at work competition</t>
  </si>
  <si>
    <t>walking challenges</t>
  </si>
  <si>
    <t>walking clubs throughout the agency</t>
  </si>
  <si>
    <t>yoga</t>
  </si>
  <si>
    <t>Education</t>
  </si>
  <si>
    <t>Number of Employees Reached</t>
  </si>
  <si>
    <t>Number of Brochure/Materials Distributed</t>
  </si>
  <si>
    <t>Number of Classes Offered</t>
  </si>
  <si>
    <t xml:space="preserve">Program Planning </t>
  </si>
  <si>
    <t xml:space="preserve">Sample: </t>
  </si>
  <si>
    <t>Description</t>
  </si>
  <si>
    <t>Timeframe</t>
  </si>
  <si>
    <t>Goal</t>
  </si>
  <si>
    <t>To increase activity among bus operators</t>
  </si>
  <si>
    <t>Measurable Objective 1</t>
  </si>
  <si>
    <t>50% of operators exercise 1 or more times a week</t>
  </si>
  <si>
    <t>Jan-Dec</t>
  </si>
  <si>
    <t>Measurable Objective 2</t>
  </si>
  <si>
    <t>25% of operators participate in work-based exercise</t>
  </si>
  <si>
    <t>Planning</t>
  </si>
  <si>
    <t>Locations</t>
  </si>
  <si>
    <t>Activity 1</t>
  </si>
  <si>
    <t>Identify safe, attractive walking area around each base</t>
  </si>
  <si>
    <t>Jan-Feb</t>
  </si>
  <si>
    <t>Activity 2</t>
  </si>
  <si>
    <t>Contract outside health center for family pass</t>
  </si>
  <si>
    <t>Jan</t>
  </si>
  <si>
    <t>Activity 3</t>
  </si>
  <si>
    <t>Provide hoops, bands and weights for on-base activity</t>
  </si>
  <si>
    <t>September</t>
  </si>
  <si>
    <t>Programming</t>
  </si>
  <si>
    <t>Participation</t>
  </si>
  <si>
    <t>Weekly walking group</t>
  </si>
  <si>
    <t>April-Oct</t>
  </si>
  <si>
    <t>Family exercise passes</t>
  </si>
  <si>
    <t>Lunchtime exercise class</t>
  </si>
  <si>
    <t>Nov-Mar</t>
  </si>
  <si>
    <t xml:space="preserve">User Entries: </t>
  </si>
  <si>
    <t>Goal 1</t>
  </si>
  <si>
    <t>Goal 2</t>
  </si>
  <si>
    <t>Goal 3</t>
  </si>
  <si>
    <t>Annual Workplan (Sample)</t>
  </si>
  <si>
    <t>Objective:</t>
  </si>
  <si>
    <t>To provide fun non fee based challenges that foster positive competition among the members</t>
  </si>
  <si>
    <t>Quarterly Challenges</t>
  </si>
  <si>
    <t>Push Up Challenge</t>
  </si>
  <si>
    <t>Sit Up Challenge</t>
  </si>
  <si>
    <t>Hula Hoop Challenge</t>
  </si>
  <si>
    <t>Jump rope Challenge</t>
  </si>
  <si>
    <t>To offer various clinics designed to provide basic knowledge of weight management tools and techniques</t>
  </si>
  <si>
    <t>Programming:</t>
  </si>
  <si>
    <t>Focus Information/Seminars/Clinics</t>
  </si>
  <si>
    <t>Caloric Calculations</t>
  </si>
  <si>
    <t>The Fat in our Food</t>
  </si>
  <si>
    <t>Portion Size</t>
  </si>
  <si>
    <t>Sugar in our Drinks</t>
  </si>
  <si>
    <t>To offer continuous education and support for the wellness ambassadors</t>
  </si>
  <si>
    <t>Trainings/Discussion Groups</t>
  </si>
  <si>
    <t>Quarterly Meetings</t>
  </si>
  <si>
    <t>To provide continuous education on various health-related subjects</t>
  </si>
  <si>
    <t>Lunch and Learn provided by Healthcare providers, offered throughout the year</t>
  </si>
  <si>
    <t>Nutritionist</t>
  </si>
  <si>
    <t>Exercise</t>
  </si>
  <si>
    <t>Introduction and instructions</t>
  </si>
  <si>
    <t>Direct Operating Costs</t>
  </si>
  <si>
    <t>Inventory (Annual Costs)</t>
  </si>
  <si>
    <t>Name</t>
  </si>
  <si>
    <t>Location</t>
  </si>
  <si>
    <t>Permanent Facility Lease</t>
  </si>
  <si>
    <t>Temporary Facility Lease</t>
  </si>
  <si>
    <t>ROW Leasing</t>
  </si>
  <si>
    <t>Garbage Disposal</t>
  </si>
  <si>
    <t>Snow Removal</t>
  </si>
  <si>
    <t>Safety/ Security</t>
  </si>
  <si>
    <t>Cleaning</t>
  </si>
  <si>
    <t>Supplies</t>
  </si>
  <si>
    <t>Insurance</t>
  </si>
  <si>
    <t>Paid Access Agreement</t>
  </si>
  <si>
    <t>Courtesy Agreement</t>
  </si>
  <si>
    <t xml:space="preserve">Maintenance Agreement </t>
  </si>
  <si>
    <t>Existing/ Proposed</t>
  </si>
  <si>
    <t>18-07 ROW</t>
  </si>
  <si>
    <t>1st &amp; Main</t>
  </si>
  <si>
    <t>P</t>
  </si>
  <si>
    <t>2nd &amp; Vine</t>
  </si>
  <si>
    <t>E</t>
  </si>
  <si>
    <t>18-08</t>
  </si>
  <si>
    <t>38th &amp; Main</t>
  </si>
  <si>
    <t>Proposed inventory costs</t>
  </si>
  <si>
    <t>Proposed Route Change Costs</t>
  </si>
  <si>
    <t>Driver or Driver Type</t>
  </si>
  <si>
    <t>Pay Rate ($)</t>
  </si>
  <si>
    <t>Route</t>
  </si>
  <si>
    <t>Change in 
Platform Minutes</t>
  </si>
  <si>
    <t>Operator Type</t>
  </si>
  <si>
    <t>Hourly Pay Rate</t>
  </si>
  <si>
    <t>Change in Cost Per Hour</t>
  </si>
  <si>
    <t>Annual Cost*</t>
  </si>
  <si>
    <t>Driver Type 1</t>
  </si>
  <si>
    <t>Route 1</t>
  </si>
  <si>
    <t>Full-Time Average</t>
  </si>
  <si>
    <t>Driver Type 2</t>
  </si>
  <si>
    <t>Route 2</t>
  </si>
  <si>
    <t>Driver Type 3</t>
  </si>
  <si>
    <t>Route 3</t>
  </si>
  <si>
    <t>Driver Type 4</t>
  </si>
  <si>
    <t>Route 4</t>
  </si>
  <si>
    <t>Part-Time Average</t>
  </si>
  <si>
    <t>Senior Average</t>
  </si>
  <si>
    <t>Totals</t>
  </si>
  <si>
    <t>[or use estimated average for all wages]</t>
  </si>
  <si>
    <t>*based on 365 days - adjust for other schedules</t>
  </si>
  <si>
    <t>Source and date</t>
  </si>
  <si>
    <t>Schedule Improvements and Service Reduction Savings</t>
  </si>
  <si>
    <t>Driver Type</t>
  </si>
  <si>
    <t>Annual Cost</t>
  </si>
  <si>
    <t xml:space="preserve">Wages Costs of Proposed Changes </t>
  </si>
  <si>
    <t>Daily Platform Hours</t>
  </si>
  <si>
    <t>Est. Annual Hours</t>
  </si>
  <si>
    <t xml:space="preserve">$ Annual Cost </t>
  </si>
  <si>
    <t>[or use combined system costs estimate]</t>
  </si>
  <si>
    <t>Total Proposed Additional Operator Cost</t>
  </si>
  <si>
    <t>Source of information</t>
  </si>
  <si>
    <t>Wages Savings from Proposed Changes</t>
  </si>
  <si>
    <t xml:space="preserve">$ Reduced Cost </t>
  </si>
  <si>
    <t>[or use combined system savings estimate]</t>
  </si>
  <si>
    <t>Other Direct Operating Costs</t>
  </si>
  <si>
    <t>Pay Rate</t>
  </si>
  <si>
    <t>Annual Pay Hours</t>
  </si>
  <si>
    <t xml:space="preserve">$ Cost </t>
  </si>
  <si>
    <t>Extra Board Driver for Relief</t>
  </si>
  <si>
    <t>Dispatcher</t>
  </si>
  <si>
    <t>Supervisor</t>
  </si>
  <si>
    <t>Station Attendent</t>
  </si>
  <si>
    <t>Other</t>
  </si>
  <si>
    <t>Total Other Direct Operating Costs</t>
  </si>
  <si>
    <t>Overhead</t>
  </si>
  <si>
    <t>Total Direct Operating Cost</t>
  </si>
  <si>
    <t>Overhead Percent</t>
  </si>
  <si>
    <t>$ Cost</t>
  </si>
  <si>
    <t>Driver Hour Related Fixed Overhead</t>
  </si>
  <si>
    <t>Agency Overhead</t>
  </si>
  <si>
    <t>Total Overhead</t>
  </si>
  <si>
    <t>Total Costs</t>
  </si>
  <si>
    <t>Total Cost - Total Reduction in Operator Cost</t>
  </si>
  <si>
    <t>Other Direct Costs</t>
  </si>
  <si>
    <t>Other Facility Access Direct Costs</t>
  </si>
  <si>
    <t>Monthly Cost (estimate)</t>
  </si>
  <si>
    <t>Temporary Facility (Portable Restroom) Lease</t>
  </si>
  <si>
    <t>Paid Access Agreements</t>
  </si>
  <si>
    <t>Courtesy Agreements</t>
  </si>
  <si>
    <t>Total Direct Costs</t>
  </si>
  <si>
    <t>Safety and Security</t>
  </si>
  <si>
    <t>Maintenance Agreement</t>
  </si>
  <si>
    <t>Total Other Operating Direct Costs</t>
  </si>
  <si>
    <t>Other Overhead Costs</t>
  </si>
  <si>
    <t>Overhead %</t>
  </si>
  <si>
    <t>Temporaty Facility Lease</t>
  </si>
  <si>
    <t>Public Facilities Maintenance Agreements</t>
  </si>
  <si>
    <t>Total Other Overhead Costs</t>
  </si>
  <si>
    <t>Total of Other Direct Costs</t>
  </si>
  <si>
    <t>Administrative Costs</t>
  </si>
  <si>
    <t>Hours</t>
  </si>
  <si>
    <t>Total System Planning Costs</t>
  </si>
  <si>
    <t>Development/Tool Management</t>
  </si>
  <si>
    <t>Inventory Management</t>
  </si>
  <si>
    <t>Smartphone App Management</t>
  </si>
  <si>
    <t>Total Development/Tool Management Costs</t>
  </si>
  <si>
    <t>Vendor Negotiation</t>
  </si>
  <si>
    <t>Legal Review</t>
  </si>
  <si>
    <t>Planner</t>
  </si>
  <si>
    <t>Contracts</t>
  </si>
  <si>
    <t>Finance</t>
  </si>
  <si>
    <t>Field Operations</t>
  </si>
  <si>
    <t>Total Vendor Negotiation Costs</t>
  </si>
  <si>
    <t xml:space="preserve">Safety/Risk Assessment </t>
  </si>
  <si>
    <t>Risk Manager</t>
  </si>
  <si>
    <t>Total Safety/Risk Assessment Costs</t>
  </si>
  <si>
    <t>Administrative Overhead</t>
  </si>
  <si>
    <t>Total Administrative Agency Cost</t>
  </si>
  <si>
    <t>Planner/Scheduling</t>
  </si>
  <si>
    <t>Development /Tool Management</t>
  </si>
  <si>
    <t>Safety/Risk Assessment</t>
  </si>
  <si>
    <t>Total Internal Administrative Costs</t>
  </si>
  <si>
    <t>External Administrative Costs</t>
  </si>
  <si>
    <t>Planning Consultants</t>
  </si>
  <si>
    <t>A &amp; E Firm</t>
  </si>
  <si>
    <t>Environmental Firm</t>
  </si>
  <si>
    <t>Software Customization</t>
  </si>
  <si>
    <t>Total Cost</t>
  </si>
  <si>
    <t>Total Administrative Costs</t>
  </si>
  <si>
    <t>Capital Costs</t>
  </si>
  <si>
    <t>Temporary/Portable Facilities Purchase</t>
  </si>
  <si>
    <t>Number</t>
  </si>
  <si>
    <t>Estimated Cost ($)</t>
  </si>
  <si>
    <t>Cost</t>
  </si>
  <si>
    <t>Type 1</t>
  </si>
  <si>
    <t>Type 2</t>
  </si>
  <si>
    <t>Type 3</t>
  </si>
  <si>
    <t>Total Temporary/Portable Restroom Facility Costs</t>
  </si>
  <si>
    <t>Permanent Facilities Build</t>
  </si>
  <si>
    <t>Total Permanent Restroom Facility Costs</t>
  </si>
  <si>
    <t>ROW &amp; Land Purchase</t>
  </si>
  <si>
    <t>Site 1</t>
  </si>
  <si>
    <t>Site 2</t>
  </si>
  <si>
    <t>Site 3</t>
  </si>
  <si>
    <t>Site 4</t>
  </si>
  <si>
    <t>Site 5</t>
  </si>
  <si>
    <t>Total ROW &amp; Land Purchase Costs</t>
  </si>
  <si>
    <t>Site Improvements (from Table)</t>
  </si>
  <si>
    <t>Types of Improvements</t>
  </si>
  <si>
    <t>Site Capital Improvements Inventory</t>
  </si>
  <si>
    <t>Site</t>
  </si>
  <si>
    <t>Type of Improvement</t>
  </si>
  <si>
    <t>Lighting</t>
  </si>
  <si>
    <t>Access</t>
  </si>
  <si>
    <t>[or estimate total by multiple sites]</t>
  </si>
  <si>
    <t>Site Total</t>
  </si>
  <si>
    <t>Total Site Improvement Costs</t>
  </si>
  <si>
    <t>Fencing</t>
  </si>
  <si>
    <t>Stations Facilities Changes</t>
  </si>
  <si>
    <t>Station Type 1</t>
  </si>
  <si>
    <t>Station Type 2</t>
  </si>
  <si>
    <t>Station Type 3</t>
  </si>
  <si>
    <t xml:space="preserve"> Fencing</t>
  </si>
  <si>
    <t>Total Stations Facilities Changes Costs</t>
  </si>
  <si>
    <t>Total Other Costs</t>
  </si>
  <si>
    <t>Potential Savings</t>
  </si>
  <si>
    <t>Reuse temporary/portable facility</t>
  </si>
  <si>
    <t>Total Savings</t>
  </si>
  <si>
    <t>Total Capital Costs</t>
  </si>
  <si>
    <r>
      <t xml:space="preserve">                                               Instructions 
- </t>
    </r>
    <r>
      <rPr>
        <sz val="11"/>
        <color rgb="FF000000"/>
        <rFont val="Calibri"/>
        <family val="2"/>
      </rPr>
      <t>Temporary Restroom Facility: List each type of restroom facility, including the number planned and the purchase and installation cost per unit.
- Permanent Restroom Facility: List each type of restroom facility, including the number planned and the cost to build each stall or facility.
- ROW &amp; Land Purchase: List ROW and land purchases, including the amount if more than one and the estimated costs.
- Site Improvements: Fill out "Inventory of Improvements" table at bottom of spreadsheet first. Total costs of each site's improvements will then auto-populate in the summary table. (Note that as formatted you cannot use more than 4 types. You can look at the calculated rows in the inventory table to see what you would need to change to do this.)
- Stations: List each type of station, including the number and estimated cost. 
- Other: List any other capital costs that apply but are not covered in the other categories. 
- Potential Savings - Any capital cost savings you identify will be subtracted from the total costs.</t>
    </r>
  </si>
  <si>
    <t>Direct Operational Costs</t>
  </si>
  <si>
    <t>Type in the name of project here</t>
  </si>
  <si>
    <t>Control Sheet</t>
  </si>
  <si>
    <t xml:space="preserve">Spreadsheet Created By: </t>
  </si>
  <si>
    <t>Kay Farmah</t>
  </si>
  <si>
    <t>Date:</t>
  </si>
  <si>
    <t xml:space="preserve">Spreadsheet Further Developed and Modified By: </t>
  </si>
  <si>
    <t>Rosanna Hunt</t>
  </si>
  <si>
    <t>Rachel Cox</t>
  </si>
  <si>
    <t>Kay Farmah/Mike Davidge/Matt Tite</t>
  </si>
  <si>
    <t>Mike Davidge</t>
  </si>
  <si>
    <t>First test version</t>
  </si>
  <si>
    <t>Spreadsheet finalised for NHS Institute website</t>
  </si>
  <si>
    <t>Created Excel 2003 version and hide control sh</t>
  </si>
  <si>
    <t>v1r</t>
  </si>
  <si>
    <t>Correct Bugs in Benefits sheet</t>
  </si>
  <si>
    <t>v2r</t>
  </si>
  <si>
    <t>Correct Cost sum bug in Dividend sheet</t>
  </si>
  <si>
    <t>v3r</t>
  </si>
  <si>
    <t>Correct other bugs</t>
  </si>
  <si>
    <t>v4r</t>
  </si>
  <si>
    <t>Formula in Cost!E19, formatting, limitations, remove cumulatve dividend line</t>
  </si>
  <si>
    <t>Pay rates</t>
  </si>
  <si>
    <t>Vehicle operator rates</t>
  </si>
  <si>
    <t>Hourly rate</t>
  </si>
  <si>
    <t>Other operations rates</t>
  </si>
  <si>
    <t>Extra Board Driver</t>
  </si>
  <si>
    <t>Administrative Time Rates</t>
  </si>
  <si>
    <t>Scheduler</t>
  </si>
  <si>
    <t>Vehicle Operator Release Time</t>
  </si>
  <si>
    <t>Restroom Planner/Administrator/Committee Chair</t>
  </si>
  <si>
    <t>IT time</t>
  </si>
  <si>
    <t>Programmer</t>
  </si>
  <si>
    <t>App Management</t>
  </si>
  <si>
    <t>IT Analyst</t>
  </si>
  <si>
    <t>IT Supervisor</t>
  </si>
  <si>
    <t>IT Development Programmer</t>
  </si>
  <si>
    <t>Change in 
Platform Minutes/Day</t>
  </si>
  <si>
    <t xml:space="preserve">Instructions  </t>
  </si>
  <si>
    <t>Other Operating Direct Costs (From Inventory)</t>
  </si>
  <si>
    <t>Location
 Total</t>
  </si>
  <si>
    <t>Existing annual inventory costs</t>
  </si>
  <si>
    <t>Upcoming Inventory Costs - Total</t>
  </si>
  <si>
    <t>18-09</t>
  </si>
  <si>
    <t>All Routes (from detailed route table)</t>
  </si>
  <si>
    <t xml:space="preserve">Routes (from detailed Savings table)
</t>
  </si>
  <si>
    <t>Pay Rates Sheet (Optional)</t>
  </si>
  <si>
    <t>Restroom Access Planning Time</t>
  </si>
  <si>
    <t>Retention Benefits</t>
  </si>
  <si>
    <t xml:space="preserve">Health Care Claim Costs </t>
  </si>
  <si>
    <t>Claim Categories</t>
  </si>
  <si>
    <t>Total Costs - Before</t>
  </si>
  <si>
    <t>Total Costs - After</t>
  </si>
  <si>
    <t xml:space="preserve">Financial Benefits </t>
  </si>
  <si>
    <t>Example: UTIs</t>
  </si>
  <si>
    <t>Subtotal</t>
  </si>
  <si>
    <t>% of Savings Attributable to Program</t>
  </si>
  <si>
    <t>Savings from Program</t>
  </si>
  <si>
    <t xml:space="preserve">Health Care Premium Costs </t>
  </si>
  <si>
    <t>Actual Annual Premium - Before</t>
  </si>
  <si>
    <t>Benchmark Premium Change Rate - Before</t>
  </si>
  <si>
    <t>Expected Annual Premium - After</t>
  </si>
  <si>
    <t>Actual Annual Premium - After</t>
  </si>
  <si>
    <t>Actual Premium Change Rate - After</t>
  </si>
  <si>
    <t>Premium Change Rate Difference</t>
  </si>
  <si>
    <t xml:space="preserve">Example: </t>
  </si>
  <si>
    <t>Absenteeism/Lost Time Costs</t>
  </si>
  <si>
    <t>Type of Lost Time</t>
  </si>
  <si>
    <t>Annual Days Lost - Before</t>
  </si>
  <si>
    <t>Average Daily Wages &amp; Benefits</t>
  </si>
  <si>
    <t>Annual Days Lost - After</t>
  </si>
  <si>
    <t>Example: Sick Leave</t>
  </si>
  <si>
    <t>Turnover Costs</t>
  </si>
  <si>
    <t>Exit Reason</t>
  </si>
  <si>
    <t>Number of Exits - Before</t>
  </si>
  <si>
    <t>Number of Exits - After</t>
  </si>
  <si>
    <t>Average Separation Cost</t>
  </si>
  <si>
    <t>Average Hiring Cost</t>
  </si>
  <si>
    <t>Average Vacancy Cost</t>
  </si>
  <si>
    <t>Average Training Cost</t>
  </si>
  <si>
    <t>Example: Work Stress</t>
  </si>
  <si>
    <t>Medical Disqualification</t>
  </si>
  <si>
    <t>Early retirement</t>
  </si>
  <si>
    <t>Other separation</t>
  </si>
  <si>
    <t>Accident Costs</t>
  </si>
  <si>
    <t>Type of Accident</t>
  </si>
  <si>
    <t>Number of Accidents - Before</t>
  </si>
  <si>
    <t>Average Cost per Accident</t>
  </si>
  <si>
    <t>Number of Accidents - After</t>
  </si>
  <si>
    <t>Example: Fixed object collision</t>
  </si>
  <si>
    <t xml:space="preserve">Financial Benefits Summary </t>
  </si>
  <si>
    <t xml:space="preserve">Health Care Claims </t>
  </si>
  <si>
    <t>Health Care Premium</t>
  </si>
  <si>
    <t>Absenteeism</t>
  </si>
  <si>
    <t xml:space="preserve">Turnover </t>
  </si>
  <si>
    <t>Accidents</t>
  </si>
  <si>
    <t>Overall</t>
  </si>
  <si>
    <t>Due to Restroom Access</t>
  </si>
  <si>
    <t>Total Financial Benefits - Overall</t>
  </si>
  <si>
    <t>Total Financial Benefits - Due to WHPP Program</t>
  </si>
  <si>
    <t>Total Costs of Restroom-related Changes</t>
  </si>
  <si>
    <t>Benefits/Costs Ratio Estimate</t>
  </si>
  <si>
    <t>Costs-Benefits Beta</t>
  </si>
  <si>
    <t>Page Links</t>
  </si>
  <si>
    <t xml:space="preserve">Employee Health and </t>
  </si>
  <si>
    <t>Current  Costs - or After</t>
  </si>
  <si>
    <t xml:space="preserve">Costs or Financial Benefits </t>
  </si>
  <si>
    <t>H</t>
  </si>
  <si>
    <t>Instructions</t>
  </si>
  <si>
    <t>Restroom Costs Inventory</t>
  </si>
  <si>
    <t>Transit Operator Restroom Access Cost Estimation Tools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</si>
</sst>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2" formatCode="_(&quot;$&quot;* #,##0_);_(&quot;$&quot;* \(#,##0\);_(&quot;$&quot;* &quot;-&quot;_);_(@_)"/>
    <numFmt numFmtId="43" formatCode="_(* #,##0.00_);_(* \(#,##0.00\);_(* &quot;-&quot;??_);_(@_)"/>
    <numFmt numFmtId="164" formatCode="_-&quot;£&quot;* #,##0.00_-;\-&quot;£&quot;* #,##0.00_-;_-&quot;£&quot;* &quot;-&quot;??_-;_-@_-"/>
    <numFmt numFmtId="165" formatCode="_-* #,##0.00_-;\-* #,##0.00_-;_-* &quot;-&quot;??_-;_-@_-"/>
    <numFmt numFmtId="166" formatCode="_-* #,##0_-;\-* #,##0_-;_-* &quot;-&quot;??_-;_-@_-"/>
    <numFmt numFmtId="167" formatCode="&quot;$&quot;#,##0"/>
    <numFmt numFmtId="168" formatCode="[$-409]mmm\-yy;@"/>
    <numFmt numFmtId="169" formatCode="&quot;$&quot;#,##0.00"/>
    <numFmt numFmtId="170" formatCode="0.0"/>
    <numFmt numFmtId="171" formatCode="&quot;£&quot;#,##0"/>
  </numFmts>
  <fonts count="66"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0"/>
      <name val="Arial"/>
      <family val="2"/>
    </font>
    <font>
      <sz val="10"/>
      <name val="Arial"/>
      <family val="2"/>
    </font>
    <font>
      <b/>
      <sz val="14"/>
      <color indexed="9"/>
      <name val="Arial"/>
      <family val="2"/>
    </font>
    <font>
      <b/>
      <sz val="12"/>
      <color indexed="9"/>
      <name val="Arial"/>
      <family val="2"/>
    </font>
    <font>
      <sz val="12"/>
      <color indexed="9"/>
      <name val="Arial"/>
      <family val="2"/>
    </font>
    <font>
      <sz val="10"/>
      <name val="Arial"/>
      <family val="2"/>
    </font>
    <font>
      <sz val="11"/>
      <color indexed="8"/>
      <name val="Calibri"/>
      <family val="2"/>
    </font>
    <font>
      <sz val="12"/>
      <name val="Arial"/>
      <family val="2"/>
    </font>
    <font>
      <sz val="16"/>
      <name val="Arial"/>
      <family val="2"/>
    </font>
    <font>
      <b/>
      <sz val="12"/>
      <color indexed="16"/>
      <name val="Arial"/>
      <family val="2"/>
    </font>
    <font>
      <sz val="11"/>
      <name val="Arial"/>
      <family val="2"/>
    </font>
    <font>
      <sz val="8"/>
      <name val="Arial"/>
      <family val="2"/>
    </font>
    <font>
      <b/>
      <sz val="16"/>
      <name val="Arial"/>
      <family val="2"/>
    </font>
    <font>
      <u/>
      <sz val="10"/>
      <color theme="10"/>
      <name val="Arial"/>
      <family val="2"/>
    </font>
    <font>
      <sz val="11"/>
      <color theme="1"/>
      <name val="Calibri"/>
      <family val="2"/>
    </font>
    <font>
      <sz val="10"/>
      <color theme="0"/>
      <name val="Arial"/>
      <family val="2"/>
    </font>
    <font>
      <b/>
      <sz val="11"/>
      <name val="Arial"/>
      <family val="2"/>
    </font>
    <font>
      <b/>
      <sz val="9"/>
      <color rgb="FF002060"/>
      <name val="Arial"/>
      <family val="2"/>
    </font>
    <font>
      <u/>
      <sz val="10"/>
      <color theme="11"/>
      <name val="Arial"/>
      <family val="2"/>
    </font>
    <font>
      <b/>
      <sz val="14"/>
      <name val="Arial"/>
      <family val="2"/>
    </font>
    <font>
      <b/>
      <sz val="10"/>
      <color theme="1"/>
      <name val="Arial"/>
      <family val="2"/>
    </font>
    <font>
      <b/>
      <sz val="10"/>
      <color theme="0"/>
      <name val="Arial"/>
      <family val="2"/>
    </font>
    <font>
      <b/>
      <sz val="11"/>
      <color theme="0"/>
      <name val="Arial"/>
      <family val="2"/>
    </font>
    <font>
      <b/>
      <sz val="10"/>
      <color theme="1" tint="0.499984740745262"/>
      <name val="Arial"/>
      <family val="2"/>
    </font>
    <font>
      <sz val="10"/>
      <color theme="1" tint="0.499984740745262"/>
      <name val="Arial"/>
      <family val="2"/>
    </font>
    <font>
      <sz val="10"/>
      <color theme="1"/>
      <name val="Arial"/>
      <family val="2"/>
    </font>
    <font>
      <sz val="9"/>
      <color indexed="81"/>
      <name val="Tahoma"/>
      <family val="2"/>
    </font>
    <font>
      <b/>
      <sz val="9"/>
      <color indexed="81"/>
      <name val="Tahoma"/>
      <family val="2"/>
    </font>
    <font>
      <u/>
      <sz val="11"/>
      <color theme="10"/>
      <name val="Calibri"/>
      <family val="2"/>
      <scheme val="minor"/>
    </font>
    <font>
      <sz val="14"/>
      <name val="Arial"/>
      <family val="2"/>
    </font>
    <font>
      <b/>
      <sz val="11"/>
      <color rgb="FF000000"/>
      <name val="Calibri"/>
      <family val="2"/>
    </font>
    <font>
      <sz val="11"/>
      <color rgb="FF000000"/>
      <name val="Calibri"/>
      <family val="2"/>
    </font>
    <font>
      <u/>
      <sz val="10"/>
      <name val="Arial"/>
      <family val="2"/>
    </font>
    <font>
      <sz val="10"/>
      <color rgb="FF000000"/>
      <name val="Arial"/>
      <family val="2"/>
    </font>
    <font>
      <b/>
      <sz val="10"/>
      <color rgb="FF000000"/>
      <name val="Arial"/>
      <family val="2"/>
    </font>
    <font>
      <u/>
      <sz val="16"/>
      <color theme="10"/>
      <name val="Arial"/>
      <family val="2"/>
    </font>
    <font>
      <u/>
      <sz val="16"/>
      <color theme="1"/>
      <name val="Arial"/>
      <family val="2"/>
    </font>
    <font>
      <b/>
      <sz val="11"/>
      <color rgb="FFFFFFFF"/>
      <name val="Arial"/>
      <family val="2"/>
    </font>
    <font>
      <sz val="10"/>
      <color rgb="FF002060"/>
      <name val="Arial"/>
      <family val="2"/>
    </font>
    <font>
      <b/>
      <sz val="10"/>
      <color rgb="FF002060"/>
      <name val="Arial"/>
      <family val="2"/>
    </font>
    <font>
      <b/>
      <sz val="8"/>
      <color indexed="81"/>
      <name val="Tahoma"/>
      <family val="2"/>
    </font>
    <font>
      <sz val="8"/>
      <color indexed="81"/>
      <name val="Tahoma"/>
      <family val="2"/>
    </font>
    <font>
      <u/>
      <sz val="16"/>
      <name val="Arial"/>
      <family val="2"/>
    </font>
    <font>
      <u/>
      <sz val="16"/>
      <color rgb="FFFF0000"/>
      <name val="Arial"/>
      <family val="2"/>
    </font>
    <font>
      <b/>
      <sz val="16"/>
      <color rgb="FFFFFFFF"/>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theme="0"/>
        <bgColor indexed="64"/>
      </patternFill>
    </fill>
    <fill>
      <patternFill patternType="solid">
        <fgColor theme="3" tint="0.59999389629810485"/>
        <bgColor indexed="64"/>
      </patternFill>
    </fill>
    <fill>
      <patternFill patternType="solid">
        <fgColor theme="7"/>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rgb="FFFF6600"/>
        <bgColor indexed="64"/>
      </patternFill>
    </fill>
    <fill>
      <patternFill patternType="solid">
        <fgColor rgb="FFC6E7FC"/>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bgColor indexed="64"/>
      </patternFill>
    </fill>
    <fill>
      <patternFill patternType="solid">
        <fgColor rgb="FF92D050"/>
        <bgColor indexed="64"/>
      </patternFill>
    </fill>
    <fill>
      <patternFill patternType="darkVertical">
        <bgColor rgb="FFC6E7FC"/>
      </patternFill>
    </fill>
    <fill>
      <patternFill patternType="lightVertical"/>
    </fill>
    <fill>
      <patternFill patternType="lightVertical">
        <bgColor rgb="FFC6E7FC"/>
      </patternFill>
    </fill>
    <fill>
      <patternFill patternType="solid">
        <fgColor rgb="FFCCFF99"/>
        <bgColor indexed="64"/>
      </patternFill>
    </fill>
    <fill>
      <patternFill patternType="solid">
        <fgColor rgb="FFF8CBAD"/>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CFF69"/>
        <bgColor indexed="64"/>
      </patternFill>
    </fill>
    <fill>
      <patternFill patternType="solid">
        <fgColor rgb="FF80E5F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C6E7FC"/>
        <bgColor rgb="FF000000"/>
      </patternFill>
    </fill>
    <fill>
      <patternFill patternType="solid">
        <fgColor rgb="FFFF6600"/>
        <bgColor rgb="FF000000"/>
      </patternFill>
    </fill>
    <fill>
      <patternFill patternType="solid">
        <fgColor theme="8"/>
        <bgColor rgb="FF000000"/>
      </patternFill>
    </fill>
    <fill>
      <patternFill patternType="solid">
        <fgColor rgb="FF4BACC6"/>
        <bgColor indexed="64"/>
      </patternFill>
    </fill>
    <fill>
      <patternFill patternType="darkVertical"/>
    </fill>
    <fill>
      <patternFill patternType="darkVertical">
        <bgColor theme="0"/>
      </patternFill>
    </fill>
    <fill>
      <patternFill patternType="solid">
        <fgColor rgb="FF31869B"/>
        <bgColor rgb="FF000000"/>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right style="thin">
        <color auto="1"/>
      </right>
      <top/>
      <bottom style="thin">
        <color auto="1"/>
      </bottom>
      <diagonal/>
    </border>
    <border>
      <left style="double">
        <color auto="1"/>
      </left>
      <right style="double">
        <color auto="1"/>
      </right>
      <top style="thin">
        <color auto="1"/>
      </top>
      <bottom style="thin">
        <color auto="1"/>
      </bottom>
      <diagonal/>
    </border>
  </borders>
  <cellStyleXfs count="99">
    <xf numFmtId="0" fontId="0" fillId="0" borderId="0"/>
    <xf numFmtId="0" fontId="26"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43" fontId="27" fillId="0" borderId="0" applyFont="0" applyFill="0" applyBorder="0" applyAlignment="0" applyProtection="0"/>
    <xf numFmtId="164"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34"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5" fillId="0" borderId="0"/>
    <xf numFmtId="0" fontId="4" fillId="23" borderId="7" applyNumberFormat="0" applyFont="0" applyAlignment="0" applyProtection="0"/>
    <xf numFmtId="0" fontId="17"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43" fontId="2" fillId="0" borderId="0" applyFont="0" applyFill="0" applyBorder="0" applyAlignment="0" applyProtection="0"/>
    <xf numFmtId="0" fontId="49" fillId="0" borderId="0" applyNumberFormat="0" applyFill="0" applyBorder="0" applyAlignment="0" applyProtection="0"/>
    <xf numFmtId="0" fontId="3" fillId="0" borderId="0"/>
    <xf numFmtId="0" fontId="3" fillId="0" borderId="0"/>
    <xf numFmtId="0" fontId="7" fillId="20" borderId="13" applyNumberFormat="0" applyAlignment="0" applyProtection="0"/>
    <xf numFmtId="0" fontId="19" fillId="0" borderId="20" applyNumberFormat="0" applyFill="0" applyAlignment="0" applyProtection="0"/>
    <xf numFmtId="0" fontId="17" fillId="20" borderId="19" applyNumberFormat="0" applyAlignment="0" applyProtection="0"/>
    <xf numFmtId="0" fontId="14" fillId="7" borderId="13" applyNumberFormat="0" applyAlignment="0" applyProtection="0"/>
    <xf numFmtId="0" fontId="4" fillId="23" borderId="14" applyNumberFormat="0" applyFont="0" applyAlignment="0" applyProtection="0"/>
    <xf numFmtId="0" fontId="17" fillId="20" borderId="15" applyNumberFormat="0" applyAlignment="0" applyProtection="0"/>
    <xf numFmtId="0" fontId="19" fillId="0" borderId="16" applyNumberFormat="0" applyFill="0" applyAlignment="0" applyProtection="0"/>
    <xf numFmtId="0" fontId="7" fillId="20" borderId="17" applyNumberFormat="0" applyAlignment="0" applyProtection="0"/>
    <xf numFmtId="0" fontId="4" fillId="23" borderId="18" applyNumberFormat="0" applyFont="0" applyAlignment="0" applyProtection="0"/>
    <xf numFmtId="0" fontId="1" fillId="0" borderId="0"/>
    <xf numFmtId="43" fontId="1" fillId="0" borderId="0" applyFont="0" applyFill="0" applyBorder="0" applyAlignment="0" applyProtection="0"/>
    <xf numFmtId="0" fontId="14" fillId="7" borderId="17" applyNumberFormat="0" applyAlignment="0" applyProtection="0"/>
  </cellStyleXfs>
  <cellXfs count="532">
    <xf numFmtId="0" fontId="0" fillId="0" borderId="0" xfId="0"/>
    <xf numFmtId="0" fontId="23" fillId="24" borderId="0" xfId="1" applyFont="1" applyFill="1"/>
    <xf numFmtId="0" fontId="24" fillId="24" borderId="0" xfId="1" applyFont="1" applyFill="1"/>
    <xf numFmtId="166" fontId="25" fillId="24" borderId="0" xfId="29" applyNumberFormat="1" applyFont="1" applyFill="1" applyAlignment="1">
      <alignment horizontal="center"/>
    </xf>
    <xf numFmtId="0" fontId="25" fillId="24" borderId="0" xfId="1" applyFont="1" applyFill="1"/>
    <xf numFmtId="166" fontId="23" fillId="24" borderId="0" xfId="1" applyNumberFormat="1" applyFont="1" applyFill="1"/>
    <xf numFmtId="0" fontId="21" fillId="0" borderId="0" xfId="0" applyFont="1"/>
    <xf numFmtId="14" fontId="0" fillId="0" borderId="0" xfId="0" applyNumberFormat="1"/>
    <xf numFmtId="0" fontId="0" fillId="0" borderId="0" xfId="0" applyBorder="1"/>
    <xf numFmtId="0" fontId="0" fillId="0" borderId="0" xfId="0" applyAlignment="1">
      <alignment wrapText="1"/>
    </xf>
    <xf numFmtId="0" fontId="3" fillId="0" borderId="0" xfId="0" applyFont="1"/>
    <xf numFmtId="0" fontId="3" fillId="0" borderId="0" xfId="0" applyFont="1" applyAlignment="1">
      <alignment horizontal="left" vertical="center" wrapText="1"/>
    </xf>
    <xf numFmtId="0" fontId="0" fillId="25" borderId="0" xfId="0" applyFill="1"/>
    <xf numFmtId="0" fontId="33" fillId="0" borderId="0" xfId="0" applyFont="1"/>
    <xf numFmtId="0" fontId="30" fillId="25" borderId="0" xfId="0" quotePrefix="1" applyFont="1" applyFill="1" applyAlignment="1">
      <alignment horizontal="left" vertical="center"/>
    </xf>
    <xf numFmtId="0" fontId="29" fillId="25" borderId="0" xfId="0" applyFont="1" applyFill="1" applyAlignment="1">
      <alignment horizontal="left"/>
    </xf>
    <xf numFmtId="0" fontId="29" fillId="25" borderId="0" xfId="0" applyFont="1" applyFill="1"/>
    <xf numFmtId="0" fontId="29" fillId="25" borderId="0" xfId="0" applyFont="1" applyFill="1" applyAlignment="1">
      <alignment horizontal="left" vertical="center"/>
    </xf>
    <xf numFmtId="0" fontId="0" fillId="0" borderId="0" xfId="0" applyAlignment="1">
      <alignment vertical="center"/>
    </xf>
    <xf numFmtId="0" fontId="38" fillId="0" borderId="0" xfId="0" applyFont="1" applyAlignment="1">
      <alignment horizontal="center" readingOrder="1"/>
    </xf>
    <xf numFmtId="0" fontId="33" fillId="25" borderId="0" xfId="0" applyFont="1" applyFill="1" applyAlignment="1">
      <alignment horizontal="left" vertical="center" indent="1"/>
    </xf>
    <xf numFmtId="0" fontId="3" fillId="0" borderId="0" xfId="0" applyFont="1" applyAlignment="1">
      <alignment horizontal="left" vertical="center"/>
    </xf>
    <xf numFmtId="0" fontId="3" fillId="0" borderId="0" xfId="0" applyFont="1" applyAlignment="1">
      <alignment horizontal="left" vertical="center" indent="1"/>
    </xf>
    <xf numFmtId="0" fontId="3" fillId="0" borderId="10" xfId="0" applyFont="1" applyBorder="1" applyAlignment="1">
      <alignment vertical="center" wrapText="1"/>
    </xf>
    <xf numFmtId="0" fontId="45" fillId="25" borderId="11" xfId="0" applyFont="1" applyFill="1" applyBorder="1" applyAlignment="1">
      <alignment vertical="center" wrapText="1"/>
    </xf>
    <xf numFmtId="0" fontId="33" fillId="25" borderId="0" xfId="0" quotePrefix="1" applyFont="1" applyFill="1" applyAlignment="1">
      <alignment horizontal="left" vertical="center" indent="1"/>
    </xf>
    <xf numFmtId="0" fontId="29" fillId="25" borderId="0" xfId="0" applyFont="1" applyFill="1" applyAlignment="1" applyProtection="1">
      <alignment horizontal="left"/>
      <protection locked="0"/>
    </xf>
    <xf numFmtId="0" fontId="29" fillId="25" borderId="0" xfId="0" applyFont="1" applyFill="1" applyAlignment="1" applyProtection="1">
      <alignment horizontal="center"/>
      <protection locked="0"/>
    </xf>
    <xf numFmtId="0" fontId="29" fillId="25" borderId="0" xfId="0" applyFont="1" applyFill="1" applyAlignment="1" applyProtection="1">
      <alignment horizontal="right"/>
      <protection locked="0"/>
    </xf>
    <xf numFmtId="0" fontId="29" fillId="25" borderId="0" xfId="0" applyFont="1" applyFill="1" applyProtection="1">
      <protection locked="0"/>
    </xf>
    <xf numFmtId="0" fontId="33" fillId="25" borderId="0" xfId="0" applyFont="1" applyFill="1" applyBorder="1" applyAlignment="1" applyProtection="1">
      <alignment horizontal="left" vertical="center"/>
      <protection locked="0"/>
    </xf>
    <xf numFmtId="0" fontId="33" fillId="25" borderId="0" xfId="0" applyFont="1" applyFill="1" applyBorder="1" applyAlignment="1" applyProtection="1">
      <alignment horizontal="center" vertical="center"/>
      <protection locked="0"/>
    </xf>
    <xf numFmtId="165" fontId="0" fillId="0" borderId="0" xfId="29" applyFont="1" applyBorder="1" applyAlignment="1" applyProtection="1">
      <alignment horizontal="right"/>
      <protection locked="0"/>
    </xf>
    <xf numFmtId="0" fontId="0" fillId="0" borderId="0" xfId="0" applyBorder="1" applyProtection="1">
      <protection locked="0"/>
    </xf>
    <xf numFmtId="0" fontId="30" fillId="25" borderId="12" xfId="0" applyFont="1" applyFill="1" applyBorder="1" applyAlignment="1" applyProtection="1">
      <alignment horizontal="left" vertical="center"/>
      <protection locked="0"/>
    </xf>
    <xf numFmtId="0" fontId="30" fillId="25" borderId="12" xfId="0" applyFont="1" applyFill="1" applyBorder="1" applyAlignment="1" applyProtection="1">
      <alignment horizontal="center" vertical="center"/>
      <protection locked="0"/>
    </xf>
    <xf numFmtId="165" fontId="0" fillId="0" borderId="12" xfId="29" applyFont="1" applyBorder="1" applyAlignment="1" applyProtection="1">
      <alignment horizontal="right"/>
      <protection locked="0"/>
    </xf>
    <xf numFmtId="0" fontId="0" fillId="0" borderId="12" xfId="0" applyBorder="1" applyProtection="1">
      <protection locked="0"/>
    </xf>
    <xf numFmtId="0" fontId="22" fillId="0" borderId="0" xfId="1" applyFont="1" applyBorder="1" applyProtection="1">
      <protection locked="0"/>
    </xf>
    <xf numFmtId="0" fontId="0" fillId="0" borderId="0" xfId="0" applyProtection="1">
      <protection locked="0"/>
    </xf>
    <xf numFmtId="0" fontId="42" fillId="0" borderId="0" xfId="0" applyFont="1" applyFill="1" applyBorder="1" applyAlignment="1" applyProtection="1">
      <alignment horizontal="center" vertical="center"/>
      <protection locked="0"/>
    </xf>
    <xf numFmtId="167" fontId="21" fillId="0" borderId="0" xfId="29" applyNumberFormat="1" applyFont="1" applyFill="1" applyBorder="1" applyAlignment="1" applyProtection="1">
      <alignment horizontal="right" vertical="center"/>
      <protection locked="0"/>
    </xf>
    <xf numFmtId="0" fontId="3" fillId="0" borderId="0" xfId="0" applyFont="1" applyAlignment="1" applyProtection="1">
      <alignment horizontal="left" vertical="center" inden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0" fillId="0" borderId="0" xfId="0" applyAlignment="1" applyProtection="1">
      <alignment wrapText="1"/>
      <protection locked="0"/>
    </xf>
    <xf numFmtId="0" fontId="21" fillId="0" borderId="26" xfId="0" applyFont="1" applyBorder="1" applyProtection="1">
      <protection locked="0"/>
    </xf>
    <xf numFmtId="0" fontId="21" fillId="0" borderId="21" xfId="0" applyFont="1" applyBorder="1" applyProtection="1">
      <protection locked="0"/>
    </xf>
    <xf numFmtId="0" fontId="21" fillId="0" borderId="27" xfId="0" applyFont="1" applyBorder="1" applyProtection="1">
      <protection locked="0"/>
    </xf>
    <xf numFmtId="0" fontId="3" fillId="0" borderId="26" xfId="1" applyFont="1" applyBorder="1" applyProtection="1">
      <protection locked="0"/>
    </xf>
    <xf numFmtId="165" fontId="3" fillId="0" borderId="0" xfId="29" applyFont="1" applyAlignment="1" applyProtection="1">
      <alignment horizontal="right" vertical="center"/>
      <protection locked="0"/>
    </xf>
    <xf numFmtId="0" fontId="3" fillId="0" borderId="0" xfId="1" applyFont="1" applyBorder="1" applyAlignment="1" applyProtection="1">
      <protection locked="0"/>
    </xf>
    <xf numFmtId="0" fontId="3" fillId="0" borderId="26" xfId="0" applyFont="1" applyBorder="1" applyAlignment="1" applyProtection="1">
      <alignment horizontal="left"/>
      <protection locked="0"/>
    </xf>
    <xf numFmtId="0" fontId="0" fillId="0" borderId="26" xfId="0" applyBorder="1" applyProtection="1">
      <protection locked="0"/>
    </xf>
    <xf numFmtId="0" fontId="3" fillId="0" borderId="0" xfId="85" applyFont="1" applyAlignment="1" applyProtection="1">
      <alignment horizontal="left" vertical="center" indent="1"/>
      <protection locked="0"/>
    </xf>
    <xf numFmtId="0" fontId="3" fillId="0" borderId="0" xfId="85" applyFont="1" applyAlignment="1" applyProtection="1">
      <alignment horizontal="center" vertical="center"/>
      <protection locked="0"/>
    </xf>
    <xf numFmtId="167" fontId="3" fillId="0" borderId="0" xfId="85" applyNumberFormat="1" applyFont="1" applyAlignment="1" applyProtection="1">
      <alignment horizontal="right" vertical="center"/>
      <protection locked="0"/>
    </xf>
    <xf numFmtId="0" fontId="0" fillId="0" borderId="0" xfId="0" applyFill="1" applyProtection="1">
      <protection locked="0"/>
    </xf>
    <xf numFmtId="0" fontId="0" fillId="0" borderId="0" xfId="0" applyAlignment="1" applyProtection="1">
      <alignment horizontal="center"/>
      <protection locked="0"/>
    </xf>
    <xf numFmtId="165" fontId="0" fillId="0" borderId="0" xfId="29" applyFont="1" applyAlignment="1" applyProtection="1">
      <alignment horizontal="right"/>
      <protection locked="0"/>
    </xf>
    <xf numFmtId="167" fontId="3" fillId="0" borderId="21" xfId="29" applyNumberFormat="1" applyFont="1" applyFill="1" applyBorder="1" applyAlignment="1" applyProtection="1">
      <alignment horizontal="right" vertical="center"/>
    </xf>
    <xf numFmtId="169" fontId="0" fillId="31" borderId="27" xfId="0" applyNumberFormat="1" applyFill="1" applyBorder="1" applyProtection="1"/>
    <xf numFmtId="169" fontId="0" fillId="31" borderId="33" xfId="0" applyNumberFormat="1" applyFill="1" applyBorder="1" applyProtection="1"/>
    <xf numFmtId="0" fontId="0" fillId="0" borderId="37" xfId="0" applyBorder="1" applyProtection="1">
      <protection locked="0"/>
    </xf>
    <xf numFmtId="0" fontId="0" fillId="0" borderId="22" xfId="0" applyBorder="1" applyProtection="1">
      <protection locked="0"/>
    </xf>
    <xf numFmtId="0" fontId="21" fillId="0" borderId="0" xfId="0" applyFont="1" applyAlignment="1" applyProtection="1">
      <protection locked="0"/>
    </xf>
    <xf numFmtId="165" fontId="0" fillId="0" borderId="0" xfId="29" applyFont="1" applyBorder="1" applyProtection="1">
      <protection locked="0"/>
    </xf>
    <xf numFmtId="165" fontId="0" fillId="0" borderId="12" xfId="29" applyFont="1" applyBorder="1" applyProtection="1">
      <protection locked="0"/>
    </xf>
    <xf numFmtId="0" fontId="21" fillId="0" borderId="0" xfId="1" applyFont="1" applyFill="1" applyBorder="1" applyAlignment="1" applyProtection="1">
      <alignment horizontal="center"/>
      <protection locked="0"/>
    </xf>
    <xf numFmtId="0" fontId="21" fillId="0" borderId="0" xfId="1" applyFont="1" applyFill="1" applyBorder="1" applyAlignment="1" applyProtection="1">
      <alignment horizontal="center" wrapText="1"/>
      <protection locked="0"/>
    </xf>
    <xf numFmtId="0" fontId="3" fillId="0" borderId="0" xfId="1" applyFont="1" applyFill="1" applyBorder="1" applyProtection="1">
      <protection locked="0"/>
    </xf>
    <xf numFmtId="0" fontId="3" fillId="0" borderId="0" xfId="0" applyFont="1" applyFill="1" applyBorder="1" applyProtection="1">
      <protection locked="0"/>
    </xf>
    <xf numFmtId="169" fontId="0" fillId="0" borderId="0" xfId="0" applyNumberFormat="1" applyFill="1" applyBorder="1" applyProtection="1">
      <protection locked="0"/>
    </xf>
    <xf numFmtId="0" fontId="0" fillId="0" borderId="0" xfId="0" applyFill="1" applyBorder="1" applyProtection="1">
      <protection locked="0"/>
    </xf>
    <xf numFmtId="0" fontId="3" fillId="31" borderId="21" xfId="0" applyFont="1" applyFill="1" applyBorder="1" applyAlignment="1" applyProtection="1">
      <alignment horizontal="left" vertical="center" indent="1"/>
      <protection locked="0"/>
    </xf>
    <xf numFmtId="0" fontId="3" fillId="0" borderId="0" xfId="0" applyFont="1" applyAlignment="1" applyProtection="1">
      <alignment vertical="center"/>
      <protection locked="0"/>
    </xf>
    <xf numFmtId="0" fontId="0" fillId="0" borderId="0" xfId="0" applyFill="1" applyBorder="1" applyAlignment="1" applyProtection="1">
      <alignment wrapText="1"/>
      <protection locked="0"/>
    </xf>
    <xf numFmtId="169" fontId="0" fillId="0" borderId="0" xfId="0" applyNumberFormat="1" applyFill="1" applyBorder="1" applyAlignment="1" applyProtection="1">
      <alignment wrapText="1"/>
      <protection locked="0"/>
    </xf>
    <xf numFmtId="0" fontId="21" fillId="0" borderId="0" xfId="0" applyFont="1" applyFill="1" applyBorder="1" applyAlignment="1" applyProtection="1">
      <alignment horizontal="center" vertical="center" wrapText="1"/>
      <protection locked="0"/>
    </xf>
    <xf numFmtId="169" fontId="21" fillId="0" borderId="0" xfId="0" applyNumberFormat="1" applyFont="1" applyFill="1" applyBorder="1" applyAlignment="1" applyProtection="1">
      <alignment horizontal="center" vertical="center" wrapText="1"/>
      <protection locked="0"/>
    </xf>
    <xf numFmtId="165" fontId="3" fillId="0" borderId="0" xfId="29" applyFont="1" applyAlignment="1" applyProtection="1">
      <alignment vertical="center"/>
      <protection locked="0"/>
    </xf>
    <xf numFmtId="0" fontId="36" fillId="0" borderId="0" xfId="1" applyFont="1" applyFill="1" applyBorder="1" applyProtection="1">
      <protection locked="0"/>
    </xf>
    <xf numFmtId="169" fontId="36" fillId="0" borderId="0" xfId="1" applyNumberFormat="1" applyFont="1" applyFill="1" applyBorder="1" applyProtection="1">
      <protection locked="0"/>
    </xf>
    <xf numFmtId="9" fontId="3" fillId="31" borderId="21" xfId="0" applyNumberFormat="1"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167" fontId="3" fillId="0" borderId="0" xfId="29" applyNumberFormat="1" applyFont="1" applyFill="1" applyBorder="1" applyAlignment="1" applyProtection="1">
      <alignment vertical="center"/>
      <protection locked="0"/>
    </xf>
    <xf numFmtId="0" fontId="42" fillId="0" borderId="0" xfId="0" applyFont="1" applyFill="1" applyBorder="1" applyAlignment="1" applyProtection="1">
      <alignment horizontal="left" vertical="center" indent="1"/>
      <protection locked="0"/>
    </xf>
    <xf numFmtId="167" fontId="21" fillId="0" borderId="0" xfId="29" applyNumberFormat="1" applyFont="1" applyFill="1" applyBorder="1" applyAlignment="1" applyProtection="1">
      <alignment vertical="center"/>
      <protection locked="0"/>
    </xf>
    <xf numFmtId="167" fontId="3" fillId="0" borderId="0" xfId="0" applyNumberFormat="1" applyFont="1" applyFill="1" applyBorder="1" applyAlignment="1" applyProtection="1">
      <alignment vertical="center"/>
      <protection locked="0"/>
    </xf>
    <xf numFmtId="165" fontId="3" fillId="0" borderId="0" xfId="29" applyFont="1" applyFill="1" applyBorder="1" applyAlignment="1" applyProtection="1">
      <alignment vertical="center"/>
      <protection locked="0"/>
    </xf>
    <xf numFmtId="165" fontId="0" fillId="0" borderId="0" xfId="29" applyFont="1" applyFill="1" applyBorder="1" applyProtection="1">
      <protection locked="0"/>
    </xf>
    <xf numFmtId="165" fontId="0" fillId="0" borderId="0" xfId="29" applyFont="1" applyFill="1" applyProtection="1">
      <protection locked="0"/>
    </xf>
    <xf numFmtId="165" fontId="0" fillId="0" borderId="0" xfId="29" applyFont="1" applyProtection="1">
      <protection locked="0"/>
    </xf>
    <xf numFmtId="167" fontId="21" fillId="34" borderId="0" xfId="29" applyNumberFormat="1" applyFont="1" applyFill="1" applyBorder="1" applyAlignment="1" applyProtection="1">
      <alignment vertical="center"/>
    </xf>
    <xf numFmtId="0" fontId="21" fillId="0" borderId="0" xfId="0" applyFont="1" applyAlignment="1" applyProtection="1">
      <alignment horizontal="center" vertical="center" wrapText="1"/>
      <protection locked="0"/>
    </xf>
    <xf numFmtId="167" fontId="3" fillId="0" borderId="0" xfId="0" applyNumberFormat="1" applyFont="1" applyAlignment="1" applyProtection="1">
      <alignment vertical="center"/>
      <protection locked="0"/>
    </xf>
    <xf numFmtId="0" fontId="21" fillId="0" borderId="0" xfId="0" applyFont="1" applyProtection="1">
      <protection locked="0"/>
    </xf>
    <xf numFmtId="0" fontId="3" fillId="0" borderId="0" xfId="0" applyFont="1" applyProtection="1">
      <protection locked="0"/>
    </xf>
    <xf numFmtId="0" fontId="21" fillId="0" borderId="0" xfId="0" applyFont="1" applyBorder="1" applyAlignment="1" applyProtection="1">
      <alignment horizontal="center" vertical="center" wrapText="1"/>
      <protection locked="0"/>
    </xf>
    <xf numFmtId="0" fontId="21" fillId="0" borderId="0" xfId="1" applyFont="1" applyBorder="1" applyAlignment="1" applyProtection="1">
      <protection locked="0"/>
    </xf>
    <xf numFmtId="0" fontId="21" fillId="0" borderId="22" xfId="1" applyFont="1" applyBorder="1" applyAlignment="1" applyProtection="1">
      <alignment horizontal="center"/>
      <protection locked="0"/>
    </xf>
    <xf numFmtId="165" fontId="0" fillId="31" borderId="0" xfId="29" applyFont="1" applyFill="1" applyProtection="1">
      <protection locked="0"/>
    </xf>
    <xf numFmtId="0" fontId="3" fillId="0" borderId="23" xfId="1" applyFont="1" applyBorder="1" applyProtection="1">
      <protection locked="0"/>
    </xf>
    <xf numFmtId="0" fontId="3" fillId="0" borderId="24" xfId="1" applyFont="1" applyBorder="1" applyProtection="1">
      <protection locked="0"/>
    </xf>
    <xf numFmtId="0" fontId="21" fillId="0" borderId="28" xfId="1" applyFont="1" applyBorder="1" applyProtection="1">
      <protection locked="0"/>
    </xf>
    <xf numFmtId="0" fontId="21" fillId="0" borderId="0" xfId="0" applyFont="1" applyBorder="1" applyProtection="1">
      <protection locked="0"/>
    </xf>
    <xf numFmtId="167" fontId="0" fillId="0" borderId="27" xfId="32" applyNumberFormat="1" applyFont="1" applyBorder="1" applyProtection="1">
      <protection locked="0"/>
    </xf>
    <xf numFmtId="0" fontId="21" fillId="0" borderId="28" xfId="0" applyFont="1" applyBorder="1" applyProtection="1">
      <protection locked="0"/>
    </xf>
    <xf numFmtId="0" fontId="3" fillId="0" borderId="23" xfId="0" applyFont="1" applyBorder="1" applyProtection="1">
      <protection locked="0"/>
    </xf>
    <xf numFmtId="0" fontId="3" fillId="0" borderId="24" xfId="0" applyFont="1" applyBorder="1" applyProtection="1">
      <protection locked="0"/>
    </xf>
    <xf numFmtId="167" fontId="0" fillId="0" borderId="25" xfId="32" applyNumberFormat="1" applyFont="1" applyBorder="1" applyProtection="1">
      <protection locked="0"/>
    </xf>
    <xf numFmtId="167" fontId="0" fillId="0" borderId="30" xfId="32" applyNumberFormat="1" applyFont="1" applyBorder="1" applyProtection="1"/>
    <xf numFmtId="167" fontId="21" fillId="34" borderId="22" xfId="29" applyNumberFormat="1" applyFont="1" applyFill="1" applyBorder="1" applyAlignment="1" applyProtection="1">
      <alignment vertical="center"/>
    </xf>
    <xf numFmtId="0" fontId="29" fillId="0" borderId="0" xfId="0" applyFont="1" applyProtection="1">
      <protection locked="0"/>
    </xf>
    <xf numFmtId="0" fontId="0" fillId="35" borderId="0" xfId="0" applyFill="1" applyProtection="1">
      <protection locked="0"/>
    </xf>
    <xf numFmtId="0" fontId="3" fillId="36" borderId="21" xfId="0" applyFont="1" applyFill="1" applyBorder="1" applyAlignment="1" applyProtection="1">
      <alignment horizontal="left" vertical="center" indent="1"/>
      <protection locked="0"/>
    </xf>
    <xf numFmtId="2" fontId="3" fillId="36" borderId="21" xfId="46" applyNumberFormat="1" applyFont="1" applyFill="1" applyBorder="1" applyAlignment="1" applyProtection="1">
      <alignment horizontal="left" vertical="center" indent="1"/>
      <protection locked="0"/>
    </xf>
    <xf numFmtId="0" fontId="3" fillId="37" borderId="21" xfId="0" applyFont="1" applyFill="1" applyBorder="1" applyAlignment="1" applyProtection="1">
      <alignment horizontal="left" vertical="center" indent="1"/>
      <protection locked="0"/>
    </xf>
    <xf numFmtId="0" fontId="3" fillId="37" borderId="21" xfId="0" applyFont="1" applyFill="1" applyBorder="1" applyAlignment="1" applyProtection="1">
      <alignment horizontal="center" vertical="center"/>
    </xf>
    <xf numFmtId="0" fontId="3" fillId="37" borderId="21" xfId="0" applyFont="1" applyFill="1" applyBorder="1" applyAlignment="1" applyProtection="1">
      <alignment horizontal="center" vertical="center"/>
      <protection locked="0"/>
    </xf>
    <xf numFmtId="9" fontId="3" fillId="37" borderId="21" xfId="0" applyNumberFormat="1" applyFont="1" applyFill="1" applyBorder="1" applyAlignment="1" applyProtection="1">
      <alignment horizontal="left" vertical="center" indent="1"/>
      <protection locked="0"/>
    </xf>
    <xf numFmtId="0" fontId="0" fillId="37" borderId="37" xfId="0" applyFill="1" applyBorder="1" applyProtection="1">
      <protection locked="0"/>
    </xf>
    <xf numFmtId="0" fontId="0" fillId="37" borderId="22" xfId="0" applyFill="1" applyBorder="1" applyProtection="1">
      <protection locked="0"/>
    </xf>
    <xf numFmtId="0" fontId="3" fillId="37" borderId="22" xfId="1" applyFont="1" applyFill="1" applyBorder="1" applyProtection="1">
      <protection locked="0"/>
    </xf>
    <xf numFmtId="169" fontId="0" fillId="37" borderId="22" xfId="0" applyNumberFormat="1" applyFill="1" applyBorder="1" applyProtection="1"/>
    <xf numFmtId="167" fontId="3" fillId="37" borderId="38" xfId="29" applyNumberFormat="1" applyFont="1" applyFill="1" applyBorder="1" applyAlignment="1" applyProtection="1">
      <alignment horizontal="right" vertical="center"/>
    </xf>
    <xf numFmtId="169" fontId="0" fillId="38" borderId="39" xfId="0" applyNumberFormat="1" applyFill="1" applyBorder="1" applyProtection="1"/>
    <xf numFmtId="0" fontId="0" fillId="37" borderId="28" xfId="0" applyFill="1" applyBorder="1" applyProtection="1">
      <protection locked="0"/>
    </xf>
    <xf numFmtId="0" fontId="0" fillId="37" borderId="29" xfId="0" applyFill="1" applyBorder="1" applyProtection="1">
      <protection locked="0"/>
    </xf>
    <xf numFmtId="169" fontId="0" fillId="37" borderId="29" xfId="0" applyNumberFormat="1" applyFill="1" applyBorder="1" applyProtection="1"/>
    <xf numFmtId="167" fontId="3" fillId="37" borderId="35" xfId="29" applyNumberFormat="1" applyFont="1" applyFill="1" applyBorder="1" applyAlignment="1" applyProtection="1">
      <alignment horizontal="right" vertical="center"/>
    </xf>
    <xf numFmtId="169" fontId="0" fillId="38" borderId="30" xfId="0" applyNumberFormat="1" applyFill="1" applyBorder="1" applyProtection="1"/>
    <xf numFmtId="0" fontId="3" fillId="38" borderId="21" xfId="0" applyFont="1" applyFill="1" applyBorder="1" applyAlignment="1" applyProtection="1">
      <alignment horizontal="left" vertical="center" indent="1"/>
      <protection locked="0"/>
    </xf>
    <xf numFmtId="0" fontId="3" fillId="0" borderId="22" xfId="0" applyFont="1" applyBorder="1" applyProtection="1">
      <protection locked="0"/>
    </xf>
    <xf numFmtId="167" fontId="0" fillId="0" borderId="39" xfId="32" applyNumberFormat="1" applyFont="1" applyBorder="1" applyProtection="1">
      <protection locked="0"/>
    </xf>
    <xf numFmtId="0" fontId="21" fillId="0" borderId="43" xfId="85" applyFont="1" applyFill="1" applyBorder="1" applyAlignment="1" applyProtection="1">
      <alignment horizontal="left" vertical="center" indent="1"/>
      <protection locked="0"/>
    </xf>
    <xf numFmtId="0" fontId="51" fillId="39" borderId="0" xfId="0" applyFont="1" applyFill="1" applyAlignment="1">
      <alignment horizontal="left" vertical="center" wrapText="1"/>
    </xf>
    <xf numFmtId="0" fontId="53" fillId="0" borderId="0" xfId="0" applyFont="1"/>
    <xf numFmtId="169" fontId="3" fillId="0" borderId="0" xfId="1" applyNumberFormat="1" applyFont="1" applyFill="1" applyBorder="1" applyProtection="1"/>
    <xf numFmtId="169" fontId="3" fillId="0" borderId="0" xfId="0" applyNumberFormat="1" applyFont="1" applyFill="1" applyBorder="1" applyProtection="1"/>
    <xf numFmtId="0" fontId="3" fillId="0" borderId="0" xfId="0" applyFont="1" applyFill="1" applyProtection="1">
      <protection locked="0"/>
    </xf>
    <xf numFmtId="0" fontId="21" fillId="0" borderId="27" xfId="0" applyFont="1" applyBorder="1" applyAlignment="1" applyProtection="1">
      <alignment horizontal="center" wrapText="1"/>
      <protection locked="0"/>
    </xf>
    <xf numFmtId="0" fontId="44" fillId="25" borderId="21" xfId="0" applyFont="1" applyFill="1" applyBorder="1" applyAlignment="1">
      <alignment vertical="center" wrapText="1"/>
    </xf>
    <xf numFmtId="0" fontId="3" fillId="0" borderId="21" xfId="0" applyFont="1" applyBorder="1" applyAlignment="1">
      <alignment horizontal="left" vertical="center" wrapText="1" indent="1"/>
    </xf>
    <xf numFmtId="0" fontId="3" fillId="0" borderId="0" xfId="1" applyFont="1" applyBorder="1" applyProtection="1">
      <protection locked="0"/>
    </xf>
    <xf numFmtId="0" fontId="3" fillId="0" borderId="0" xfId="1" applyFont="1" applyBorder="1" applyAlignment="1" applyProtection="1">
      <alignment horizontal="center"/>
      <protection locked="0"/>
    </xf>
    <xf numFmtId="165" fontId="3" fillId="0" borderId="0" xfId="29" applyFont="1" applyBorder="1" applyAlignment="1" applyProtection="1">
      <alignment horizontal="right"/>
      <protection locked="0"/>
    </xf>
    <xf numFmtId="2" fontId="3" fillId="31" borderId="21" xfId="0" applyNumberFormat="1" applyFont="1" applyFill="1" applyBorder="1" applyAlignment="1" applyProtection="1">
      <alignment horizontal="center" vertical="center"/>
    </xf>
    <xf numFmtId="1" fontId="3" fillId="31" borderId="21" xfId="0" applyNumberFormat="1" applyFont="1" applyFill="1" applyBorder="1" applyAlignment="1" applyProtection="1">
      <alignment horizontal="center" vertical="center"/>
      <protection locked="0"/>
    </xf>
    <xf numFmtId="0" fontId="3" fillId="25" borderId="0" xfId="1" applyFont="1" applyFill="1" applyBorder="1" applyProtection="1">
      <protection locked="0"/>
    </xf>
    <xf numFmtId="0" fontId="3" fillId="31" borderId="21" xfId="0" applyFont="1" applyFill="1" applyBorder="1" applyAlignment="1" applyProtection="1">
      <alignment horizontal="center" vertical="center"/>
      <protection locked="0"/>
    </xf>
    <xf numFmtId="0" fontId="3" fillId="31" borderId="21" xfId="0" applyFont="1" applyFill="1" applyBorder="1" applyAlignment="1" applyProtection="1">
      <alignment horizontal="left" vertical="center" wrapText="1" indent="1"/>
      <protection locked="0"/>
    </xf>
    <xf numFmtId="165" fontId="3" fillId="0" borderId="0" xfId="29" applyFont="1" applyBorder="1" applyProtection="1">
      <protection locked="0"/>
    </xf>
    <xf numFmtId="169" fontId="3" fillId="0" borderId="0" xfId="1" applyNumberFormat="1" applyFont="1" applyFill="1" applyBorder="1" applyProtection="1">
      <protection locked="0"/>
    </xf>
    <xf numFmtId="167" fontId="21" fillId="34" borderId="22" xfId="29" applyNumberFormat="1" applyFont="1" applyFill="1" applyBorder="1" applyAlignment="1" applyProtection="1">
      <alignment vertical="center"/>
      <protection locked="0"/>
    </xf>
    <xf numFmtId="0" fontId="3" fillId="31" borderId="21" xfId="0" applyFont="1" applyFill="1" applyBorder="1" applyAlignment="1" applyProtection="1">
      <alignment horizontal="left" vertical="center" indent="1"/>
    </xf>
    <xf numFmtId="2" fontId="3" fillId="31" borderId="21" xfId="46" applyNumberFormat="1" applyFont="1" applyFill="1" applyBorder="1" applyAlignment="1" applyProtection="1">
      <alignment horizontal="left" vertical="center" indent="1"/>
      <protection locked="0"/>
    </xf>
    <xf numFmtId="0" fontId="21" fillId="31" borderId="21" xfId="0" applyFont="1" applyFill="1" applyBorder="1" applyAlignment="1" applyProtection="1">
      <alignment horizontal="left" vertical="center" indent="1"/>
      <protection locked="0"/>
    </xf>
    <xf numFmtId="167" fontId="3" fillId="0" borderId="25" xfId="32" applyNumberFormat="1" applyFont="1" applyBorder="1" applyProtection="1">
      <protection locked="0"/>
    </xf>
    <xf numFmtId="167" fontId="3" fillId="0" borderId="27" xfId="32" applyNumberFormat="1" applyFont="1" applyBorder="1" applyProtection="1">
      <protection locked="0"/>
    </xf>
    <xf numFmtId="0" fontId="3" fillId="0" borderId="29" xfId="1" applyFont="1" applyBorder="1" applyAlignment="1" applyProtection="1">
      <alignment wrapText="1"/>
    </xf>
    <xf numFmtId="167" fontId="3" fillId="0" borderId="30" xfId="32" applyNumberFormat="1" applyFont="1" applyBorder="1" applyProtection="1"/>
    <xf numFmtId="0" fontId="3" fillId="0" borderId="0" xfId="0" quotePrefix="1" applyFont="1" applyAlignment="1">
      <alignment horizontal="left"/>
    </xf>
    <xf numFmtId="0" fontId="3" fillId="0" borderId="0" xfId="0" applyFont="1" applyAlignment="1">
      <alignment horizontal="left"/>
    </xf>
    <xf numFmtId="169" fontId="3" fillId="31" borderId="21" xfId="0" applyNumberFormat="1" applyFont="1" applyFill="1" applyBorder="1" applyAlignment="1" applyProtection="1">
      <alignment horizontal="left" vertical="center" indent="1"/>
      <protection locked="0"/>
    </xf>
    <xf numFmtId="0" fontId="21" fillId="40" borderId="40" xfId="0" applyFont="1" applyFill="1" applyBorder="1" applyAlignment="1" applyProtection="1">
      <alignment horizontal="center" wrapText="1"/>
      <protection locked="0"/>
    </xf>
    <xf numFmtId="0" fontId="21" fillId="40" borderId="41" xfId="0" applyFont="1" applyFill="1" applyBorder="1" applyAlignment="1" applyProtection="1">
      <alignment horizontal="center" wrapText="1"/>
      <protection locked="0"/>
    </xf>
    <xf numFmtId="0" fontId="21" fillId="40" borderId="42" xfId="0" applyFont="1" applyFill="1" applyBorder="1" applyAlignment="1" applyProtection="1">
      <alignment horizontal="center" wrapText="1"/>
      <protection locked="0"/>
    </xf>
    <xf numFmtId="0" fontId="21" fillId="40" borderId="31" xfId="0" applyFont="1" applyFill="1" applyBorder="1" applyProtection="1">
      <protection locked="0"/>
    </xf>
    <xf numFmtId="0" fontId="0" fillId="40" borderId="32" xfId="0" applyFill="1" applyBorder="1" applyProtection="1"/>
    <xf numFmtId="0" fontId="0" fillId="40" borderId="32" xfId="0" applyFill="1" applyBorder="1" applyProtection="1">
      <protection locked="0"/>
    </xf>
    <xf numFmtId="0" fontId="0" fillId="40" borderId="36" xfId="0" applyFill="1" applyBorder="1" applyProtection="1"/>
    <xf numFmtId="167" fontId="0" fillId="40" borderId="32" xfId="0" applyNumberFormat="1" applyFill="1" applyBorder="1" applyProtection="1"/>
    <xf numFmtId="0" fontId="55" fillId="40" borderId="22" xfId="0" applyFont="1" applyFill="1" applyBorder="1" applyAlignment="1" applyProtection="1">
      <alignment horizontal="center" vertical="center" wrapText="1"/>
      <protection locked="0"/>
    </xf>
    <xf numFmtId="0" fontId="55" fillId="40" borderId="22" xfId="0" quotePrefix="1" applyFont="1" applyFill="1" applyBorder="1" applyAlignment="1" applyProtection="1">
      <alignment horizontal="right" vertical="center" wrapText="1"/>
      <protection locked="0"/>
    </xf>
    <xf numFmtId="0" fontId="55" fillId="40" borderId="22" xfId="85" applyFont="1" applyFill="1" applyBorder="1" applyAlignment="1" applyProtection="1">
      <alignment horizontal="center" vertical="center"/>
      <protection locked="0"/>
    </xf>
    <xf numFmtId="0" fontId="55" fillId="40" borderId="22" xfId="85" quotePrefix="1" applyFont="1" applyFill="1" applyBorder="1" applyAlignment="1" applyProtection="1">
      <alignment horizontal="right" vertical="center" wrapText="1"/>
      <protection locked="0"/>
    </xf>
    <xf numFmtId="0" fontId="55" fillId="40" borderId="22" xfId="0" quotePrefix="1" applyFont="1" applyFill="1" applyBorder="1" applyAlignment="1" applyProtection="1">
      <alignment vertical="center" wrapText="1"/>
      <protection locked="0"/>
    </xf>
    <xf numFmtId="0" fontId="55" fillId="40" borderId="22" xfId="0" applyFont="1" applyFill="1" applyBorder="1" applyAlignment="1" applyProtection="1">
      <alignment horizontal="left" vertical="center" wrapText="1" indent="1"/>
      <protection locked="0"/>
    </xf>
    <xf numFmtId="0" fontId="55" fillId="40" borderId="22" xfId="0" applyFont="1" applyFill="1" applyBorder="1" applyAlignment="1" applyProtection="1">
      <alignment horizontal="left" vertical="center" indent="1"/>
      <protection locked="0"/>
    </xf>
    <xf numFmtId="0" fontId="42" fillId="40" borderId="22" xfId="0" quotePrefix="1" applyFont="1" applyFill="1" applyBorder="1" applyAlignment="1" applyProtection="1">
      <alignment horizontal="center" vertical="center" wrapText="1"/>
      <protection locked="0"/>
    </xf>
    <xf numFmtId="0" fontId="55" fillId="40" borderId="22" xfId="0" quotePrefix="1" applyFont="1" applyFill="1" applyBorder="1" applyAlignment="1" applyProtection="1">
      <alignment horizontal="center" vertical="center" wrapText="1"/>
      <protection locked="0"/>
    </xf>
    <xf numFmtId="0" fontId="55" fillId="40" borderId="22" xfId="0" applyFont="1" applyFill="1" applyBorder="1" applyAlignment="1" applyProtection="1">
      <alignment horizontal="center" vertical="center"/>
      <protection locked="0"/>
    </xf>
    <xf numFmtId="0" fontId="55" fillId="40" borderId="44" xfId="0" applyFont="1" applyFill="1" applyBorder="1" applyAlignment="1" applyProtection="1">
      <alignment horizontal="left" vertical="center" wrapText="1" indent="1"/>
      <protection locked="0"/>
    </xf>
    <xf numFmtId="0" fontId="55" fillId="40" borderId="43" xfId="0" quotePrefix="1" applyFont="1" applyFill="1" applyBorder="1" applyAlignment="1" applyProtection="1">
      <alignment horizontal="center" vertical="center" wrapText="1"/>
      <protection locked="0"/>
    </xf>
    <xf numFmtId="0" fontId="55" fillId="40" borderId="22" xfId="29" applyNumberFormat="1" applyFont="1" applyFill="1" applyBorder="1" applyAlignment="1" applyProtection="1">
      <alignment vertical="center"/>
      <protection locked="0"/>
    </xf>
    <xf numFmtId="167" fontId="55" fillId="40" borderId="22" xfId="29" applyNumberFormat="1" applyFont="1" applyFill="1" applyBorder="1" applyAlignment="1" applyProtection="1">
      <alignment vertical="center"/>
      <protection locked="0"/>
    </xf>
    <xf numFmtId="49" fontId="3" fillId="0" borderId="45" xfId="0" applyNumberFormat="1" applyFont="1" applyBorder="1" applyAlignment="1">
      <alignment wrapText="1"/>
    </xf>
    <xf numFmtId="49" fontId="0" fillId="0" borderId="45" xfId="0" applyNumberFormat="1" applyBorder="1" applyAlignment="1"/>
    <xf numFmtId="49" fontId="3" fillId="0" borderId="45" xfId="0" applyNumberFormat="1" applyFont="1" applyBorder="1" applyAlignment="1"/>
    <xf numFmtId="49" fontId="0" fillId="0" borderId="45" xfId="0" applyNumberFormat="1" applyBorder="1" applyAlignment="1">
      <alignment wrapText="1"/>
    </xf>
    <xf numFmtId="0" fontId="43" fillId="30" borderId="45" xfId="0" applyFont="1" applyFill="1" applyBorder="1" applyAlignment="1">
      <alignment horizontal="left" vertical="center" wrapText="1" indent="1"/>
    </xf>
    <xf numFmtId="0" fontId="42" fillId="30" borderId="45" xfId="0" applyFont="1" applyFill="1" applyBorder="1" applyAlignment="1">
      <alignment horizontal="center" vertical="center" wrapText="1"/>
    </xf>
    <xf numFmtId="0" fontId="37" fillId="32" borderId="45" xfId="0" applyFont="1" applyFill="1" applyBorder="1" applyAlignment="1">
      <alignment horizontal="left" vertical="center" wrapText="1" indent="1"/>
    </xf>
    <xf numFmtId="0" fontId="3" fillId="32" borderId="45" xfId="0" applyFont="1" applyFill="1" applyBorder="1" applyAlignment="1">
      <alignment horizontal="left" vertical="center" wrapText="1" indent="2"/>
    </xf>
    <xf numFmtId="0" fontId="45" fillId="25" borderId="45" xfId="0" applyFont="1" applyFill="1" applyBorder="1" applyAlignment="1">
      <alignment horizontal="left" vertical="center" wrapText="1"/>
    </xf>
    <xf numFmtId="0" fontId="45" fillId="25" borderId="45" xfId="0" applyFont="1" applyFill="1" applyBorder="1" applyAlignment="1">
      <alignment vertical="center" wrapText="1"/>
    </xf>
    <xf numFmtId="0" fontId="21" fillId="32" borderId="45" xfId="0" applyFont="1" applyFill="1" applyBorder="1" applyAlignment="1">
      <alignment horizontal="left" vertical="center" wrapText="1" indent="1"/>
    </xf>
    <xf numFmtId="0" fontId="44" fillId="25" borderId="45" xfId="0" applyFont="1" applyFill="1" applyBorder="1" applyAlignment="1">
      <alignment vertical="center" wrapText="1"/>
    </xf>
    <xf numFmtId="0" fontId="3" fillId="33" borderId="45" xfId="0" applyFont="1" applyFill="1" applyBorder="1" applyAlignment="1">
      <alignment horizontal="left" vertical="center" wrapText="1"/>
    </xf>
    <xf numFmtId="16" fontId="3" fillId="33" borderId="45" xfId="0" applyNumberFormat="1" applyFont="1" applyFill="1" applyBorder="1" applyAlignment="1">
      <alignment horizontal="left" vertical="center" wrapText="1"/>
    </xf>
    <xf numFmtId="0" fontId="36" fillId="30" borderId="45" xfId="0" applyFont="1" applyFill="1" applyBorder="1"/>
    <xf numFmtId="168" fontId="42" fillId="30" borderId="45" xfId="0" applyNumberFormat="1" applyFont="1" applyFill="1" applyBorder="1"/>
    <xf numFmtId="0" fontId="21" fillId="0" borderId="45" xfId="0" applyFont="1" applyFill="1" applyBorder="1" applyAlignment="1">
      <alignment horizontal="left" vertical="center" indent="1"/>
    </xf>
    <xf numFmtId="0" fontId="3" fillId="0" borderId="45" xfId="0" applyFont="1" applyFill="1" applyBorder="1" applyAlignment="1">
      <alignment horizontal="left" vertical="center" wrapText="1" indent="1"/>
    </xf>
    <xf numFmtId="0" fontId="28" fillId="0" borderId="45" xfId="0" applyFont="1" applyFill="1" applyBorder="1" applyAlignment="1">
      <alignment vertical="center" wrapText="1"/>
    </xf>
    <xf numFmtId="0" fontId="3" fillId="26" borderId="45" xfId="0" applyFont="1" applyFill="1" applyBorder="1" applyAlignment="1">
      <alignment vertical="center"/>
    </xf>
    <xf numFmtId="0" fontId="3" fillId="0" borderId="45" xfId="0" applyFont="1" applyBorder="1" applyAlignment="1">
      <alignment vertical="center"/>
    </xf>
    <xf numFmtId="0" fontId="3" fillId="0" borderId="45" xfId="0" applyFont="1" applyFill="1" applyBorder="1" applyAlignment="1">
      <alignment horizontal="left" vertical="center" indent="1"/>
    </xf>
    <xf numFmtId="0" fontId="3" fillId="0" borderId="45" xfId="0" applyFont="1" applyFill="1" applyBorder="1" applyAlignment="1">
      <alignment vertical="center"/>
    </xf>
    <xf numFmtId="0" fontId="3" fillId="0" borderId="45" xfId="0" applyFont="1" applyFill="1" applyBorder="1" applyAlignment="1">
      <alignment vertical="center" wrapText="1"/>
    </xf>
    <xf numFmtId="0" fontId="36" fillId="30" borderId="45" xfId="0" applyFont="1" applyFill="1" applyBorder="1" applyAlignment="1">
      <alignment vertical="center"/>
    </xf>
    <xf numFmtId="168" fontId="42" fillId="30" borderId="45" xfId="0" applyNumberFormat="1" applyFont="1" applyFill="1" applyBorder="1" applyAlignment="1">
      <alignment vertical="center"/>
    </xf>
    <xf numFmtId="0" fontId="21" fillId="0" borderId="45" xfId="0" applyFont="1" applyFill="1" applyBorder="1" applyAlignment="1">
      <alignment horizontal="left" vertical="center" wrapText="1" indent="1"/>
    </xf>
    <xf numFmtId="0" fontId="3" fillId="27" borderId="45" xfId="0" applyFont="1" applyFill="1" applyBorder="1" applyAlignment="1">
      <alignment vertical="center"/>
    </xf>
    <xf numFmtId="0" fontId="46" fillId="0" borderId="45" xfId="0" applyFont="1" applyFill="1" applyBorder="1" applyAlignment="1">
      <alignment horizontal="left" vertical="center" indent="1"/>
    </xf>
    <xf numFmtId="0" fontId="31" fillId="28" borderId="45" xfId="0" applyFont="1" applyFill="1" applyBorder="1" applyAlignment="1">
      <alignment vertical="center" wrapText="1"/>
    </xf>
    <xf numFmtId="0" fontId="3" fillId="28" borderId="45" xfId="0" applyFont="1" applyFill="1" applyBorder="1" applyAlignment="1">
      <alignment vertical="center"/>
    </xf>
    <xf numFmtId="0" fontId="41" fillId="0" borderId="45" xfId="0" applyFont="1" applyFill="1" applyBorder="1" applyAlignment="1">
      <alignment horizontal="left" vertical="center" indent="1"/>
    </xf>
    <xf numFmtId="0" fontId="31" fillId="29" borderId="45" xfId="0" applyFont="1" applyFill="1" applyBorder="1" applyAlignment="1">
      <alignment vertical="center" wrapText="1"/>
    </xf>
    <xf numFmtId="0" fontId="31" fillId="0" borderId="45" xfId="0" applyFont="1" applyFill="1" applyBorder="1" applyAlignment="1">
      <alignment vertical="center" wrapText="1"/>
    </xf>
    <xf numFmtId="0" fontId="28" fillId="0" borderId="45" xfId="0" applyFont="1" applyFill="1" applyBorder="1" applyAlignment="1">
      <alignment vertical="center"/>
    </xf>
    <xf numFmtId="0" fontId="3" fillId="29" borderId="45" xfId="0" applyFont="1" applyFill="1" applyBorder="1" applyAlignment="1">
      <alignment vertical="center"/>
    </xf>
    <xf numFmtId="0" fontId="3" fillId="0" borderId="45" xfId="0" applyFont="1" applyBorder="1" applyAlignment="1">
      <alignment horizontal="left" vertical="center" indent="1"/>
    </xf>
    <xf numFmtId="0" fontId="3" fillId="0" borderId="45" xfId="1" applyFont="1" applyBorder="1" applyProtection="1">
      <protection locked="0"/>
    </xf>
    <xf numFmtId="169" fontId="3" fillId="0" borderId="45" xfId="1" applyNumberFormat="1" applyFont="1" applyBorder="1" applyProtection="1">
      <protection locked="0"/>
    </xf>
    <xf numFmtId="169" fontId="0" fillId="0" borderId="45" xfId="0" applyNumberFormat="1" applyBorder="1" applyProtection="1">
      <protection locked="0"/>
    </xf>
    <xf numFmtId="169" fontId="3" fillId="0" borderId="45" xfId="0" applyNumberFormat="1" applyFont="1" applyBorder="1" applyProtection="1">
      <protection locked="0"/>
    </xf>
    <xf numFmtId="0" fontId="0" fillId="0" borderId="45" xfId="0" applyBorder="1" applyProtection="1">
      <protection locked="0"/>
    </xf>
    <xf numFmtId="0" fontId="3" fillId="0" borderId="45" xfId="0" applyFont="1" applyBorder="1" applyProtection="1">
      <protection locked="0"/>
    </xf>
    <xf numFmtId="0" fontId="3" fillId="37" borderId="45" xfId="1" applyFont="1" applyFill="1" applyBorder="1" applyProtection="1">
      <protection locked="0"/>
    </xf>
    <xf numFmtId="169" fontId="3" fillId="37" borderId="45" xfId="1" applyNumberFormat="1" applyFont="1" applyFill="1" applyBorder="1" applyProtection="1">
      <protection locked="0"/>
    </xf>
    <xf numFmtId="169" fontId="0" fillId="37" borderId="45" xfId="0" applyNumberFormat="1" applyFill="1" applyBorder="1" applyProtection="1">
      <protection locked="0"/>
    </xf>
    <xf numFmtId="0" fontId="54" fillId="40" borderId="45" xfId="1" applyFont="1" applyFill="1" applyBorder="1" applyProtection="1">
      <protection locked="0"/>
    </xf>
    <xf numFmtId="169" fontId="54" fillId="40" borderId="45" xfId="1" applyNumberFormat="1" applyFont="1" applyFill="1" applyBorder="1" applyProtection="1"/>
    <xf numFmtId="3" fontId="3" fillId="0" borderId="45" xfId="1" applyNumberFormat="1" applyFont="1" applyFill="1" applyBorder="1" applyProtection="1"/>
    <xf numFmtId="0" fontId="21" fillId="0" borderId="45" xfId="0" applyFont="1" applyBorder="1" applyAlignment="1" applyProtection="1">
      <alignment wrapText="1"/>
      <protection locked="0"/>
    </xf>
    <xf numFmtId="0" fontId="21" fillId="0" borderId="45" xfId="0" applyFont="1" applyBorder="1" applyProtection="1">
      <protection locked="0"/>
    </xf>
    <xf numFmtId="169" fontId="3" fillId="31" borderId="45" xfId="0" applyNumberFormat="1" applyFont="1" applyFill="1" applyBorder="1" applyAlignment="1" applyProtection="1">
      <alignment horizontal="center" vertical="center"/>
      <protection locked="0"/>
    </xf>
    <xf numFmtId="169" fontId="3" fillId="0" borderId="45" xfId="1" applyNumberFormat="1" applyFont="1" applyBorder="1" applyProtection="1"/>
    <xf numFmtId="0" fontId="3" fillId="0" borderId="45" xfId="0" applyFont="1" applyBorder="1" applyAlignment="1" applyProtection="1">
      <alignment horizontal="right" vertical="center"/>
      <protection locked="0"/>
    </xf>
    <xf numFmtId="169" fontId="3" fillId="0" borderId="45" xfId="0" applyNumberFormat="1" applyFont="1" applyBorder="1" applyAlignment="1" applyProtection="1">
      <alignment horizontal="right" vertical="center"/>
    </xf>
    <xf numFmtId="169" fontId="0" fillId="0" borderId="45" xfId="0" applyNumberFormat="1" applyBorder="1" applyProtection="1"/>
    <xf numFmtId="0" fontId="55" fillId="40" borderId="45" xfId="0" applyFont="1" applyFill="1" applyBorder="1" applyAlignment="1" applyProtection="1">
      <alignment horizontal="left" vertical="center" wrapText="1" indent="1"/>
      <protection locked="0"/>
    </xf>
    <xf numFmtId="167" fontId="3" fillId="31" borderId="45" xfId="29" applyNumberFormat="1" applyFont="1" applyFill="1" applyBorder="1" applyAlignment="1" applyProtection="1">
      <alignment horizontal="right" vertical="center"/>
    </xf>
    <xf numFmtId="167" fontId="3" fillId="37" borderId="45" xfId="29" applyNumberFormat="1" applyFont="1" applyFill="1" applyBorder="1" applyAlignment="1" applyProtection="1">
      <alignment horizontal="right" vertical="center"/>
    </xf>
    <xf numFmtId="0" fontId="55" fillId="40" borderId="45" xfId="0" applyFont="1" applyFill="1" applyBorder="1" applyAlignment="1" applyProtection="1">
      <alignment horizontal="left" vertical="center" indent="1"/>
      <protection locked="0"/>
    </xf>
    <xf numFmtId="0" fontId="42" fillId="40" borderId="45" xfId="0" applyFont="1" applyFill="1" applyBorder="1" applyAlignment="1" applyProtection="1">
      <alignment horizontal="center" vertical="center"/>
      <protection locked="0"/>
    </xf>
    <xf numFmtId="167" fontId="21" fillId="34" borderId="45" xfId="29" applyNumberFormat="1" applyFont="1" applyFill="1" applyBorder="1" applyAlignment="1" applyProtection="1">
      <alignment horizontal="right" vertical="center"/>
    </xf>
    <xf numFmtId="0" fontId="21" fillId="0" borderId="45" xfId="0" applyFont="1" applyFill="1" applyBorder="1" applyAlignment="1" applyProtection="1">
      <alignment horizontal="left" vertical="center" indent="1"/>
      <protection locked="0"/>
    </xf>
    <xf numFmtId="0" fontId="42" fillId="0" borderId="45" xfId="0" applyFont="1" applyFill="1" applyBorder="1" applyAlignment="1" applyProtection="1">
      <alignment horizontal="center" vertical="center"/>
      <protection locked="0"/>
    </xf>
    <xf numFmtId="0" fontId="3" fillId="31" borderId="45" xfId="0" applyFont="1" applyFill="1" applyBorder="1" applyAlignment="1" applyProtection="1">
      <alignment horizontal="left" vertical="center" indent="1"/>
      <protection locked="0"/>
    </xf>
    <xf numFmtId="2" fontId="3" fillId="31" borderId="45" xfId="0" applyNumberFormat="1" applyFont="1" applyFill="1" applyBorder="1" applyAlignment="1" applyProtection="1">
      <alignment horizontal="center" vertical="center"/>
    </xf>
    <xf numFmtId="1" fontId="3" fillId="31" borderId="45" xfId="0" applyNumberFormat="1" applyFont="1" applyFill="1" applyBorder="1" applyAlignment="1" applyProtection="1">
      <alignment horizontal="center" vertical="center"/>
      <protection locked="0"/>
    </xf>
    <xf numFmtId="167" fontId="3" fillId="31" borderId="45" xfId="32" applyNumberFormat="1" applyFont="1" applyFill="1" applyBorder="1" applyAlignment="1" applyProtection="1">
      <alignment horizontal="right" vertical="center"/>
    </xf>
    <xf numFmtId="0" fontId="3" fillId="37" borderId="45" xfId="0" applyFont="1" applyFill="1" applyBorder="1" applyAlignment="1" applyProtection="1">
      <alignment horizontal="left" vertical="center" indent="1"/>
      <protection locked="0"/>
    </xf>
    <xf numFmtId="0" fontId="3" fillId="37" borderId="45" xfId="0" applyFont="1" applyFill="1" applyBorder="1" applyAlignment="1" applyProtection="1">
      <alignment horizontal="center" vertical="center"/>
    </xf>
    <xf numFmtId="0" fontId="3" fillId="37" borderId="45" xfId="0" applyFont="1" applyFill="1" applyBorder="1" applyAlignment="1" applyProtection="1">
      <alignment horizontal="center" vertical="center"/>
      <protection locked="0"/>
    </xf>
    <xf numFmtId="167" fontId="3" fillId="37" borderId="45" xfId="32" applyNumberFormat="1" applyFont="1" applyFill="1" applyBorder="1" applyAlignment="1" applyProtection="1">
      <alignment horizontal="right" vertical="center"/>
    </xf>
    <xf numFmtId="0" fontId="42" fillId="40" borderId="45" xfId="85" applyFont="1" applyFill="1" applyBorder="1" applyAlignment="1" applyProtection="1">
      <alignment horizontal="center" vertical="center"/>
      <protection locked="0"/>
    </xf>
    <xf numFmtId="0" fontId="55" fillId="40" borderId="45" xfId="85" applyFont="1" applyFill="1" applyBorder="1" applyAlignment="1" applyProtection="1">
      <alignment horizontal="left" vertical="center" indent="1"/>
      <protection locked="0"/>
    </xf>
    <xf numFmtId="0" fontId="3" fillId="31" borderId="45" xfId="85" applyFont="1" applyFill="1" applyBorder="1" applyAlignment="1" applyProtection="1">
      <alignment horizontal="left" vertical="center" indent="1"/>
      <protection locked="0"/>
    </xf>
    <xf numFmtId="169" fontId="3" fillId="31" borderId="45" xfId="85" applyNumberFormat="1" applyFont="1" applyFill="1" applyBorder="1" applyAlignment="1" applyProtection="1">
      <alignment horizontal="center" vertical="center"/>
      <protection locked="0"/>
    </xf>
    <xf numFmtId="0" fontId="3" fillId="31" borderId="45" xfId="85" applyFont="1" applyFill="1" applyBorder="1" applyAlignment="1" applyProtection="1">
      <alignment horizontal="center" vertical="center"/>
      <protection locked="0"/>
    </xf>
    <xf numFmtId="0" fontId="3" fillId="37" borderId="45" xfId="85" applyFont="1" applyFill="1" applyBorder="1" applyAlignment="1" applyProtection="1">
      <alignment horizontal="left" vertical="center" indent="1"/>
      <protection locked="0"/>
    </xf>
    <xf numFmtId="169" fontId="3" fillId="37" borderId="45" xfId="85" applyNumberFormat="1" applyFont="1" applyFill="1" applyBorder="1" applyAlignment="1" applyProtection="1">
      <alignment horizontal="center" vertical="center"/>
      <protection locked="0"/>
    </xf>
    <xf numFmtId="0" fontId="3" fillId="37" borderId="45" xfId="85" applyFont="1" applyFill="1" applyBorder="1" applyAlignment="1" applyProtection="1">
      <alignment horizontal="center" vertical="center"/>
      <protection locked="0"/>
    </xf>
    <xf numFmtId="0" fontId="55" fillId="40" borderId="45" xfId="85" applyFont="1" applyFill="1" applyBorder="1" applyAlignment="1" applyProtection="1">
      <alignment horizontal="center" vertical="center"/>
      <protection locked="0"/>
    </xf>
    <xf numFmtId="0" fontId="55" fillId="40" borderId="45" xfId="85" applyFont="1" applyFill="1" applyBorder="1" applyAlignment="1" applyProtection="1">
      <alignment horizontal="center" vertical="center" wrapText="1"/>
      <protection locked="0"/>
    </xf>
    <xf numFmtId="167" fontId="3" fillId="31" borderId="45" xfId="85" applyNumberFormat="1" applyFont="1" applyFill="1" applyBorder="1" applyAlignment="1" applyProtection="1">
      <alignment horizontal="center" vertical="center"/>
    </xf>
    <xf numFmtId="9" fontId="3" fillId="31" borderId="45" xfId="85" applyNumberFormat="1" applyFont="1" applyFill="1" applyBorder="1" applyAlignment="1" applyProtection="1">
      <alignment horizontal="center" vertical="center"/>
      <protection locked="0"/>
    </xf>
    <xf numFmtId="169" fontId="3" fillId="31" borderId="45" xfId="32" applyNumberFormat="1" applyFont="1" applyFill="1" applyBorder="1" applyAlignment="1" applyProtection="1">
      <alignment horizontal="right" vertical="center"/>
    </xf>
    <xf numFmtId="167" fontId="3" fillId="37" borderId="45" xfId="85" applyNumberFormat="1" applyFont="1" applyFill="1" applyBorder="1" applyAlignment="1" applyProtection="1">
      <alignment horizontal="center" vertical="center"/>
    </xf>
    <xf numFmtId="169" fontId="3" fillId="37" borderId="45" xfId="32" applyNumberFormat="1" applyFont="1" applyFill="1" applyBorder="1" applyAlignment="1" applyProtection="1">
      <alignment horizontal="right" vertical="center"/>
    </xf>
    <xf numFmtId="169" fontId="3" fillId="31" borderId="45" xfId="29" applyNumberFormat="1" applyFont="1" applyFill="1" applyBorder="1" applyAlignment="1" applyProtection="1">
      <alignment vertical="center"/>
    </xf>
    <xf numFmtId="167" fontId="3" fillId="31" borderId="45" xfId="29" applyNumberFormat="1" applyFont="1" applyFill="1" applyBorder="1" applyAlignment="1" applyProtection="1">
      <alignment vertical="center"/>
    </xf>
    <xf numFmtId="167" fontId="3" fillId="37" borderId="45" xfId="29" applyNumberFormat="1" applyFont="1" applyFill="1" applyBorder="1" applyAlignment="1" applyProtection="1">
      <alignment vertical="center"/>
    </xf>
    <xf numFmtId="167" fontId="21" fillId="34" borderId="45" xfId="29" applyNumberFormat="1" applyFont="1" applyFill="1" applyBorder="1" applyAlignment="1" applyProtection="1">
      <alignment vertical="center"/>
    </xf>
    <xf numFmtId="169" fontId="3" fillId="37" borderId="45" xfId="29" applyNumberFormat="1" applyFont="1" applyFill="1" applyBorder="1" applyAlignment="1" applyProtection="1">
      <alignment vertical="center"/>
    </xf>
    <xf numFmtId="167" fontId="3" fillId="31" borderId="45" xfId="0" applyNumberFormat="1" applyFont="1" applyFill="1" applyBorder="1" applyAlignment="1" applyProtection="1">
      <alignment horizontal="left" vertical="center" indent="1"/>
    </xf>
    <xf numFmtId="167" fontId="3" fillId="37" borderId="45" xfId="0" applyNumberFormat="1" applyFont="1" applyFill="1" applyBorder="1" applyAlignment="1" applyProtection="1">
      <alignment horizontal="left" vertical="center" indent="1"/>
    </xf>
    <xf numFmtId="0" fontId="42" fillId="34" borderId="45" xfId="0" applyFont="1" applyFill="1" applyBorder="1" applyAlignment="1" applyProtection="1">
      <alignment horizontal="left" vertical="center" indent="1"/>
      <protection locked="0"/>
    </xf>
    <xf numFmtId="167" fontId="3" fillId="36" borderId="45" xfId="29" applyNumberFormat="1" applyFont="1" applyFill="1" applyBorder="1" applyAlignment="1" applyProtection="1">
      <alignment vertical="center"/>
    </xf>
    <xf numFmtId="2" fontId="3" fillId="31" borderId="45" xfId="46" applyNumberFormat="1" applyFont="1" applyFill="1" applyBorder="1" applyAlignment="1" applyProtection="1">
      <alignment horizontal="left" vertical="center" indent="1"/>
      <protection locked="0"/>
    </xf>
    <xf numFmtId="0" fontId="3" fillId="36" borderId="45" xfId="0" applyFont="1" applyFill="1" applyBorder="1" applyAlignment="1" applyProtection="1">
      <alignment horizontal="left" vertical="center" indent="1"/>
      <protection locked="0"/>
    </xf>
    <xf numFmtId="2" fontId="3" fillId="36" borderId="45" xfId="46" applyNumberFormat="1" applyFont="1" applyFill="1" applyBorder="1" applyAlignment="1" applyProtection="1">
      <alignment horizontal="left" vertical="center" indent="1"/>
      <protection locked="0"/>
    </xf>
    <xf numFmtId="10" fontId="3" fillId="31" borderId="45" xfId="46" applyNumberFormat="1" applyFont="1" applyFill="1" applyBorder="1" applyAlignment="1" applyProtection="1">
      <alignment horizontal="left" vertical="center" indent="1"/>
      <protection locked="0"/>
    </xf>
    <xf numFmtId="167" fontId="3" fillId="36" borderId="45" xfId="0" applyNumberFormat="1" applyFont="1" applyFill="1" applyBorder="1" applyAlignment="1" applyProtection="1">
      <alignment horizontal="left" vertical="center" indent="1"/>
    </xf>
    <xf numFmtId="10" fontId="3" fillId="36" borderId="45" xfId="46" applyNumberFormat="1" applyFont="1" applyFill="1" applyBorder="1" applyAlignment="1" applyProtection="1">
      <alignment horizontal="left" vertical="center" indent="1"/>
      <protection locked="0"/>
    </xf>
    <xf numFmtId="0" fontId="55" fillId="40" borderId="45" xfId="0" applyFont="1" applyFill="1" applyBorder="1" applyAlignment="1" applyProtection="1">
      <alignment horizontal="center" vertical="center"/>
      <protection locked="0"/>
    </xf>
    <xf numFmtId="9" fontId="3" fillId="31" borderId="45" xfId="46" applyFont="1" applyFill="1" applyBorder="1" applyAlignment="1" applyProtection="1">
      <alignment horizontal="left" vertical="center" indent="1"/>
      <protection locked="0"/>
    </xf>
    <xf numFmtId="9" fontId="3" fillId="36" borderId="45" xfId="46" applyFont="1" applyFill="1" applyBorder="1" applyAlignment="1" applyProtection="1">
      <alignment horizontal="left" vertical="center" indent="1"/>
      <protection locked="0"/>
    </xf>
    <xf numFmtId="0" fontId="3" fillId="31" borderId="45" xfId="29" applyNumberFormat="1" applyFont="1" applyFill="1" applyBorder="1" applyAlignment="1" applyProtection="1">
      <alignment vertical="center"/>
      <protection locked="0"/>
    </xf>
    <xf numFmtId="167" fontId="3" fillId="31" borderId="45" xfId="29" applyNumberFormat="1" applyFont="1" applyFill="1" applyBorder="1" applyAlignment="1" applyProtection="1">
      <alignment vertical="center"/>
      <protection locked="0"/>
    </xf>
    <xf numFmtId="0" fontId="3" fillId="38" borderId="45" xfId="29" applyNumberFormat="1" applyFont="1" applyFill="1" applyBorder="1" applyAlignment="1" applyProtection="1">
      <alignment vertical="center"/>
      <protection locked="0"/>
    </xf>
    <xf numFmtId="167" fontId="3" fillId="38" borderId="45" xfId="29" applyNumberFormat="1" applyFont="1" applyFill="1" applyBorder="1" applyAlignment="1" applyProtection="1">
      <alignment vertical="center"/>
      <protection locked="0"/>
    </xf>
    <xf numFmtId="167" fontId="3" fillId="38" borderId="45" xfId="29" applyNumberFormat="1" applyFont="1" applyFill="1" applyBorder="1" applyAlignment="1" applyProtection="1">
      <alignment vertical="center"/>
    </xf>
    <xf numFmtId="167" fontId="55" fillId="40" borderId="45" xfId="29" applyNumberFormat="1" applyFont="1" applyFill="1" applyBorder="1" applyAlignment="1" applyProtection="1">
      <alignment vertical="center"/>
      <protection locked="0"/>
    </xf>
    <xf numFmtId="0" fontId="3" fillId="31" borderId="45" xfId="29" applyNumberFormat="1" applyFont="1" applyFill="1" applyBorder="1" applyAlignment="1" applyProtection="1">
      <alignment vertical="center"/>
    </xf>
    <xf numFmtId="0" fontId="3" fillId="38" borderId="45" xfId="29" applyNumberFormat="1" applyFont="1" applyFill="1" applyBorder="1" applyAlignment="1" applyProtection="1">
      <alignment vertical="center"/>
    </xf>
    <xf numFmtId="0" fontId="3" fillId="38" borderId="45" xfId="0" applyFont="1" applyFill="1" applyBorder="1" applyAlignment="1" applyProtection="1">
      <alignment horizontal="left" vertical="center" indent="1"/>
      <protection locked="0"/>
    </xf>
    <xf numFmtId="169" fontId="3" fillId="31" borderId="45" xfId="0" applyNumberFormat="1" applyFont="1" applyFill="1" applyBorder="1" applyAlignment="1" applyProtection="1">
      <alignment horizontal="left" vertical="center" indent="1"/>
      <protection locked="0"/>
    </xf>
    <xf numFmtId="169" fontId="0" fillId="0" borderId="0" xfId="0" applyNumberFormat="1" applyProtection="1">
      <protection locked="0"/>
    </xf>
    <xf numFmtId="0" fontId="50" fillId="35" borderId="0" xfId="0" applyFont="1" applyFill="1" applyAlignment="1" applyProtection="1">
      <alignment wrapText="1"/>
      <protection locked="0"/>
    </xf>
    <xf numFmtId="0" fontId="3" fillId="0" borderId="0" xfId="0" applyFont="1" applyBorder="1"/>
    <xf numFmtId="0" fontId="3" fillId="0" borderId="37" xfId="0" applyFont="1" applyBorder="1" applyAlignment="1" applyProtection="1">
      <alignment horizontal="left"/>
      <protection locked="0"/>
    </xf>
    <xf numFmtId="0" fontId="3" fillId="0" borderId="22" xfId="1" applyFont="1" applyBorder="1" applyProtection="1">
      <protection locked="0"/>
    </xf>
    <xf numFmtId="169" fontId="3" fillId="0" borderId="22" xfId="1" applyNumberFormat="1" applyFont="1" applyBorder="1" applyProtection="1"/>
    <xf numFmtId="167" fontId="3" fillId="0" borderId="38" xfId="29" applyNumberFormat="1" applyFont="1" applyFill="1" applyBorder="1" applyAlignment="1" applyProtection="1">
      <alignment horizontal="right" vertical="center"/>
    </xf>
    <xf numFmtId="169" fontId="0" fillId="31" borderId="39" xfId="0" applyNumberFormat="1" applyFill="1" applyBorder="1" applyProtection="1"/>
    <xf numFmtId="0" fontId="3" fillId="31" borderId="45" xfId="1" applyFont="1" applyFill="1" applyBorder="1" applyProtection="1">
      <protection locked="0"/>
    </xf>
    <xf numFmtId="169" fontId="3" fillId="31" borderId="45" xfId="1" applyNumberFormat="1" applyFont="1" applyFill="1" applyBorder="1" applyProtection="1"/>
    <xf numFmtId="167" fontId="3" fillId="31" borderId="21" xfId="29" applyNumberFormat="1" applyFont="1" applyFill="1" applyBorder="1" applyAlignment="1" applyProtection="1">
      <alignment horizontal="right" vertical="center"/>
    </xf>
    <xf numFmtId="0" fontId="56" fillId="0" borderId="0" xfId="39" quotePrefix="1" applyFont="1" applyBorder="1" applyAlignment="1" applyProtection="1"/>
    <xf numFmtId="0" fontId="57" fillId="42" borderId="0" xfId="39" applyFont="1" applyFill="1" applyBorder="1" applyAlignment="1" applyProtection="1"/>
    <xf numFmtId="0" fontId="46" fillId="42" borderId="0" xfId="0" applyFont="1" applyFill="1" applyBorder="1"/>
    <xf numFmtId="0" fontId="57" fillId="41" borderId="0" xfId="39" applyFont="1" applyFill="1" applyBorder="1" applyAlignment="1" applyProtection="1"/>
    <xf numFmtId="0" fontId="46" fillId="41" borderId="0" xfId="0" applyFont="1" applyFill="1" applyBorder="1"/>
    <xf numFmtId="0" fontId="46" fillId="43" borderId="0" xfId="0" applyFont="1" applyFill="1" applyBorder="1"/>
    <xf numFmtId="0" fontId="41" fillId="44" borderId="45" xfId="0" applyFont="1" applyFill="1" applyBorder="1" applyAlignment="1" applyProtection="1">
      <alignment horizontal="left" vertical="center" wrapText="1" indent="1"/>
      <protection locked="0"/>
    </xf>
    <xf numFmtId="0" fontId="41" fillId="44" borderId="22" xfId="0" applyFont="1" applyFill="1" applyBorder="1" applyAlignment="1" applyProtection="1">
      <alignment horizontal="center" vertical="center" wrapText="1"/>
      <protection locked="0"/>
    </xf>
    <xf numFmtId="0" fontId="41" fillId="44" borderId="45" xfId="0" applyFont="1" applyFill="1" applyBorder="1" applyAlignment="1" applyProtection="1">
      <alignment horizontal="left" vertical="center" indent="1"/>
      <protection locked="0"/>
    </xf>
    <xf numFmtId="0" fontId="41" fillId="44" borderId="45" xfId="0" applyFont="1" applyFill="1" applyBorder="1" applyAlignment="1" applyProtection="1">
      <alignment horizontal="center" vertical="center"/>
      <protection locked="0"/>
    </xf>
    <xf numFmtId="0" fontId="57" fillId="45" borderId="0" xfId="39" quotePrefix="1" applyFont="1" applyFill="1" applyBorder="1" applyAlignment="1" applyProtection="1"/>
    <xf numFmtId="0" fontId="46" fillId="45" borderId="0" xfId="0" applyFont="1" applyFill="1" applyBorder="1"/>
    <xf numFmtId="0" fontId="57" fillId="46" borderId="0" xfId="39" applyFont="1" applyFill="1" applyAlignment="1" applyProtection="1"/>
    <xf numFmtId="0" fontId="46" fillId="46" borderId="0" xfId="0" applyFont="1" applyFill="1" applyBorder="1"/>
    <xf numFmtId="0" fontId="57" fillId="44" borderId="0" xfId="39" applyFont="1" applyFill="1" applyBorder="1" applyAlignment="1" applyProtection="1"/>
    <xf numFmtId="0" fontId="46" fillId="44" borderId="0" xfId="0" applyFont="1" applyFill="1" applyBorder="1"/>
    <xf numFmtId="0" fontId="57" fillId="47" borderId="0" xfId="39" applyFont="1" applyFill="1" applyBorder="1" applyAlignment="1" applyProtection="1"/>
    <xf numFmtId="0" fontId="46" fillId="47" borderId="0" xfId="0" applyFont="1" applyFill="1" applyBorder="1"/>
    <xf numFmtId="0" fontId="46" fillId="48" borderId="0" xfId="0" applyFont="1" applyFill="1" applyBorder="1"/>
    <xf numFmtId="0" fontId="21" fillId="49" borderId="45" xfId="1" applyFont="1" applyFill="1" applyBorder="1" applyAlignment="1" applyProtection="1">
      <alignment horizontal="center"/>
      <protection locked="0"/>
    </xf>
    <xf numFmtId="0" fontId="21" fillId="49" borderId="45" xfId="1" applyFont="1" applyFill="1" applyBorder="1" applyAlignment="1" applyProtection="1">
      <alignment horizontal="center" wrapText="1"/>
      <protection locked="0"/>
    </xf>
    <xf numFmtId="0" fontId="21" fillId="49" borderId="45" xfId="0" applyFont="1" applyFill="1" applyBorder="1" applyAlignment="1" applyProtection="1">
      <alignment horizontal="center" wrapText="1"/>
      <protection locked="0"/>
    </xf>
    <xf numFmtId="3" fontId="3" fillId="48" borderId="45" xfId="1" applyNumberFormat="1" applyFont="1" applyFill="1" applyBorder="1" applyProtection="1"/>
    <xf numFmtId="0" fontId="21" fillId="44" borderId="31" xfId="0" applyFont="1" applyFill="1" applyBorder="1" applyProtection="1">
      <protection locked="0"/>
    </xf>
    <xf numFmtId="0" fontId="0" fillId="44" borderId="32" xfId="0" applyFill="1" applyBorder="1" applyProtection="1"/>
    <xf numFmtId="0" fontId="0" fillId="44" borderId="32" xfId="0" applyFill="1" applyBorder="1" applyProtection="1">
      <protection locked="0"/>
    </xf>
    <xf numFmtId="167" fontId="0" fillId="44" borderId="36" xfId="0" applyNumberFormat="1" applyFill="1" applyBorder="1" applyProtection="1"/>
    <xf numFmtId="169" fontId="0" fillId="50" borderId="33" xfId="0" applyNumberFormat="1" applyFill="1" applyBorder="1" applyProtection="1"/>
    <xf numFmtId="0" fontId="3" fillId="25" borderId="0" xfId="85" applyFill="1"/>
    <xf numFmtId="0" fontId="33" fillId="25" borderId="0" xfId="85" applyFont="1" applyFill="1" applyAlignment="1">
      <alignment horizontal="left" vertical="center" indent="1"/>
    </xf>
    <xf numFmtId="0" fontId="3" fillId="0" borderId="0" xfId="85" applyFill="1"/>
    <xf numFmtId="0" fontId="58" fillId="0" borderId="0" xfId="85" applyFont="1" applyAlignment="1">
      <alignment horizontal="center" readingOrder="1"/>
    </xf>
    <xf numFmtId="0" fontId="33" fillId="0" borderId="0" xfId="85" quotePrefix="1" applyFont="1" applyFill="1" applyAlignment="1">
      <alignment horizontal="left" vertical="center" indent="1"/>
    </xf>
    <xf numFmtId="0" fontId="40" fillId="0" borderId="0" xfId="86" applyFont="1" applyBorder="1" applyAlignment="1">
      <alignment horizontal="left" vertical="center" indent="1"/>
    </xf>
    <xf numFmtId="0" fontId="3" fillId="0" borderId="0" xfId="86" applyFont="1" applyBorder="1" applyAlignment="1">
      <alignment vertical="center"/>
    </xf>
    <xf numFmtId="166" fontId="3" fillId="0" borderId="0" xfId="29" applyNumberFormat="1" applyFont="1" applyBorder="1" applyAlignment="1">
      <alignment vertical="center"/>
    </xf>
    <xf numFmtId="0" fontId="3" fillId="0" borderId="0" xfId="86" applyFont="1" applyBorder="1"/>
    <xf numFmtId="0" fontId="42" fillId="30" borderId="46" xfId="85" applyFont="1" applyFill="1" applyBorder="1" applyAlignment="1">
      <alignment horizontal="left" vertical="center" wrapText="1" indent="1"/>
    </xf>
    <xf numFmtId="0" fontId="42" fillId="30" borderId="46" xfId="85" applyFont="1" applyFill="1" applyBorder="1" applyAlignment="1">
      <alignment horizontal="center" vertical="center" wrapText="1"/>
    </xf>
    <xf numFmtId="166" fontId="42" fillId="30" borderId="11" xfId="29" applyNumberFormat="1" applyFont="1" applyFill="1" applyBorder="1" applyAlignment="1">
      <alignment horizontal="center" vertical="center" wrapText="1"/>
    </xf>
    <xf numFmtId="0" fontId="3" fillId="0" borderId="0" xfId="85" applyFont="1" applyAlignment="1">
      <alignment vertical="center"/>
    </xf>
    <xf numFmtId="0" fontId="59" fillId="25" borderId="0" xfId="85" applyFont="1" applyFill="1" applyAlignment="1">
      <alignment vertical="center"/>
    </xf>
    <xf numFmtId="0" fontId="3" fillId="0" borderId="0" xfId="85" applyFont="1"/>
    <xf numFmtId="0" fontId="3" fillId="0" borderId="0" xfId="85"/>
    <xf numFmtId="0" fontId="45" fillId="0" borderId="46" xfId="85" applyFont="1" applyFill="1" applyBorder="1" applyAlignment="1">
      <alignment horizontal="left" vertical="center" wrapText="1" indent="1"/>
    </xf>
    <xf numFmtId="167" fontId="45" fillId="0" borderId="11" xfId="29" applyNumberFormat="1" applyFont="1" applyFill="1" applyBorder="1" applyAlignment="1">
      <alignment horizontal="right" vertical="center" wrapText="1"/>
    </xf>
    <xf numFmtId="0" fontId="36" fillId="25" borderId="0" xfId="85" applyFont="1" applyFill="1" applyAlignment="1">
      <alignment vertical="center"/>
    </xf>
    <xf numFmtId="0" fontId="3" fillId="31" borderId="46" xfId="85" applyFont="1" applyFill="1" applyBorder="1" applyAlignment="1">
      <alignment horizontal="left" vertical="center" indent="1"/>
    </xf>
    <xf numFmtId="167" fontId="3" fillId="31" borderId="46" xfId="85" applyNumberFormat="1" applyFont="1" applyFill="1" applyBorder="1" applyAlignment="1">
      <alignment horizontal="right" vertical="center"/>
    </xf>
    <xf numFmtId="167" fontId="3" fillId="34" borderId="11" xfId="29" applyNumberFormat="1" applyFont="1" applyFill="1" applyBorder="1" applyAlignment="1">
      <alignment horizontal="right" vertical="center"/>
    </xf>
    <xf numFmtId="0" fontId="36" fillId="0" borderId="0" xfId="85" applyFont="1" applyAlignment="1">
      <alignment vertical="center"/>
    </xf>
    <xf numFmtId="0" fontId="3" fillId="31" borderId="46" xfId="85" quotePrefix="1" applyFont="1" applyFill="1" applyBorder="1" applyAlignment="1">
      <alignment horizontal="left" vertical="center" indent="1"/>
    </xf>
    <xf numFmtId="167" fontId="3" fillId="31" borderId="46" xfId="85" quotePrefix="1" applyNumberFormat="1" applyFont="1" applyFill="1" applyBorder="1" applyAlignment="1">
      <alignment horizontal="right" vertical="center"/>
    </xf>
    <xf numFmtId="0" fontId="59" fillId="25" borderId="0" xfId="85" applyFont="1" applyFill="1" applyAlignment="1">
      <alignment vertical="center" wrapText="1"/>
    </xf>
    <xf numFmtId="0" fontId="21" fillId="34" borderId="46" xfId="85" applyFont="1" applyFill="1" applyBorder="1" applyAlignment="1">
      <alignment horizontal="left" vertical="center" wrapText="1" indent="1"/>
    </xf>
    <xf numFmtId="167" fontId="21" fillId="34" borderId="46" xfId="29" applyNumberFormat="1" applyFont="1" applyFill="1" applyBorder="1" applyAlignment="1">
      <alignment vertical="center"/>
    </xf>
    <xf numFmtId="167" fontId="21" fillId="34" borderId="11" xfId="29" applyNumberFormat="1" applyFont="1" applyFill="1" applyBorder="1" applyAlignment="1">
      <alignment vertical="center"/>
    </xf>
    <xf numFmtId="0" fontId="42" fillId="30" borderId="45" xfId="85" applyFont="1" applyFill="1" applyBorder="1" applyAlignment="1">
      <alignment horizontal="left" vertical="center" wrapText="1" indent="1"/>
    </xf>
    <xf numFmtId="9" fontId="21" fillId="31" borderId="45" xfId="29" applyNumberFormat="1" applyFont="1" applyFill="1" applyBorder="1" applyAlignment="1">
      <alignment vertical="center"/>
    </xf>
    <xf numFmtId="42" fontId="42" fillId="30" borderId="45" xfId="29" applyNumberFormat="1" applyFont="1" applyFill="1" applyBorder="1" applyAlignment="1">
      <alignment vertical="center" wrapText="1"/>
    </xf>
    <xf numFmtId="167" fontId="42" fillId="30" borderId="45" xfId="29" applyNumberFormat="1" applyFont="1" applyFill="1" applyBorder="1" applyAlignment="1">
      <alignment vertical="center"/>
    </xf>
    <xf numFmtId="166" fontId="3" fillId="0" borderId="0" xfId="29" applyNumberFormat="1" applyFont="1" applyAlignment="1">
      <alignment vertical="center"/>
    </xf>
    <xf numFmtId="0" fontId="59" fillId="25" borderId="0" xfId="85" applyFont="1" applyFill="1"/>
    <xf numFmtId="0" fontId="3" fillId="0" borderId="0" xfId="85" applyFont="1" applyAlignment="1">
      <alignment horizontal="left" vertical="center" indent="1"/>
    </xf>
    <xf numFmtId="0" fontId="42" fillId="30" borderId="47" xfId="85" applyFont="1" applyFill="1" applyBorder="1" applyAlignment="1">
      <alignment horizontal="center" vertical="center" wrapText="1"/>
    </xf>
    <xf numFmtId="3" fontId="42" fillId="30" borderId="46" xfId="85" applyNumberFormat="1" applyFont="1" applyFill="1" applyBorder="1" applyAlignment="1">
      <alignment horizontal="center" vertical="center" wrapText="1"/>
    </xf>
    <xf numFmtId="0" fontId="42" fillId="30" borderId="11" xfId="85" applyFont="1" applyFill="1" applyBorder="1" applyAlignment="1">
      <alignment horizontal="center" vertical="center" wrapText="1"/>
    </xf>
    <xf numFmtId="0" fontId="42" fillId="30" borderId="45" xfId="85" applyFont="1" applyFill="1" applyBorder="1" applyAlignment="1">
      <alignment horizontal="center" vertical="center" wrapText="1"/>
    </xf>
    <xf numFmtId="167" fontId="45" fillId="0" borderId="47" xfId="85" applyNumberFormat="1" applyFont="1" applyFill="1" applyBorder="1" applyAlignment="1">
      <alignment horizontal="right" vertical="center" wrapText="1"/>
    </xf>
    <xf numFmtId="10" fontId="45" fillId="0" borderId="46" xfId="85" applyNumberFormat="1" applyFont="1" applyFill="1" applyBorder="1" applyAlignment="1">
      <alignment horizontal="right" vertical="center" wrapText="1"/>
    </xf>
    <xf numFmtId="9" fontId="21" fillId="31" borderId="48" xfId="29" applyNumberFormat="1" applyFont="1" applyFill="1" applyBorder="1" applyAlignment="1">
      <alignment vertical="center"/>
    </xf>
    <xf numFmtId="167" fontId="21" fillId="0" borderId="0" xfId="29" applyNumberFormat="1" applyFont="1" applyFill="1" applyBorder="1" applyAlignment="1">
      <alignment vertical="center"/>
    </xf>
    <xf numFmtId="167" fontId="42" fillId="30" borderId="44" xfId="29" applyNumberFormat="1" applyFont="1" applyFill="1" applyBorder="1" applyAlignment="1">
      <alignment vertical="center"/>
    </xf>
    <xf numFmtId="167" fontId="21" fillId="34" borderId="44" xfId="29" applyNumberFormat="1" applyFont="1" applyFill="1" applyBorder="1" applyAlignment="1">
      <alignment vertical="center"/>
    </xf>
    <xf numFmtId="0" fontId="40" fillId="0" borderId="0" xfId="86" applyFont="1" applyFill="1" applyBorder="1" applyAlignment="1">
      <alignment horizontal="left" vertical="center" indent="1"/>
    </xf>
    <xf numFmtId="0" fontId="3" fillId="0" borderId="0" xfId="86" applyFont="1" applyFill="1" applyBorder="1" applyAlignment="1">
      <alignment vertical="center"/>
    </xf>
    <xf numFmtId="166" fontId="3" fillId="0" borderId="0" xfId="29" applyNumberFormat="1" applyFont="1" applyFill="1" applyBorder="1" applyAlignment="1">
      <alignment vertical="center"/>
    </xf>
    <xf numFmtId="3" fontId="42" fillId="30" borderId="11" xfId="85" applyNumberFormat="1" applyFont="1" applyFill="1" applyBorder="1" applyAlignment="1">
      <alignment horizontal="center" vertical="center" wrapText="1"/>
    </xf>
    <xf numFmtId="3" fontId="45" fillId="0" borderId="11" xfId="85" applyNumberFormat="1" applyFont="1" applyFill="1" applyBorder="1" applyAlignment="1">
      <alignment horizontal="right" vertical="center" wrapText="1"/>
    </xf>
    <xf numFmtId="6" fontId="45" fillId="0" borderId="45" xfId="85" applyNumberFormat="1" applyFont="1" applyFill="1" applyBorder="1" applyAlignment="1">
      <alignment horizontal="right" vertical="center" wrapText="1"/>
    </xf>
    <xf numFmtId="6" fontId="45" fillId="0" borderId="46" xfId="85" applyNumberFormat="1" applyFont="1" applyFill="1" applyBorder="1" applyAlignment="1">
      <alignment horizontal="right" vertical="center" wrapText="1"/>
    </xf>
    <xf numFmtId="167" fontId="45" fillId="0" borderId="45" xfId="85" applyNumberFormat="1" applyFont="1" applyFill="1" applyBorder="1" applyAlignment="1">
      <alignment horizontal="right" vertical="center" wrapText="1"/>
    </xf>
    <xf numFmtId="3" fontId="3" fillId="31" borderId="11" xfId="29" applyNumberFormat="1" applyFont="1" applyFill="1" applyBorder="1" applyAlignment="1">
      <alignment vertical="center"/>
    </xf>
    <xf numFmtId="167" fontId="3" fillId="31" borderId="45" xfId="29" applyNumberFormat="1" applyFont="1" applyFill="1" applyBorder="1" applyAlignment="1">
      <alignment vertical="center"/>
    </xf>
    <xf numFmtId="167" fontId="3" fillId="34" borderId="46" xfId="29" applyNumberFormat="1" applyFont="1" applyFill="1" applyBorder="1" applyAlignment="1">
      <alignment vertical="center"/>
    </xf>
    <xf numFmtId="167" fontId="3" fillId="34" borderId="11" xfId="29" applyNumberFormat="1" applyFont="1" applyFill="1" applyBorder="1" applyAlignment="1">
      <alignment vertical="center"/>
    </xf>
    <xf numFmtId="167" fontId="3" fillId="34" borderId="45" xfId="29" applyNumberFormat="1" applyFont="1" applyFill="1" applyBorder="1" applyAlignment="1">
      <alignment vertical="center"/>
    </xf>
    <xf numFmtId="3" fontId="21" fillId="34" borderId="11" xfId="29" applyNumberFormat="1" applyFont="1" applyFill="1" applyBorder="1" applyAlignment="1">
      <alignment vertical="center"/>
    </xf>
    <xf numFmtId="167" fontId="21" fillId="34" borderId="45" xfId="29" applyNumberFormat="1" applyFont="1" applyFill="1" applyBorder="1" applyAlignment="1">
      <alignment vertical="center"/>
    </xf>
    <xf numFmtId="9" fontId="21" fillId="31" borderId="45" xfId="46" applyNumberFormat="1" applyFont="1" applyFill="1" applyBorder="1" applyAlignment="1">
      <alignment vertical="center"/>
    </xf>
    <xf numFmtId="0" fontId="3" fillId="25" borderId="0" xfId="85" quotePrefix="1" applyFont="1" applyFill="1" applyBorder="1" applyAlignment="1">
      <alignment horizontal="left" vertical="center" indent="1"/>
    </xf>
    <xf numFmtId="170" fontId="3" fillId="25" borderId="0" xfId="29" applyNumberFormat="1" applyFont="1" applyFill="1" applyBorder="1" applyAlignment="1">
      <alignment vertical="center"/>
    </xf>
    <xf numFmtId="1" fontId="3" fillId="25" borderId="0" xfId="29" applyNumberFormat="1" applyFont="1" applyFill="1" applyBorder="1" applyAlignment="1">
      <alignment vertical="center"/>
    </xf>
    <xf numFmtId="171" fontId="3" fillId="25" borderId="0" xfId="29" applyNumberFormat="1" applyFont="1" applyFill="1" applyBorder="1" applyAlignment="1">
      <alignment vertical="center"/>
    </xf>
    <xf numFmtId="0" fontId="3" fillId="25" borderId="0" xfId="85" applyFont="1" applyFill="1" applyAlignment="1">
      <alignment vertical="center"/>
    </xf>
    <xf numFmtId="0" fontId="42" fillId="30" borderId="49" xfId="85" applyFont="1" applyFill="1" applyBorder="1" applyAlignment="1">
      <alignment horizontal="center" vertical="center" wrapText="1"/>
    </xf>
    <xf numFmtId="0" fontId="45" fillId="0" borderId="11" xfId="85" applyFont="1" applyFill="1" applyBorder="1" applyAlignment="1">
      <alignment horizontal="right" vertical="center" wrapText="1"/>
    </xf>
    <xf numFmtId="0" fontId="45" fillId="0" borderId="45" xfId="85" applyFont="1" applyFill="1" applyBorder="1" applyAlignment="1">
      <alignment horizontal="right" vertical="center" wrapText="1"/>
    </xf>
    <xf numFmtId="6" fontId="45" fillId="0" borderId="49" xfId="85" applyNumberFormat="1" applyFont="1" applyFill="1" applyBorder="1" applyAlignment="1">
      <alignment horizontal="right" vertical="center" wrapText="1"/>
    </xf>
    <xf numFmtId="3" fontId="3" fillId="31" borderId="45" xfId="29" applyNumberFormat="1" applyFont="1" applyFill="1" applyBorder="1" applyAlignment="1">
      <alignment vertical="center"/>
    </xf>
    <xf numFmtId="167" fontId="3" fillId="31" borderId="46" xfId="29" applyNumberFormat="1" applyFont="1" applyFill="1" applyBorder="1" applyAlignment="1">
      <alignment vertical="center"/>
    </xf>
    <xf numFmtId="167" fontId="3" fillId="34" borderId="49" xfId="29" applyNumberFormat="1" applyFont="1" applyFill="1" applyBorder="1" applyAlignment="1">
      <alignment vertical="center"/>
    </xf>
    <xf numFmtId="3" fontId="21" fillId="34" borderId="45" xfId="29" applyNumberFormat="1" applyFont="1" applyFill="1" applyBorder="1" applyAlignment="1">
      <alignment vertical="center"/>
    </xf>
    <xf numFmtId="167" fontId="21" fillId="34" borderId="49" xfId="29" applyNumberFormat="1" applyFont="1" applyFill="1" applyBorder="1" applyAlignment="1">
      <alignment vertical="center"/>
    </xf>
    <xf numFmtId="9" fontId="21" fillId="51" borderId="11" xfId="46" applyNumberFormat="1" applyFont="1" applyFill="1" applyBorder="1" applyAlignment="1">
      <alignment vertical="center"/>
    </xf>
    <xf numFmtId="167" fontId="21" fillId="0" borderId="0" xfId="85" applyNumberFormat="1" applyFont="1" applyAlignment="1">
      <alignment vertical="center"/>
    </xf>
    <xf numFmtId="167" fontId="21" fillId="0" borderId="0" xfId="85" applyNumberFormat="1" applyFont="1" applyFill="1" applyBorder="1" applyAlignment="1">
      <alignment vertical="center"/>
    </xf>
    <xf numFmtId="167" fontId="42" fillId="52" borderId="45" xfId="85" applyNumberFormat="1" applyFont="1" applyFill="1" applyBorder="1" applyAlignment="1">
      <alignment vertical="center"/>
    </xf>
    <xf numFmtId="167" fontId="42" fillId="52" borderId="11" xfId="85" applyNumberFormat="1" applyFont="1" applyFill="1" applyBorder="1" applyAlignment="1">
      <alignment vertical="center"/>
    </xf>
    <xf numFmtId="167" fontId="21" fillId="53" borderId="11" xfId="85" applyNumberFormat="1" applyFont="1" applyFill="1" applyBorder="1" applyAlignment="1">
      <alignment vertical="center"/>
    </xf>
    <xf numFmtId="0" fontId="60" fillId="25" borderId="0" xfId="85" applyFont="1" applyFill="1"/>
    <xf numFmtId="0" fontId="3" fillId="0" borderId="0" xfId="85" applyFont="1" applyAlignment="1">
      <alignment vertical="center" wrapText="1"/>
    </xf>
    <xf numFmtId="1" fontId="3" fillId="31" borderId="11" xfId="29" applyNumberFormat="1" applyFont="1" applyFill="1" applyBorder="1" applyAlignment="1">
      <alignment vertical="center"/>
    </xf>
    <xf numFmtId="0" fontId="59" fillId="25" borderId="0" xfId="85" applyFont="1" applyFill="1" applyAlignment="1">
      <alignment wrapText="1"/>
    </xf>
    <xf numFmtId="166" fontId="21" fillId="0" borderId="0" xfId="29" applyNumberFormat="1" applyFont="1" applyFill="1" applyBorder="1" applyAlignment="1">
      <alignment horizontal="center" vertical="center" wrapText="1"/>
    </xf>
    <xf numFmtId="0" fontId="3" fillId="0" borderId="0" xfId="85" applyAlignment="1">
      <alignment wrapText="1"/>
    </xf>
    <xf numFmtId="167" fontId="21" fillId="25" borderId="45" xfId="29" applyNumberFormat="1" applyFont="1" applyFill="1" applyBorder="1" applyAlignment="1">
      <alignment vertical="center"/>
    </xf>
    <xf numFmtId="167" fontId="3" fillId="0" borderId="0" xfId="29" applyNumberFormat="1" applyFont="1" applyFill="1" applyBorder="1" applyAlignment="1">
      <alignment vertical="center"/>
    </xf>
    <xf numFmtId="166" fontId="0" fillId="0" borderId="0" xfId="29" applyNumberFormat="1" applyFont="1"/>
    <xf numFmtId="0" fontId="42" fillId="30" borderId="45" xfId="86" applyNumberFormat="1" applyFont="1" applyFill="1" applyBorder="1" applyAlignment="1">
      <alignment horizontal="center" vertical="center" wrapText="1"/>
    </xf>
    <xf numFmtId="0" fontId="42" fillId="0" borderId="0" xfId="86" applyNumberFormat="1" applyFont="1" applyFill="1" applyBorder="1" applyAlignment="1">
      <alignment horizontal="center" vertical="center" wrapText="1"/>
    </xf>
    <xf numFmtId="0" fontId="42" fillId="30" borderId="45" xfId="86" applyNumberFormat="1" applyFont="1" applyFill="1" applyBorder="1" applyAlignment="1">
      <alignment horizontal="left" vertical="center" wrapText="1" indent="1"/>
    </xf>
    <xf numFmtId="167" fontId="3" fillId="34" borderId="45" xfId="85" applyNumberFormat="1" applyFont="1" applyFill="1" applyBorder="1" applyAlignment="1">
      <alignment vertical="center" wrapText="1"/>
    </xf>
    <xf numFmtId="167" fontId="3" fillId="0" borderId="0" xfId="85" applyNumberFormat="1" applyFont="1" applyFill="1" applyBorder="1" applyAlignment="1">
      <alignment vertical="center" wrapText="1"/>
    </xf>
    <xf numFmtId="0" fontId="3" fillId="0" borderId="0" xfId="85" applyFont="1" applyFill="1" applyAlignment="1">
      <alignment vertical="center"/>
    </xf>
    <xf numFmtId="0" fontId="59" fillId="25" borderId="0" xfId="85" applyFont="1" applyFill="1" applyBorder="1"/>
    <xf numFmtId="0" fontId="21" fillId="0" borderId="0" xfId="86" applyFont="1" applyBorder="1" applyAlignment="1">
      <alignment vertical="center"/>
    </xf>
    <xf numFmtId="0" fontId="3" fillId="0" borderId="0" xfId="85" applyFont="1" applyFill="1" applyAlignment="1">
      <alignment vertical="center" wrapText="1"/>
    </xf>
    <xf numFmtId="0" fontId="21" fillId="0" borderId="0" xfId="85" applyFont="1" applyBorder="1" applyAlignment="1">
      <alignment horizontal="left" vertical="center" indent="1"/>
    </xf>
    <xf numFmtId="166" fontId="21" fillId="0" borderId="0" xfId="29" applyNumberFormat="1" applyFont="1" applyFill="1" applyBorder="1" applyAlignment="1">
      <alignment horizontal="left" vertical="center" indent="1"/>
    </xf>
    <xf numFmtId="166" fontId="3" fillId="0" borderId="0" xfId="29" applyNumberFormat="1" applyFont="1" applyFill="1" applyBorder="1" applyAlignment="1">
      <alignment horizontal="left" vertical="center" indent="1"/>
    </xf>
    <xf numFmtId="166" fontId="21" fillId="0" borderId="0" xfId="29" applyNumberFormat="1" applyFont="1" applyFill="1" applyBorder="1" applyAlignment="1">
      <alignment horizontal="left" vertical="center"/>
    </xf>
    <xf numFmtId="166" fontId="3" fillId="0" borderId="0" xfId="29" applyNumberFormat="1" applyFont="1"/>
    <xf numFmtId="167" fontId="21" fillId="54" borderId="0" xfId="29" applyNumberFormat="1" applyFont="1" applyFill="1"/>
    <xf numFmtId="0" fontId="3" fillId="0" borderId="0" xfId="85" applyFont="1" applyFill="1" applyBorder="1" applyAlignment="1">
      <alignment vertical="center"/>
    </xf>
    <xf numFmtId="0" fontId="42" fillId="0" borderId="0" xfId="85" applyFont="1" applyFill="1" applyBorder="1" applyAlignment="1">
      <alignment horizontal="left" vertical="center" wrapText="1" indent="1"/>
    </xf>
    <xf numFmtId="0" fontId="42" fillId="0" borderId="0" xfId="85" applyFont="1" applyFill="1" applyBorder="1" applyAlignment="1">
      <alignment horizontal="center" vertical="center" wrapText="1"/>
    </xf>
    <xf numFmtId="166" fontId="42" fillId="0" borderId="0" xfId="29" applyNumberFormat="1" applyFont="1" applyFill="1" applyBorder="1" applyAlignment="1">
      <alignment horizontal="center" vertical="center" wrapText="1"/>
    </xf>
    <xf numFmtId="0" fontId="45" fillId="0" borderId="0" xfId="85" applyFont="1" applyFill="1" applyBorder="1" applyAlignment="1">
      <alignment horizontal="left" vertical="center" wrapText="1" indent="1"/>
    </xf>
    <xf numFmtId="9" fontId="45" fillId="0" borderId="0" xfId="85" applyNumberFormat="1" applyFont="1" applyFill="1" applyBorder="1" applyAlignment="1">
      <alignment horizontal="right" vertical="center" wrapText="1"/>
    </xf>
    <xf numFmtId="6" fontId="45" fillId="0" borderId="0" xfId="85" applyNumberFormat="1" applyFont="1" applyFill="1" applyBorder="1" applyAlignment="1">
      <alignment horizontal="right" vertical="center" wrapText="1"/>
    </xf>
    <xf numFmtId="167" fontId="45" fillId="0" borderId="0" xfId="29" applyNumberFormat="1" applyFont="1" applyFill="1" applyBorder="1" applyAlignment="1">
      <alignment horizontal="right" vertical="center" wrapText="1"/>
    </xf>
    <xf numFmtId="0" fontId="21" fillId="0" borderId="0" xfId="85" quotePrefix="1" applyFont="1" applyFill="1" applyBorder="1" applyAlignment="1">
      <alignment horizontal="left" vertical="center" indent="1"/>
    </xf>
    <xf numFmtId="9" fontId="21" fillId="0" borderId="0" xfId="29" applyNumberFormat="1" applyFont="1" applyFill="1" applyBorder="1" applyAlignment="1">
      <alignment vertical="center"/>
    </xf>
    <xf numFmtId="167" fontId="21" fillId="0" borderId="0" xfId="29" applyNumberFormat="1" applyFont="1" applyFill="1" applyBorder="1" applyAlignment="1">
      <alignment horizontal="right" vertical="center" wrapText="1"/>
    </xf>
    <xf numFmtId="167" fontId="42" fillId="0" borderId="0" xfId="29" applyNumberFormat="1" applyFont="1" applyFill="1" applyBorder="1" applyAlignment="1">
      <alignment vertical="center"/>
    </xf>
    <xf numFmtId="0" fontId="3" fillId="0" borderId="0" xfId="85" applyFont="1" applyFill="1" applyBorder="1" applyAlignment="1">
      <alignment horizontal="left" vertical="center" indent="1"/>
    </xf>
    <xf numFmtId="0" fontId="3" fillId="25" borderId="0" xfId="85" applyFill="1" applyBorder="1"/>
    <xf numFmtId="0" fontId="45" fillId="0" borderId="0" xfId="85" applyFont="1" applyFill="1" applyBorder="1" applyAlignment="1">
      <alignment horizontal="left" vertical="center" indent="1"/>
    </xf>
    <xf numFmtId="167" fontId="45" fillId="0" borderId="0" xfId="29" applyNumberFormat="1" applyFont="1" applyFill="1" applyBorder="1" applyAlignment="1">
      <alignment vertical="center"/>
    </xf>
    <xf numFmtId="0" fontId="3" fillId="25" borderId="0" xfId="85" applyFont="1" applyFill="1" applyBorder="1"/>
    <xf numFmtId="0" fontId="3" fillId="0" borderId="0" xfId="85" quotePrefix="1" applyFont="1" applyFill="1" applyBorder="1" applyAlignment="1">
      <alignment horizontal="left" vertical="center" indent="1"/>
    </xf>
    <xf numFmtId="0" fontId="21" fillId="0" borderId="0" xfId="85" applyFont="1" applyFill="1" applyBorder="1" applyAlignment="1">
      <alignment horizontal="left" vertical="center" wrapText="1" indent="1"/>
    </xf>
    <xf numFmtId="0" fontId="3" fillId="0" borderId="0" xfId="85" applyFont="1" applyFill="1"/>
    <xf numFmtId="0" fontId="29" fillId="0" borderId="0" xfId="0" applyFont="1" applyBorder="1"/>
    <xf numFmtId="0" fontId="63" fillId="43" borderId="0" xfId="39" applyFont="1" applyFill="1" applyBorder="1" applyAlignment="1" applyProtection="1"/>
    <xf numFmtId="0" fontId="64" fillId="48" borderId="0" xfId="39" quotePrefix="1" applyFont="1" applyFill="1" applyBorder="1" applyAlignment="1" applyProtection="1"/>
    <xf numFmtId="0" fontId="3" fillId="0" borderId="46" xfId="85" applyFont="1" applyFill="1" applyBorder="1" applyAlignment="1">
      <alignment horizontal="left" vertical="center" wrapText="1" indent="1"/>
    </xf>
    <xf numFmtId="167" fontId="3" fillId="0" borderId="46" xfId="85" applyNumberFormat="1" applyFont="1" applyFill="1" applyBorder="1" applyAlignment="1">
      <alignment horizontal="right" vertical="center" wrapText="1"/>
    </xf>
    <xf numFmtId="167" fontId="3" fillId="0" borderId="11" xfId="29" applyNumberFormat="1" applyFont="1" applyFill="1" applyBorder="1" applyAlignment="1">
      <alignment horizontal="right" vertical="center" wrapText="1"/>
    </xf>
    <xf numFmtId="167" fontId="3" fillId="54" borderId="11" xfId="29" applyNumberFormat="1" applyFont="1" applyFill="1" applyBorder="1" applyAlignment="1">
      <alignment horizontal="right" vertical="center"/>
    </xf>
    <xf numFmtId="0" fontId="3" fillId="55" borderId="46" xfId="85" quotePrefix="1" applyFont="1" applyFill="1" applyBorder="1" applyAlignment="1">
      <alignment horizontal="left" vertical="center" indent="1"/>
    </xf>
    <xf numFmtId="167" fontId="3" fillId="55" borderId="46" xfId="85" quotePrefix="1" applyNumberFormat="1" applyFont="1" applyFill="1" applyBorder="1" applyAlignment="1">
      <alignment horizontal="right" vertical="center"/>
    </xf>
    <xf numFmtId="167" fontId="3" fillId="55" borderId="11" xfId="29" applyNumberFormat="1" applyFont="1" applyFill="1" applyBorder="1" applyAlignment="1">
      <alignment horizontal="right" vertical="center"/>
    </xf>
    <xf numFmtId="167" fontId="3" fillId="54" borderId="11" xfId="85" applyNumberFormat="1" applyFont="1" applyFill="1" applyBorder="1" applyAlignment="1">
      <alignment horizontal="right" vertical="center" wrapText="1"/>
    </xf>
    <xf numFmtId="167" fontId="3" fillId="0" borderId="11" xfId="85" applyNumberFormat="1" applyFont="1" applyFill="1" applyBorder="1" applyAlignment="1">
      <alignment horizontal="right" vertical="center" wrapText="1"/>
    </xf>
    <xf numFmtId="10" fontId="3" fillId="54" borderId="45" xfId="85" applyNumberFormat="1" applyFont="1" applyFill="1" applyBorder="1" applyAlignment="1">
      <alignment horizontal="right" vertical="center" wrapText="1"/>
    </xf>
    <xf numFmtId="10" fontId="3" fillId="54" borderId="46" xfId="85" applyNumberFormat="1" applyFont="1" applyFill="1" applyBorder="1" applyAlignment="1">
      <alignment horizontal="right" vertical="center" wrapText="1"/>
    </xf>
    <xf numFmtId="167" fontId="3" fillId="54" borderId="11" xfId="29" applyNumberFormat="1" applyFont="1" applyFill="1" applyBorder="1" applyAlignment="1">
      <alignment horizontal="right" vertical="center" wrapText="1"/>
    </xf>
    <xf numFmtId="0" fontId="45" fillId="55" borderId="46" xfId="85" applyFont="1" applyFill="1" applyBorder="1" applyAlignment="1">
      <alignment horizontal="left" vertical="center" wrapText="1" indent="1"/>
    </xf>
    <xf numFmtId="167" fontId="45" fillId="55" borderId="47" xfId="85" applyNumberFormat="1" applyFont="1" applyFill="1" applyBorder="1" applyAlignment="1">
      <alignment horizontal="right" vertical="center" wrapText="1"/>
    </xf>
    <xf numFmtId="10" fontId="45" fillId="55" borderId="46" xfId="85" applyNumberFormat="1" applyFont="1" applyFill="1" applyBorder="1" applyAlignment="1">
      <alignment horizontal="right" vertical="center" wrapText="1"/>
    </xf>
    <xf numFmtId="167" fontId="45" fillId="55" borderId="11" xfId="85" applyNumberFormat="1" applyFont="1" applyFill="1" applyBorder="1" applyAlignment="1">
      <alignment horizontal="right" vertical="center" wrapText="1"/>
    </xf>
    <xf numFmtId="10" fontId="45" fillId="55" borderId="45" xfId="85" applyNumberFormat="1" applyFont="1" applyFill="1" applyBorder="1" applyAlignment="1">
      <alignment horizontal="right" vertical="center" wrapText="1"/>
    </xf>
    <xf numFmtId="167" fontId="45" fillId="55" borderId="11" xfId="29" applyNumberFormat="1" applyFont="1" applyFill="1" applyBorder="1" applyAlignment="1">
      <alignment horizontal="right" vertical="center" wrapText="1"/>
    </xf>
    <xf numFmtId="6" fontId="3" fillId="0" borderId="46" xfId="85" applyNumberFormat="1" applyFont="1" applyFill="1" applyBorder="1" applyAlignment="1">
      <alignment horizontal="right" vertical="center" wrapText="1"/>
    </xf>
    <xf numFmtId="0" fontId="3" fillId="56" borderId="46" xfId="85" applyFont="1" applyFill="1" applyBorder="1" applyAlignment="1">
      <alignment horizontal="left" vertical="center" indent="1"/>
    </xf>
    <xf numFmtId="3" fontId="3" fillId="56" borderId="11" xfId="29" applyNumberFormat="1" applyFont="1" applyFill="1" applyBorder="1" applyAlignment="1">
      <alignment vertical="center"/>
    </xf>
    <xf numFmtId="167" fontId="3" fillId="56" borderId="45" xfId="29" applyNumberFormat="1" applyFont="1" applyFill="1" applyBorder="1" applyAlignment="1">
      <alignment vertical="center"/>
    </xf>
    <xf numFmtId="167" fontId="3" fillId="56" borderId="46" xfId="29" applyNumberFormat="1" applyFont="1" applyFill="1" applyBorder="1" applyAlignment="1">
      <alignment vertical="center"/>
    </xf>
    <xf numFmtId="167" fontId="3" fillId="56" borderId="11" xfId="29" applyNumberFormat="1" applyFont="1" applyFill="1" applyBorder="1" applyAlignment="1">
      <alignment vertical="center"/>
    </xf>
    <xf numFmtId="3" fontId="3" fillId="56" borderId="45" xfId="29" applyNumberFormat="1" applyFont="1" applyFill="1" applyBorder="1" applyAlignment="1">
      <alignment vertical="center"/>
    </xf>
    <xf numFmtId="167" fontId="3" fillId="56" borderId="49" xfId="29" applyNumberFormat="1" applyFont="1" applyFill="1" applyBorder="1" applyAlignment="1">
      <alignment vertical="center"/>
    </xf>
    <xf numFmtId="0" fontId="3" fillId="56" borderId="46" xfId="85" quotePrefix="1" applyFont="1" applyFill="1" applyBorder="1" applyAlignment="1">
      <alignment horizontal="left" vertical="center" indent="1"/>
    </xf>
    <xf numFmtId="1" fontId="3" fillId="56" borderId="11" xfId="29" applyNumberFormat="1" applyFont="1" applyFill="1" applyBorder="1" applyAlignment="1">
      <alignment vertical="center"/>
    </xf>
    <xf numFmtId="0" fontId="28" fillId="35" borderId="0" xfId="0" applyFont="1" applyFill="1" applyAlignment="1" applyProtection="1">
      <protection locked="0"/>
    </xf>
    <xf numFmtId="0" fontId="0" fillId="48" borderId="0" xfId="0" applyFill="1" applyBorder="1"/>
    <xf numFmtId="0" fontId="21" fillId="33" borderId="21"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2" borderId="21" xfId="0" applyFont="1" applyFill="1" applyBorder="1" applyAlignment="1">
      <alignment horizontal="left" vertical="center" wrapText="1"/>
    </xf>
    <xf numFmtId="0" fontId="21" fillId="32" borderId="10" xfId="0" applyFont="1" applyFill="1" applyBorder="1" applyAlignment="1">
      <alignment horizontal="left" vertical="center" wrapText="1"/>
    </xf>
    <xf numFmtId="0" fontId="21" fillId="32" borderId="11" xfId="0" applyFont="1" applyFill="1" applyBorder="1" applyAlignment="1">
      <alignment horizontal="left" vertical="center" wrapText="1"/>
    </xf>
    <xf numFmtId="0" fontId="21" fillId="0" borderId="21"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21"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1" fillId="0" borderId="21"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11" xfId="0" applyFont="1" applyFill="1" applyBorder="1" applyAlignment="1">
      <alignment horizontal="center" vertical="center"/>
    </xf>
    <xf numFmtId="0" fontId="40" fillId="0" borderId="0" xfId="0" applyFont="1" applyBorder="1" applyAlignment="1">
      <alignment horizontal="center"/>
    </xf>
    <xf numFmtId="0" fontId="65" fillId="57" borderId="0" xfId="0" applyFont="1" applyFill="1" applyBorder="1" applyAlignment="1">
      <alignment horizontal="center" vertical="center" wrapText="1"/>
    </xf>
    <xf numFmtId="0" fontId="21" fillId="40" borderId="23" xfId="0" applyFont="1" applyFill="1" applyBorder="1" applyAlignment="1" applyProtection="1">
      <alignment horizontal="center" wrapText="1"/>
      <protection locked="0"/>
    </xf>
    <xf numFmtId="0" fontId="21" fillId="40" borderId="24" xfId="0" applyFont="1" applyFill="1" applyBorder="1" applyAlignment="1" applyProtection="1">
      <alignment horizontal="center" wrapText="1"/>
      <protection locked="0"/>
    </xf>
    <xf numFmtId="0" fontId="21" fillId="40" borderId="34" xfId="0" applyFont="1" applyFill="1" applyBorder="1" applyAlignment="1" applyProtection="1">
      <alignment horizontal="center" wrapText="1"/>
      <protection locked="0"/>
    </xf>
    <xf numFmtId="0" fontId="21" fillId="40" borderId="25" xfId="0" applyFont="1" applyFill="1" applyBorder="1" applyAlignment="1" applyProtection="1">
      <alignment horizontal="center" wrapText="1"/>
      <protection locked="0"/>
    </xf>
    <xf numFmtId="0" fontId="33" fillId="0" borderId="0" xfId="1" applyFont="1" applyFill="1" applyBorder="1" applyAlignment="1" applyProtection="1">
      <alignment horizontal="center" vertical="center"/>
      <protection locked="0"/>
    </xf>
    <xf numFmtId="0" fontId="21" fillId="0" borderId="45" xfId="1" applyFont="1" applyBorder="1" applyAlignment="1" applyProtection="1">
      <alignment horizontal="center"/>
      <protection locked="0"/>
    </xf>
    <xf numFmtId="0" fontId="42" fillId="30" borderId="21" xfId="85" applyFont="1" applyFill="1" applyBorder="1" applyAlignment="1">
      <alignment horizontal="left" vertical="center" indent="1"/>
    </xf>
    <xf numFmtId="0" fontId="42" fillId="30" borderId="10" xfId="85" applyFont="1" applyFill="1" applyBorder="1" applyAlignment="1">
      <alignment horizontal="left" vertical="center" indent="1"/>
    </xf>
    <xf numFmtId="0" fontId="42" fillId="30" borderId="11" xfId="85" applyFont="1" applyFill="1" applyBorder="1" applyAlignment="1">
      <alignment horizontal="left" vertical="center" indent="1"/>
    </xf>
    <xf numFmtId="3" fontId="21" fillId="0" borderId="0" xfId="29" applyNumberFormat="1" applyFont="1" applyFill="1" applyBorder="1" applyAlignment="1">
      <alignment horizontal="center" vertical="center"/>
    </xf>
  </cellXfs>
  <cellStyles count="99">
    <cellStyle name="0,0_x000a__x000a_NA_x000a__x000a_" xfId="1"/>
    <cellStyle name="0,0_x000a__x000a_NA_x000a__x000a_ 2" xfId="86"/>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alculation 2" xfId="87"/>
    <cellStyle name="Calculation 3" xfId="94"/>
    <cellStyle name="Check Cell" xfId="28" builtinId="23" customBuiltin="1"/>
    <cellStyle name="Comma" xfId="29" builtinId="3"/>
    <cellStyle name="Comma 2" xfId="30"/>
    <cellStyle name="Comma 3" xfId="31"/>
    <cellStyle name="Comma 4" xfId="83"/>
    <cellStyle name="Comma 4 2" xfId="97"/>
    <cellStyle name="Currency" xfId="32" builtinId="4"/>
    <cellStyle name="Explanatory Text" xfId="33" builtinId="53" customBuiltin="1"/>
    <cellStyle name="Followed Hyperlink" xfId="81" builtinId="9" hidden="1"/>
    <cellStyle name="Followed Hyperlink" xfId="73" builtinId="9" hidden="1"/>
    <cellStyle name="Followed Hyperlink" xfId="69" builtinId="9" hidden="1"/>
    <cellStyle name="Followed Hyperlink" xfId="65" builtinId="9" hidden="1"/>
    <cellStyle name="Followed Hyperlink" xfId="58" builtinId="9" hidden="1"/>
    <cellStyle name="Followed Hyperlink" xfId="59" builtinId="9" hidden="1"/>
    <cellStyle name="Followed Hyperlink" xfId="60" builtinId="9" hidden="1"/>
    <cellStyle name="Followed Hyperlink" xfId="62" builtinId="9" hidden="1"/>
    <cellStyle name="Followed Hyperlink" xfId="63" builtinId="9" hidden="1"/>
    <cellStyle name="Followed Hyperlink" xfId="57" builtinId="9" hidden="1"/>
    <cellStyle name="Followed Hyperlink" xfId="54" builtinId="9" hidden="1"/>
    <cellStyle name="Followed Hyperlink" xfId="55" builtinId="9" hidden="1"/>
    <cellStyle name="Followed Hyperlink" xfId="52" builtinId="9" hidden="1"/>
    <cellStyle name="Followed Hyperlink" xfId="51" builtinId="9" hidden="1"/>
    <cellStyle name="Followed Hyperlink" xfId="53" builtinId="9" hidden="1"/>
    <cellStyle name="Followed Hyperlink" xfId="61" builtinId="9" hidden="1"/>
    <cellStyle name="Followed Hyperlink" xfId="56" builtinId="9" hidden="1"/>
    <cellStyle name="Followed Hyperlink" xfId="77" builtinId="9" hidden="1"/>
    <cellStyle name="Followed Hyperlink" xfId="71" builtinId="9" hidden="1"/>
    <cellStyle name="Followed Hyperlink" xfId="74" builtinId="9" hidden="1"/>
    <cellStyle name="Followed Hyperlink" xfId="75" builtinId="9" hidden="1"/>
    <cellStyle name="Followed Hyperlink" xfId="76" builtinId="9" hidden="1"/>
    <cellStyle name="Followed Hyperlink" xfId="78" builtinId="9" hidden="1"/>
    <cellStyle name="Followed Hyperlink" xfId="79" builtinId="9" hidden="1"/>
    <cellStyle name="Followed Hyperlink" xfId="80" builtinId="9" hidden="1"/>
    <cellStyle name="Followed Hyperlink" xfId="72" builtinId="9" hidden="1"/>
    <cellStyle name="Followed Hyperlink" xfId="67" builtinId="9" hidden="1"/>
    <cellStyle name="Followed Hyperlink" xfId="68" builtinId="9" hidden="1"/>
    <cellStyle name="Followed Hyperlink" xfId="70" builtinId="9" hidden="1"/>
    <cellStyle name="Followed Hyperlink" xfId="66" builtinId="9" hidden="1"/>
    <cellStyle name="Followed Hyperlink" xfId="64" builtinId="9" hidde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Hyperlink 2" xfId="84"/>
    <cellStyle name="Input" xfId="40" builtinId="20" customBuiltin="1"/>
    <cellStyle name="Input 2" xfId="90"/>
    <cellStyle name="Input 3" xfId="98"/>
    <cellStyle name="Linked Cell" xfId="41" builtinId="24" customBuiltin="1"/>
    <cellStyle name="Neutral" xfId="42" builtinId="28" customBuiltin="1"/>
    <cellStyle name="Normal" xfId="0" builtinId="0"/>
    <cellStyle name="Normal 2" xfId="43"/>
    <cellStyle name="Normal 3" xfId="82"/>
    <cellStyle name="Normal 3 2" xfId="96"/>
    <cellStyle name="Normal 4" xfId="85"/>
    <cellStyle name="Note" xfId="44" builtinId="10" customBuiltin="1"/>
    <cellStyle name="Note 2" xfId="91"/>
    <cellStyle name="Note 3" xfId="95"/>
    <cellStyle name="Output" xfId="45" builtinId="21" customBuiltin="1"/>
    <cellStyle name="Output 2" xfId="92"/>
    <cellStyle name="Output 3" xfId="89"/>
    <cellStyle name="Percent" xfId="46" builtinId="5"/>
    <cellStyle name="Percent 2" xfId="47"/>
    <cellStyle name="Title" xfId="48" builtinId="15" customBuiltin="1"/>
    <cellStyle name="Total" xfId="49" builtinId="25" customBuiltin="1"/>
    <cellStyle name="Total 2" xfId="93"/>
    <cellStyle name="Total 3" xfId="88"/>
    <cellStyle name="Warning Text" xfId="5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E5F0"/>
      <color rgb="FF9E3294"/>
      <color rgb="FFFF9966"/>
      <color rgb="FFFCFF69"/>
      <color rgb="FFFF6600"/>
      <color rgb="FFC6E7F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pPr>
            <a:r>
              <a:rPr lang="en-US" sz="1400"/>
              <a:t> Direct</a:t>
            </a:r>
            <a:r>
              <a:rPr lang="en-US" sz="1400" baseline="0"/>
              <a:t> Operating </a:t>
            </a:r>
            <a:r>
              <a:rPr lang="en-US" sz="1400"/>
              <a:t>Costs</a:t>
            </a:r>
          </a:p>
        </c:rich>
      </c:tx>
      <c:overlay val="1"/>
    </c:title>
    <c:autoTitleDeleted val="0"/>
    <c:plotArea>
      <c:layout>
        <c:manualLayout>
          <c:layoutTarget val="inner"/>
          <c:xMode val="edge"/>
          <c:yMode val="edge"/>
          <c:x val="8.4160626131120006E-2"/>
          <c:y val="0.14804566464590199"/>
          <c:w val="0.82205179226243297"/>
          <c:h val="0.76878720173258697"/>
        </c:manualLayout>
      </c:layout>
      <c:barChart>
        <c:barDir val="col"/>
        <c:grouping val="clustered"/>
        <c:varyColors val="0"/>
        <c:ser>
          <c:idx val="0"/>
          <c:order val="0"/>
          <c:invertIfNegative val="0"/>
          <c:dLbls>
            <c:spPr>
              <a:noFill/>
              <a:ln>
                <a:noFill/>
              </a:ln>
              <a:effectLst/>
            </c:spPr>
            <c:dLblPos val="outEnd"/>
            <c:showLegendKey val="0"/>
            <c:showVal val="0"/>
            <c:showCatName val="1"/>
            <c:showSerName val="0"/>
            <c:showPercent val="0"/>
            <c:showBubbleSize val="0"/>
            <c:showLeaderLines val="0"/>
            <c:extLst>
              <c:ext xmlns:c15="http://schemas.microsoft.com/office/drawing/2012/chart" uri="{CE6537A1-D6FC-4f65-9D91-7224C49458BB}">
                <c15:showLeaderLines val="1"/>
              </c:ext>
            </c:extLst>
          </c:dLbls>
          <c:cat>
            <c:strRef>
              <c:f>('Direct Operating Costs'!$A$22,'Direct Operating Costs'!$A$29,'Direct Operating Costs'!$A$35,'Direct Operating Costs'!$A$45)</c:f>
              <c:strCache>
                <c:ptCount val="4"/>
                <c:pt idx="0">
                  <c:v>Wages Costs of Proposed Changes </c:v>
                </c:pt>
                <c:pt idx="1">
                  <c:v>Wages Savings from Proposed Changes</c:v>
                </c:pt>
                <c:pt idx="2">
                  <c:v>Other Direct Operating Costs</c:v>
                </c:pt>
                <c:pt idx="3">
                  <c:v>Overhead</c:v>
                </c:pt>
              </c:strCache>
            </c:strRef>
          </c:cat>
          <c:val>
            <c:numRef>
              <c:f>('Direct Operating Costs'!$D$26,'Direct Operating Costs'!$D$33,'Direct Operating Costs'!$D$43,'Direct Operating Costs'!$D$52)</c:f>
              <c:numCache>
                <c:formatCode>"$"#,##0</c:formatCode>
                <c:ptCount val="4"/>
                <c:pt idx="0">
                  <c:v>5855.208333333333</c:v>
                </c:pt>
                <c:pt idx="1">
                  <c:v>-273.75</c:v>
                </c:pt>
                <c:pt idx="2">
                  <c:v>2300</c:v>
                </c:pt>
                <c:pt idx="3">
                  <c:v>7093.3125</c:v>
                </c:pt>
              </c:numCache>
            </c:numRef>
          </c:val>
          <c:extLst>
            <c:ext xmlns:c16="http://schemas.microsoft.com/office/drawing/2014/chart" uri="{C3380CC4-5D6E-409C-BE32-E72D297353CC}">
              <c16:uniqueId val="{00000000-7DD1-4507-B90C-65A94646571F}"/>
            </c:ext>
          </c:extLst>
        </c:ser>
        <c:dLbls>
          <c:showLegendKey val="0"/>
          <c:showVal val="0"/>
          <c:showCatName val="0"/>
          <c:showSerName val="0"/>
          <c:showPercent val="0"/>
          <c:showBubbleSize val="0"/>
        </c:dLbls>
        <c:gapWidth val="100"/>
        <c:axId val="326309376"/>
        <c:axId val="326310912"/>
      </c:barChart>
      <c:catAx>
        <c:axId val="326309376"/>
        <c:scaling>
          <c:orientation val="minMax"/>
        </c:scaling>
        <c:delete val="1"/>
        <c:axPos val="b"/>
        <c:numFmt formatCode="General" sourceLinked="1"/>
        <c:majorTickMark val="out"/>
        <c:minorTickMark val="none"/>
        <c:tickLblPos val="nextTo"/>
        <c:crossAx val="326310912"/>
        <c:crosses val="autoZero"/>
        <c:auto val="1"/>
        <c:lblAlgn val="ctr"/>
        <c:lblOffset val="100"/>
        <c:noMultiLvlLbl val="0"/>
      </c:catAx>
      <c:valAx>
        <c:axId val="326310912"/>
        <c:scaling>
          <c:orientation val="minMax"/>
        </c:scaling>
        <c:delete val="0"/>
        <c:axPos val="l"/>
        <c:majorGridlines/>
        <c:numFmt formatCode="&quot;$&quot;#,##0" sourceLinked="1"/>
        <c:majorTickMark val="out"/>
        <c:minorTickMark val="none"/>
        <c:tickLblPos val="nextTo"/>
        <c:crossAx val="326309376"/>
        <c:crosses val="autoZero"/>
        <c:crossBetween val="between"/>
      </c:valAx>
    </c:plotArea>
    <c:plotVisOnly val="1"/>
    <c:dispBlanksAs val="zero"/>
    <c:showDLblsOverMax val="0"/>
  </c:chart>
  <c:printSettings>
    <c:headerFooter alignWithMargins="0"/>
    <c:pageMargins b="0.750000000000003" l="0.70000000000000295" r="0.70000000000000295" t="0.750000000000003"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pPr>
            <a:r>
              <a:rPr lang="en-US" sz="1400"/>
              <a:t>Other Direct Costs</a:t>
            </a:r>
          </a:p>
        </c:rich>
      </c:tx>
      <c:overlay val="1"/>
    </c:title>
    <c:autoTitleDeleted val="0"/>
    <c:plotArea>
      <c:layout>
        <c:manualLayout>
          <c:layoutTarget val="inner"/>
          <c:xMode val="edge"/>
          <c:yMode val="edge"/>
          <c:x val="8.4160626131120006E-2"/>
          <c:y val="0.14804566464590199"/>
          <c:w val="0.82205179226243297"/>
          <c:h val="0.76878720173258697"/>
        </c:manualLayout>
      </c:layout>
      <c:barChart>
        <c:barDir val="col"/>
        <c:grouping val="clustered"/>
        <c:varyColors val="0"/>
        <c:ser>
          <c:idx val="0"/>
          <c:order val="0"/>
          <c:invertIfNegative val="0"/>
          <c:dLbls>
            <c:spPr>
              <a:noFill/>
              <a:ln>
                <a:noFill/>
              </a:ln>
              <a:effectLst/>
            </c:spPr>
            <c:txPr>
              <a:bodyPr/>
              <a:lstStyle/>
              <a:p>
                <a:pPr>
                  <a:defRPr sz="900"/>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('Other Direct Costs'!$B$5,'Other Direct Costs'!$B$15,'Other Direct Costs'!$B$26)</c:f>
              <c:strCache>
                <c:ptCount val="3"/>
                <c:pt idx="0">
                  <c:v>Other Facility Access Direct Costs</c:v>
                </c:pt>
                <c:pt idx="1">
                  <c:v>Other Operating Direct Costs (From Inventory)</c:v>
                </c:pt>
                <c:pt idx="2">
                  <c:v>Other Overhead Costs</c:v>
                </c:pt>
              </c:strCache>
            </c:strRef>
          </c:cat>
          <c:val>
            <c:numRef>
              <c:f>('Other Direct Costs'!$D$13,'Other Direct Costs'!$D$24,'Other Direct Costs'!$D$34)</c:f>
              <c:numCache>
                <c:formatCode>"$"#,##0</c:formatCode>
                <c:ptCount val="3"/>
                <c:pt idx="0">
                  <c:v>2400</c:v>
                </c:pt>
                <c:pt idx="1">
                  <c:v>2750</c:v>
                </c:pt>
                <c:pt idx="2">
                  <c:v>1200</c:v>
                </c:pt>
              </c:numCache>
            </c:numRef>
          </c:val>
          <c:extLst>
            <c:ext xmlns:c16="http://schemas.microsoft.com/office/drawing/2014/chart" uri="{C3380CC4-5D6E-409C-BE32-E72D297353CC}">
              <c16:uniqueId val="{00000000-912E-4669-A8AB-C0F91B68BAC2}"/>
            </c:ext>
          </c:extLst>
        </c:ser>
        <c:dLbls>
          <c:dLblPos val="inEnd"/>
          <c:showLegendKey val="0"/>
          <c:showVal val="1"/>
          <c:showCatName val="0"/>
          <c:showSerName val="0"/>
          <c:showPercent val="0"/>
          <c:showBubbleSize val="0"/>
        </c:dLbls>
        <c:gapWidth val="100"/>
        <c:axId val="326414336"/>
        <c:axId val="326417024"/>
      </c:barChart>
      <c:catAx>
        <c:axId val="326414336"/>
        <c:scaling>
          <c:orientation val="minMax"/>
        </c:scaling>
        <c:delete val="0"/>
        <c:axPos val="b"/>
        <c:numFmt formatCode="General" sourceLinked="1"/>
        <c:majorTickMark val="out"/>
        <c:minorTickMark val="none"/>
        <c:tickLblPos val="nextTo"/>
        <c:crossAx val="326417024"/>
        <c:crosses val="autoZero"/>
        <c:auto val="1"/>
        <c:lblAlgn val="ctr"/>
        <c:lblOffset val="100"/>
        <c:noMultiLvlLbl val="0"/>
      </c:catAx>
      <c:valAx>
        <c:axId val="326417024"/>
        <c:scaling>
          <c:orientation val="minMax"/>
        </c:scaling>
        <c:delete val="0"/>
        <c:axPos val="l"/>
        <c:majorGridlines/>
        <c:numFmt formatCode="&quot;$&quot;#,##0" sourceLinked="1"/>
        <c:majorTickMark val="out"/>
        <c:minorTickMark val="none"/>
        <c:tickLblPos val="nextTo"/>
        <c:crossAx val="326414336"/>
        <c:crosses val="autoZero"/>
        <c:crossBetween val="between"/>
      </c:valAx>
    </c:plotArea>
    <c:plotVisOnly val="1"/>
    <c:dispBlanksAs val="zero"/>
    <c:showDLblsOverMax val="0"/>
  </c:chart>
  <c:printSettings>
    <c:headerFooter alignWithMargins="0"/>
    <c:pageMargins b="0.750000000000003" l="0.70000000000000295" r="0.70000000000000295" t="0.750000000000003"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pPr>
            <a:r>
              <a:rPr lang="en-US" sz="1400"/>
              <a:t> Administrative Costs</a:t>
            </a:r>
          </a:p>
        </c:rich>
      </c:tx>
      <c:overlay val="1"/>
    </c:title>
    <c:autoTitleDeleted val="0"/>
    <c:plotArea>
      <c:layout>
        <c:manualLayout>
          <c:layoutTarget val="inner"/>
          <c:xMode val="edge"/>
          <c:yMode val="edge"/>
          <c:x val="8.4160626131120006E-2"/>
          <c:y val="0.14804566464590199"/>
          <c:w val="0.82205179226243297"/>
          <c:h val="0.76878720173258697"/>
        </c:manualLayout>
      </c:layout>
      <c:barChart>
        <c:barDir val="col"/>
        <c:grouping val="clustered"/>
        <c:varyColors val="0"/>
        <c:ser>
          <c:idx val="0"/>
          <c:order val="0"/>
          <c:invertIfNegative val="0"/>
          <c:dLbls>
            <c:spPr>
              <a:noFill/>
              <a:ln>
                <a:noFill/>
              </a:ln>
              <a:effectLst/>
            </c:spPr>
            <c:txPr>
              <a:bodyPr/>
              <a:lstStyle/>
              <a:p>
                <a:pPr>
                  <a:defRPr sz="900"/>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('Administrative Costs'!$A$6,'Administrative Costs'!$A$18,'Administrative Costs'!$A$30,'Administrative Costs'!$A$40,'Administrative Costs'!$A$47,'Administrative Costs'!$A$55,'Administrative Costs'!$A$63)</c:f>
              <c:strCache>
                <c:ptCount val="7"/>
                <c:pt idx="0">
                  <c:v>Restroom Access Planning Time</c:v>
                </c:pt>
                <c:pt idx="1">
                  <c:v>Development/Tool Management</c:v>
                </c:pt>
                <c:pt idx="2">
                  <c:v>Vendor Negotiation</c:v>
                </c:pt>
                <c:pt idx="3">
                  <c:v>Safety/Risk Assessment </c:v>
                </c:pt>
                <c:pt idx="4">
                  <c:v>Administrative Overhead</c:v>
                </c:pt>
                <c:pt idx="5">
                  <c:v>External Administrative Costs</c:v>
                </c:pt>
                <c:pt idx="6">
                  <c:v>Total Administrative Costs</c:v>
                </c:pt>
              </c:strCache>
            </c:strRef>
          </c:cat>
          <c:val>
            <c:numRef>
              <c:f>('Administrative Costs'!$D$16,'Administrative Costs'!$D$28,'Administrative Costs'!$D$38,'Administrative Costs'!$D$45,'Administrative Costs'!$D$53,'Administrative Costs'!$D$61)</c:f>
              <c:numCache>
                <c:formatCode>"$"#,##0</c:formatCode>
                <c:ptCount val="6"/>
                <c:pt idx="0">
                  <c:v>12205</c:v>
                </c:pt>
                <c:pt idx="1">
                  <c:v>12660</c:v>
                </c:pt>
                <c:pt idx="2">
                  <c:v>13120</c:v>
                </c:pt>
                <c:pt idx="3">
                  <c:v>2000</c:v>
                </c:pt>
                <c:pt idx="4">
                  <c:v>17993.25</c:v>
                </c:pt>
                <c:pt idx="5">
                  <c:v>0</c:v>
                </c:pt>
              </c:numCache>
            </c:numRef>
          </c:val>
          <c:extLst>
            <c:ext xmlns:c16="http://schemas.microsoft.com/office/drawing/2014/chart" uri="{C3380CC4-5D6E-409C-BE32-E72D297353CC}">
              <c16:uniqueId val="{00000000-1E80-4FEC-9485-A7B44674E065}"/>
            </c:ext>
          </c:extLst>
        </c:ser>
        <c:dLbls>
          <c:dLblPos val="inEnd"/>
          <c:showLegendKey val="0"/>
          <c:showVal val="1"/>
          <c:showCatName val="0"/>
          <c:showSerName val="0"/>
          <c:showPercent val="0"/>
          <c:showBubbleSize val="0"/>
        </c:dLbls>
        <c:gapWidth val="100"/>
        <c:axId val="330210688"/>
        <c:axId val="332339456"/>
      </c:barChart>
      <c:catAx>
        <c:axId val="330210688"/>
        <c:scaling>
          <c:orientation val="minMax"/>
        </c:scaling>
        <c:delete val="0"/>
        <c:axPos val="b"/>
        <c:numFmt formatCode="General" sourceLinked="1"/>
        <c:majorTickMark val="out"/>
        <c:minorTickMark val="none"/>
        <c:tickLblPos val="nextTo"/>
        <c:crossAx val="332339456"/>
        <c:crosses val="autoZero"/>
        <c:auto val="1"/>
        <c:lblAlgn val="ctr"/>
        <c:lblOffset val="100"/>
        <c:noMultiLvlLbl val="0"/>
      </c:catAx>
      <c:valAx>
        <c:axId val="332339456"/>
        <c:scaling>
          <c:orientation val="minMax"/>
        </c:scaling>
        <c:delete val="0"/>
        <c:axPos val="l"/>
        <c:majorGridlines/>
        <c:numFmt formatCode="&quot;$&quot;#,##0" sourceLinked="1"/>
        <c:majorTickMark val="out"/>
        <c:minorTickMark val="none"/>
        <c:tickLblPos val="nextTo"/>
        <c:crossAx val="330210688"/>
        <c:crosses val="autoZero"/>
        <c:crossBetween val="between"/>
      </c:valAx>
    </c:plotArea>
    <c:plotVisOnly val="1"/>
    <c:dispBlanksAs val="zero"/>
    <c:showDLblsOverMax val="0"/>
  </c:chart>
  <c:printSettings>
    <c:headerFooter alignWithMargins="0"/>
    <c:pageMargins b="0.750000000000003" l="0.70000000000000295" r="0.70000000000000295" t="0.750000000000003"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pPr>
            <a:r>
              <a:rPr lang="en-US" sz="1400"/>
              <a:t> Capital Costs</a:t>
            </a:r>
          </a:p>
        </c:rich>
      </c:tx>
      <c:layout>
        <c:manualLayout>
          <c:xMode val="edge"/>
          <c:yMode val="edge"/>
          <c:x val="0.39476068062186298"/>
          <c:y val="4.8111618955977899E-3"/>
        </c:manualLayout>
      </c:layout>
      <c:overlay val="1"/>
    </c:title>
    <c:autoTitleDeleted val="0"/>
    <c:plotArea>
      <c:layout>
        <c:manualLayout>
          <c:layoutTarget val="inner"/>
          <c:xMode val="edge"/>
          <c:yMode val="edge"/>
          <c:x val="0.28436489105868901"/>
          <c:y val="0.14804566464590199"/>
          <c:w val="0.62184745803608099"/>
          <c:h val="0.76878720173258697"/>
        </c:manualLayout>
      </c:layout>
      <c:barChart>
        <c:barDir val="bar"/>
        <c:grouping val="clustered"/>
        <c:varyColors val="0"/>
        <c:ser>
          <c:idx val="0"/>
          <c:order val="0"/>
          <c:spPr>
            <a:solidFill>
              <a:srgbClr val="92D050">
                <a:alpha val="49000"/>
              </a:srgbClr>
            </a:solidFill>
          </c:spPr>
          <c:invertIfNegative val="0"/>
          <c:dLbls>
            <c:spPr>
              <a:noFill/>
              <a:ln>
                <a:noFill/>
              </a:ln>
              <a:effectLst/>
            </c:spPr>
            <c:txPr>
              <a:bodyPr/>
              <a:lstStyle/>
              <a:p>
                <a:pPr>
                  <a:defRPr sz="900"/>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('Capital Costs'!$A$4,'Capital Costs'!$A$11,'Capital Costs'!$A$18,'Capital Costs'!$A$27,'Capital Costs'!$A$36,'Capital Costs'!$A$46,'Capital Costs'!$A$53,'Capital Costs'!$A$60)</c:f>
              <c:strCache>
                <c:ptCount val="8"/>
                <c:pt idx="0">
                  <c:v>Temporary/Portable Facilities Purchase</c:v>
                </c:pt>
                <c:pt idx="1">
                  <c:v>Permanent Facilities Build</c:v>
                </c:pt>
                <c:pt idx="2">
                  <c:v>ROW &amp; Land Purchase</c:v>
                </c:pt>
                <c:pt idx="3">
                  <c:v>Site Improvements (from Table)</c:v>
                </c:pt>
                <c:pt idx="4">
                  <c:v>Stations Facilities Changes</c:v>
                </c:pt>
                <c:pt idx="5">
                  <c:v>Other</c:v>
                </c:pt>
                <c:pt idx="6">
                  <c:v>Potential Savings</c:v>
                </c:pt>
                <c:pt idx="7">
                  <c:v>Total Capital Costs</c:v>
                </c:pt>
              </c:strCache>
            </c:strRef>
          </c:cat>
          <c:val>
            <c:numRef>
              <c:f>('Capital Costs'!$D$9,'Capital Costs'!$D$16,'Capital Costs'!$D$25,'Capital Costs'!$D$34,'Capital Costs'!$D$44,'Capital Costs'!$D$51,'Capital Costs'!$D$58,'Capital Costs'!$D$60)</c:f>
              <c:numCache>
                <c:formatCode>"$"#,##0</c:formatCode>
                <c:ptCount val="8"/>
                <c:pt idx="0">
                  <c:v>8000</c:v>
                </c:pt>
                <c:pt idx="1">
                  <c:v>15000</c:v>
                </c:pt>
                <c:pt idx="2">
                  <c:v>5000</c:v>
                </c:pt>
                <c:pt idx="3">
                  <c:v>8200</c:v>
                </c:pt>
                <c:pt idx="4">
                  <c:v>0</c:v>
                </c:pt>
                <c:pt idx="5">
                  <c:v>0</c:v>
                </c:pt>
                <c:pt idx="6">
                  <c:v>3000</c:v>
                </c:pt>
                <c:pt idx="7">
                  <c:v>33200</c:v>
                </c:pt>
              </c:numCache>
            </c:numRef>
          </c:val>
          <c:extLst>
            <c:ext xmlns:c16="http://schemas.microsoft.com/office/drawing/2014/chart" uri="{C3380CC4-5D6E-409C-BE32-E72D297353CC}">
              <c16:uniqueId val="{00000000-2B76-4BB4-A614-A9F4048F3D25}"/>
            </c:ext>
          </c:extLst>
        </c:ser>
        <c:dLbls>
          <c:dLblPos val="inEnd"/>
          <c:showLegendKey val="0"/>
          <c:showVal val="1"/>
          <c:showCatName val="0"/>
          <c:showSerName val="0"/>
          <c:showPercent val="0"/>
          <c:showBubbleSize val="0"/>
        </c:dLbls>
        <c:gapWidth val="100"/>
        <c:axId val="285698304"/>
        <c:axId val="285701248"/>
      </c:barChart>
      <c:catAx>
        <c:axId val="285698304"/>
        <c:scaling>
          <c:orientation val="maxMin"/>
        </c:scaling>
        <c:delete val="0"/>
        <c:axPos val="l"/>
        <c:numFmt formatCode="General" sourceLinked="1"/>
        <c:majorTickMark val="out"/>
        <c:minorTickMark val="none"/>
        <c:tickLblPos val="low"/>
        <c:txPr>
          <a:bodyPr rot="0"/>
          <a:lstStyle/>
          <a:p>
            <a:pPr>
              <a:defRPr/>
            </a:pPr>
            <a:endParaRPr lang="en-US"/>
          </a:p>
        </c:txPr>
        <c:crossAx val="285701248"/>
        <c:crosses val="autoZero"/>
        <c:auto val="1"/>
        <c:lblAlgn val="ctr"/>
        <c:lblOffset val="100"/>
        <c:noMultiLvlLbl val="0"/>
      </c:catAx>
      <c:valAx>
        <c:axId val="285701248"/>
        <c:scaling>
          <c:orientation val="minMax"/>
        </c:scaling>
        <c:delete val="0"/>
        <c:axPos val="t"/>
        <c:majorGridlines/>
        <c:numFmt formatCode="&quot;$&quot;#,##0" sourceLinked="1"/>
        <c:majorTickMark val="out"/>
        <c:minorTickMark val="none"/>
        <c:tickLblPos val="nextTo"/>
        <c:crossAx val="285698304"/>
        <c:crosses val="autoZero"/>
        <c:crossBetween val="between"/>
      </c:valAx>
    </c:plotArea>
    <c:plotVisOnly val="1"/>
    <c:dispBlanksAs val="zero"/>
    <c:showDLblsOverMax val="0"/>
  </c:chart>
  <c:printSettings>
    <c:headerFooter alignWithMargins="0"/>
    <c:pageMargins b="0.750000000000003" l="0.70000000000000295" r="0.70000000000000295" t="0.750000000000003"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strRef>
          <c:f>'Total Costs'!$D$17</c:f>
          <c:strCache>
            <c:ptCount val="1"/>
            <c:pt idx="0">
              <c:v>$112,777</c:v>
            </c:pt>
          </c:strCache>
        </c:strRef>
      </c:tx>
      <c:layout>
        <c:manualLayout>
          <c:xMode val="edge"/>
          <c:yMode val="edge"/>
          <c:x val="0.39720896070510497"/>
          <c:y val="2.7812768372326099E-2"/>
        </c:manualLayout>
      </c:layout>
      <c:overlay val="1"/>
      <c:txPr>
        <a:bodyPr/>
        <a:lstStyle/>
        <a:p>
          <a:pPr>
            <a:defRPr sz="1400"/>
          </a:pPr>
          <a:endParaRPr lang="en-US"/>
        </a:p>
      </c:txPr>
    </c:title>
    <c:autoTitleDeleted val="0"/>
    <c:plotArea>
      <c:layout>
        <c:manualLayout>
          <c:layoutTarget val="inner"/>
          <c:xMode val="edge"/>
          <c:yMode val="edge"/>
          <c:x val="8.4160626131120006E-2"/>
          <c:y val="0.14804566464590199"/>
          <c:w val="0.82205179226243297"/>
          <c:h val="0.76878720173258697"/>
        </c:manualLayout>
      </c:layout>
      <c:barChart>
        <c:barDir val="col"/>
        <c:grouping val="clustered"/>
        <c:varyColors val="0"/>
        <c:ser>
          <c:idx val="0"/>
          <c:order val="0"/>
          <c:invertIfNegative val="0"/>
          <c:dLbls>
            <c:spPr>
              <a:noFill/>
              <a:ln>
                <a:noFill/>
              </a:ln>
              <a:effectLst/>
            </c:spPr>
            <c:txPr>
              <a:bodyPr/>
              <a:lstStyle/>
              <a:p>
                <a:pPr>
                  <a:defRPr sz="900"/>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('Total Costs'!$A$5,'Total Costs'!$A$8,'Total Costs'!$A$11,'Total Costs'!$A$14)</c:f>
              <c:strCache>
                <c:ptCount val="4"/>
                <c:pt idx="0">
                  <c:v>Direct Operational Costs</c:v>
                </c:pt>
                <c:pt idx="1">
                  <c:v>Other Direct Costs</c:v>
                </c:pt>
                <c:pt idx="2">
                  <c:v>Administrative Costs</c:v>
                </c:pt>
                <c:pt idx="3">
                  <c:v>Capital Costs</c:v>
                </c:pt>
              </c:strCache>
            </c:strRef>
          </c:cat>
          <c:val>
            <c:numRef>
              <c:f>('Total Costs'!$D$5,'Total Costs'!$D$8,'Total Costs'!$D$11,'Total Costs'!$D$14)</c:f>
              <c:numCache>
                <c:formatCode>"$"#,##0</c:formatCode>
                <c:ptCount val="4"/>
                <c:pt idx="0">
                  <c:v>15248.520833333332</c:v>
                </c:pt>
                <c:pt idx="1">
                  <c:v>6350</c:v>
                </c:pt>
                <c:pt idx="2">
                  <c:v>57978.25</c:v>
                </c:pt>
                <c:pt idx="3">
                  <c:v>33200</c:v>
                </c:pt>
              </c:numCache>
            </c:numRef>
          </c:val>
          <c:extLst>
            <c:ext xmlns:c16="http://schemas.microsoft.com/office/drawing/2014/chart" uri="{C3380CC4-5D6E-409C-BE32-E72D297353CC}">
              <c16:uniqueId val="{00000000-F2A0-40D7-95F8-91B32DDE2AB7}"/>
            </c:ext>
          </c:extLst>
        </c:ser>
        <c:dLbls>
          <c:dLblPos val="inEnd"/>
          <c:showLegendKey val="0"/>
          <c:showVal val="1"/>
          <c:showCatName val="0"/>
          <c:showSerName val="0"/>
          <c:showPercent val="0"/>
          <c:showBubbleSize val="0"/>
        </c:dLbls>
        <c:gapWidth val="100"/>
        <c:axId val="332485760"/>
        <c:axId val="332488704"/>
      </c:barChart>
      <c:catAx>
        <c:axId val="332485760"/>
        <c:scaling>
          <c:orientation val="minMax"/>
        </c:scaling>
        <c:delete val="0"/>
        <c:axPos val="b"/>
        <c:numFmt formatCode="General" sourceLinked="1"/>
        <c:majorTickMark val="out"/>
        <c:minorTickMark val="none"/>
        <c:tickLblPos val="nextTo"/>
        <c:crossAx val="332488704"/>
        <c:crosses val="autoZero"/>
        <c:auto val="1"/>
        <c:lblAlgn val="ctr"/>
        <c:lblOffset val="100"/>
        <c:noMultiLvlLbl val="0"/>
      </c:catAx>
      <c:valAx>
        <c:axId val="332488704"/>
        <c:scaling>
          <c:orientation val="minMax"/>
        </c:scaling>
        <c:delete val="0"/>
        <c:axPos val="l"/>
        <c:majorGridlines/>
        <c:numFmt formatCode="&quot;$&quot;#,##0" sourceLinked="1"/>
        <c:majorTickMark val="out"/>
        <c:minorTickMark val="none"/>
        <c:tickLblPos val="nextTo"/>
        <c:crossAx val="332485760"/>
        <c:crosses val="autoZero"/>
        <c:crossBetween val="between"/>
      </c:valAx>
    </c:plotArea>
    <c:plotVisOnly val="1"/>
    <c:dispBlanksAs val="zero"/>
    <c:showDLblsOverMax val="0"/>
  </c:chart>
  <c:printSettings>
    <c:headerFooter alignWithMargins="0"/>
    <c:pageMargins b="0.750000000000003" l="0.70000000000000295" r="0.70000000000000295" t="0.750000000000003"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t>Financial Benefits </a:t>
            </a:r>
          </a:p>
        </c:rich>
      </c:tx>
      <c:overlay val="0"/>
    </c:title>
    <c:autoTitleDeleted val="0"/>
    <c:plotArea>
      <c:layout>
        <c:manualLayout>
          <c:layoutTarget val="inner"/>
          <c:xMode val="edge"/>
          <c:yMode val="edge"/>
          <c:x val="8.7209547524508102E-2"/>
          <c:y val="0.19796670389271401"/>
          <c:w val="0.85770973072810597"/>
          <c:h val="0.62710315384724002"/>
        </c:manualLayout>
      </c:layout>
      <c:barChart>
        <c:barDir val="col"/>
        <c:grouping val="clustered"/>
        <c:varyColors val="0"/>
        <c:ser>
          <c:idx val="0"/>
          <c:order val="0"/>
          <c:tx>
            <c:strRef>
              <c:f>'Costs Benefits Beta'!$A$62</c:f>
              <c:strCache>
                <c:ptCount val="1"/>
                <c:pt idx="0">
                  <c:v>Overall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'Costs Benefits Beta'!$B$61:$F$61</c:f>
              <c:strCache>
                <c:ptCount val="5"/>
                <c:pt idx="0">
                  <c:v>Health Care Claims </c:v>
                </c:pt>
                <c:pt idx="1">
                  <c:v>Health Care Premium</c:v>
                </c:pt>
                <c:pt idx="2">
                  <c:v>Absenteeism</c:v>
                </c:pt>
                <c:pt idx="3">
                  <c:v>Turnover </c:v>
                </c:pt>
                <c:pt idx="4">
                  <c:v>Accidents</c:v>
                </c:pt>
              </c:strCache>
            </c:strRef>
          </c:cat>
          <c:val>
            <c:numRef>
              <c:f>'Costs Benefits Beta'!$B$62:$F$62</c:f>
              <c:numCache>
                <c:formatCode>"$"#,##0</c:formatCode>
                <c:ptCount val="5"/>
                <c:pt idx="0">
                  <c:v>2000</c:v>
                </c:pt>
                <c:pt idx="1">
                  <c:v>2310</c:v>
                </c:pt>
                <c:pt idx="2">
                  <c:v>43750</c:v>
                </c:pt>
                <c:pt idx="3">
                  <c:v>78000</c:v>
                </c:pt>
                <c:pt idx="4">
                  <c:v>37670</c:v>
                </c:pt>
              </c:numCache>
            </c:numRef>
          </c:val>
          <c:extLst>
            <c:ext xmlns:c16="http://schemas.microsoft.com/office/drawing/2014/chart" uri="{C3380CC4-5D6E-409C-BE32-E72D297353CC}">
              <c16:uniqueId val="{00000000-BB28-466D-A66F-FA1EACD8BA20}"/>
            </c:ext>
          </c:extLst>
        </c:ser>
        <c:ser>
          <c:idx val="1"/>
          <c:order val="1"/>
          <c:tx>
            <c:strRef>
              <c:f>'Costs Benefits Beta'!$A$63</c:f>
              <c:strCache>
                <c:ptCount val="1"/>
                <c:pt idx="0">
                  <c:v>Due to Restroom Access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'Costs Benefits Beta'!$B$61:$F$61</c:f>
              <c:strCache>
                <c:ptCount val="5"/>
                <c:pt idx="0">
                  <c:v>Health Care Claims </c:v>
                </c:pt>
                <c:pt idx="1">
                  <c:v>Health Care Premium</c:v>
                </c:pt>
                <c:pt idx="2">
                  <c:v>Absenteeism</c:v>
                </c:pt>
                <c:pt idx="3">
                  <c:v>Turnover </c:v>
                </c:pt>
                <c:pt idx="4">
                  <c:v>Accidents</c:v>
                </c:pt>
              </c:strCache>
            </c:strRef>
          </c:cat>
          <c:val>
            <c:numRef>
              <c:f>'Costs Benefits Beta'!$B$63:$F$63</c:f>
              <c:numCache>
                <c:formatCode>"$"#,##0</c:formatCode>
                <c:ptCount val="5"/>
                <c:pt idx="0">
                  <c:v>400</c:v>
                </c:pt>
                <c:pt idx="1">
                  <c:v>693</c:v>
                </c:pt>
                <c:pt idx="2">
                  <c:v>6562.5</c:v>
                </c:pt>
                <c:pt idx="3">
                  <c:v>6240</c:v>
                </c:pt>
                <c:pt idx="4">
                  <c:v>7534</c:v>
                </c:pt>
              </c:numCache>
            </c:numRef>
          </c:val>
          <c:extLst>
            <c:ext xmlns:c16="http://schemas.microsoft.com/office/drawing/2014/chart" uri="{C3380CC4-5D6E-409C-BE32-E72D297353CC}">
              <c16:uniqueId val="{00000001-BB28-466D-A66F-FA1EACD8BA20}"/>
            </c:ext>
          </c:extLst>
        </c:ser>
        <c:dLbls>
          <c:showLegendKey val="0"/>
          <c:showVal val="1"/>
          <c:showCatName val="0"/>
          <c:showSerName val="0"/>
          <c:showPercent val="0"/>
          <c:showBubbleSize val="0"/>
        </c:dLbls>
        <c:gapWidth val="150"/>
        <c:axId val="285322624"/>
        <c:axId val="332097024"/>
      </c:barChart>
      <c:catAx>
        <c:axId val="285322624"/>
        <c:scaling>
          <c:orientation val="minMax"/>
        </c:scaling>
        <c:delete val="0"/>
        <c:axPos val="b"/>
        <c:title>
          <c:tx>
            <c:rich>
              <a:bodyPr/>
              <a:lstStyle/>
              <a:p>
                <a:pPr>
                  <a:defRPr/>
                </a:pPr>
                <a:r>
                  <a:rPr lang="en-US"/>
                  <a:t>Benefits Categories</a:t>
                </a:r>
              </a:p>
            </c:rich>
          </c:tx>
          <c:overlay val="0"/>
        </c:title>
        <c:numFmt formatCode="General" sourceLinked="1"/>
        <c:majorTickMark val="none"/>
        <c:minorTickMark val="none"/>
        <c:tickLblPos val="nextTo"/>
        <c:crossAx val="332097024"/>
        <c:crosses val="autoZero"/>
        <c:auto val="1"/>
        <c:lblAlgn val="ctr"/>
        <c:lblOffset val="100"/>
        <c:noMultiLvlLbl val="0"/>
      </c:catAx>
      <c:valAx>
        <c:axId val="332097024"/>
        <c:scaling>
          <c:orientation val="minMax"/>
        </c:scaling>
        <c:delete val="0"/>
        <c:axPos val="l"/>
        <c:majorGridlines/>
        <c:numFmt formatCode="&quot;$&quot;#,##0" sourceLinked="1"/>
        <c:majorTickMark val="out"/>
        <c:minorTickMark val="none"/>
        <c:tickLblPos val="nextTo"/>
        <c:crossAx val="285322624"/>
        <c:crosses val="autoZero"/>
        <c:crossBetween val="between"/>
      </c:valAx>
    </c:plotArea>
    <c:legend>
      <c:legendPos val="t"/>
      <c:overlay val="0"/>
    </c:legend>
    <c:plotVisOnly val="1"/>
    <c:dispBlanksAs val="zero"/>
    <c:showDLblsOverMax val="0"/>
  </c:chart>
  <c:printSettings>
    <c:headerFooter alignWithMargins="0"/>
    <c:pageMargins b="0.750000000000003" l="0.70000000000000295" r="0.70000000000000295" t="0.750000000000003"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Planning!A30"/><Relationship Id="rId2" Type="http://schemas.openxmlformats.org/officeDocument/2006/relationships/hyperlink" Target="#Planning!A17"/><Relationship Id="rId1" Type="http://schemas.openxmlformats.org/officeDocument/2006/relationships/hyperlink" Target="#Planning!A4"/><Relationship Id="rId4" Type="http://schemas.openxmlformats.org/officeDocument/2006/relationships/hyperlink" Target="#Planning!A42"/></Relationships>
</file>

<file path=xl/drawings/_rels/drawing11.xml.rels><?xml version="1.0" encoding="UTF-8" standalone="yes"?>
<Relationships xmlns="http://schemas.openxmlformats.org/package/2006/relationships"><Relationship Id="rId8" Type="http://schemas.openxmlformats.org/officeDocument/2006/relationships/hyperlink" Target="#'Financial Benefits ed.'!A34"/><Relationship Id="rId3" Type="http://schemas.openxmlformats.org/officeDocument/2006/relationships/hyperlink" Target="#'Financial Benefits ed.'!A45"/><Relationship Id="rId7" Type="http://schemas.openxmlformats.org/officeDocument/2006/relationships/hyperlink" Target="#'Financial Benefits ed.'!L8"/><Relationship Id="rId2" Type="http://schemas.openxmlformats.org/officeDocument/2006/relationships/hyperlink" Target="#'Financial Benefits ed.'!A58"/><Relationship Id="rId1" Type="http://schemas.openxmlformats.org/officeDocument/2006/relationships/chart" Target="../charts/chart6.xml"/><Relationship Id="rId6" Type="http://schemas.openxmlformats.org/officeDocument/2006/relationships/hyperlink" Target="#'Financial Benefits ed.'!A15"/><Relationship Id="rId5" Type="http://schemas.openxmlformats.org/officeDocument/2006/relationships/hyperlink" Target="#'Financial Benefits ed.'!A4"/><Relationship Id="rId4" Type="http://schemas.openxmlformats.org/officeDocument/2006/relationships/hyperlink" Target="#'Financial Benefits ed.'!A22"/></Relationships>
</file>

<file path=xl/drawings/_rels/drawing4.xml.rels><?xml version="1.0" encoding="UTF-8" standalone="yes"?>
<Relationships xmlns="http://schemas.openxmlformats.org/package/2006/relationships"><Relationship Id="rId1" Type="http://schemas.openxmlformats.org/officeDocument/2006/relationships/hyperlink" Target="#Inventory_Costs_Instructions"/></Relationships>
</file>

<file path=xl/drawings/_rels/drawing5.xml.rels><?xml version="1.0" encoding="UTF-8" standalone="yes"?>
<Relationships xmlns="http://schemas.openxmlformats.org/package/2006/relationships"><Relationship Id="rId8" Type="http://schemas.openxmlformats.org/officeDocument/2006/relationships/hyperlink" Target="#Instructions_tab"/><Relationship Id="rId3" Type="http://schemas.openxmlformats.org/officeDocument/2006/relationships/hyperlink" Target="#Proposed_changes"/><Relationship Id="rId7" Type="http://schemas.openxmlformats.org/officeDocument/2006/relationships/hyperlink" Target="#Schedule_Improvements_and_Service_Reduction_Savings"/><Relationship Id="rId2" Type="http://schemas.openxmlformats.org/officeDocument/2006/relationships/hyperlink" Target="#Driver_rates"/><Relationship Id="rId1" Type="http://schemas.openxmlformats.org/officeDocument/2006/relationships/hyperlink" Target="#Overhead"/><Relationship Id="rId6" Type="http://schemas.openxmlformats.org/officeDocument/2006/relationships/hyperlink" Target="#Total_Costs"/><Relationship Id="rId5" Type="http://schemas.openxmlformats.org/officeDocument/2006/relationships/hyperlink" Target="#Other_Direct_Operating_Costs"/><Relationship Id="rId4" Type="http://schemas.openxmlformats.org/officeDocument/2006/relationships/hyperlink" Target="#Reduction"/><Relationship Id="rId9"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hyperlink" Target="#Other_Operating_Direct_Costs__From_Inventory"/><Relationship Id="rId2" Type="http://schemas.openxmlformats.org/officeDocument/2006/relationships/hyperlink" Target="#Other_Facility_Access_Direct_Costs"/><Relationship Id="rId1" Type="http://schemas.openxmlformats.org/officeDocument/2006/relationships/chart" Target="../charts/chart2.xml"/><Relationship Id="rId6" Type="http://schemas.openxmlformats.org/officeDocument/2006/relationships/hyperlink" Target="#'Other Direct Costs'!G21"/><Relationship Id="rId5" Type="http://schemas.openxmlformats.org/officeDocument/2006/relationships/hyperlink" Target="#Total_of_Other_Direct_Costs"/><Relationship Id="rId4" Type="http://schemas.openxmlformats.org/officeDocument/2006/relationships/hyperlink" Target="#Other_Overhead_Costs"/></Relationships>
</file>

<file path=xl/drawings/_rels/drawing7.xml.rels><?xml version="1.0" encoding="UTF-8" standalone="yes"?>
<Relationships xmlns="http://schemas.openxmlformats.org/package/2006/relationships"><Relationship Id="rId8" Type="http://schemas.openxmlformats.org/officeDocument/2006/relationships/hyperlink" Target="#External_Administrative_Costs"/><Relationship Id="rId3" Type="http://schemas.openxmlformats.org/officeDocument/2006/relationships/hyperlink" Target="#Restroom_Access_Planning_Time"/><Relationship Id="rId7" Type="http://schemas.openxmlformats.org/officeDocument/2006/relationships/hyperlink" Target="#Total_Administrative_Costs"/><Relationship Id="rId2" Type="http://schemas.openxmlformats.org/officeDocument/2006/relationships/hyperlink" Target="#Administrative_Overhead"/><Relationship Id="rId1" Type="http://schemas.openxmlformats.org/officeDocument/2006/relationships/chart" Target="../charts/chart3.xml"/><Relationship Id="rId6" Type="http://schemas.openxmlformats.org/officeDocument/2006/relationships/hyperlink" Target="#Safety_Risk_Assessment"/><Relationship Id="rId5" Type="http://schemas.openxmlformats.org/officeDocument/2006/relationships/hyperlink" Target="#Vendor_Negotiation"/><Relationship Id="rId4" Type="http://schemas.openxmlformats.org/officeDocument/2006/relationships/hyperlink" Target="#Development_Tool_Management"/></Relationships>
</file>

<file path=xl/drawings/_rels/drawing8.xml.rels><?xml version="1.0" encoding="UTF-8" standalone="yes"?>
<Relationships xmlns="http://schemas.openxmlformats.org/package/2006/relationships"><Relationship Id="rId8" Type="http://schemas.openxmlformats.org/officeDocument/2006/relationships/hyperlink" Target="#Total_Capital_Costs"/><Relationship Id="rId3" Type="http://schemas.openxmlformats.org/officeDocument/2006/relationships/hyperlink" Target="#Permanent_facilities"/><Relationship Id="rId7" Type="http://schemas.openxmlformats.org/officeDocument/2006/relationships/hyperlink" Target="#Potential_Savings"/><Relationship Id="rId2" Type="http://schemas.openxmlformats.org/officeDocument/2006/relationships/hyperlink" Target="#Temp_Facilities"/><Relationship Id="rId1" Type="http://schemas.openxmlformats.org/officeDocument/2006/relationships/hyperlink" Target="#Stations"/><Relationship Id="rId6" Type="http://schemas.openxmlformats.org/officeDocument/2006/relationships/hyperlink" Target="#Other"/><Relationship Id="rId11" Type="http://schemas.openxmlformats.org/officeDocument/2006/relationships/hyperlink" Target="#Instructions____Temporary_Restroom_Facility__List_each_type_of_restroom_facility__including_the_number_planned_and_the_purchase_and_installation_cost_per_unit.___Permanent_Restroom_Facility__List_each_type_o"/><Relationship Id="rId5" Type="http://schemas.openxmlformats.org/officeDocument/2006/relationships/hyperlink" Target="#Site_Improvements__from_Table"/><Relationship Id="rId10" Type="http://schemas.openxmlformats.org/officeDocument/2006/relationships/hyperlink" Target="#Improvements"/><Relationship Id="rId4" Type="http://schemas.openxmlformats.org/officeDocument/2006/relationships/hyperlink" Target="#ROW_Land_Purchase"/><Relationship Id="rId9"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817245</xdr:colOff>
      <xdr:row>1</xdr:row>
      <xdr:rowOff>15240</xdr:rowOff>
    </xdr:from>
    <xdr:to>
      <xdr:col>4</xdr:col>
      <xdr:colOff>610188</xdr:colOff>
      <xdr:row>1</xdr:row>
      <xdr:rowOff>289560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2074545" y="148590"/>
          <a:ext cx="4726893" cy="274320"/>
          <a:chOff x="1297305" y="167640"/>
          <a:chExt cx="4867863" cy="274320"/>
        </a:xfrm>
        <a:solidFill>
          <a:srgbClr val="C6E7FC"/>
        </a:solidFill>
      </xdr:grpSpPr>
      <xdr:grpSp>
        <xdr:nvGrpSpPr>
          <xdr:cNvPr id="31" name="Group 35">
            <a:extLst>
              <a:ext uri="{FF2B5EF4-FFF2-40B4-BE49-F238E27FC236}">
                <a16:creationId xmlns:a16="http://schemas.microsoft.com/office/drawing/2014/main" id="{00000000-0008-0000-0200-00001F000000}"/>
              </a:ext>
            </a:extLst>
          </xdr:cNvPr>
          <xdr:cNvGrpSpPr/>
        </xdr:nvGrpSpPr>
        <xdr:grpSpPr>
          <a:xfrm>
            <a:off x="1297305" y="167640"/>
            <a:ext cx="3646758" cy="274320"/>
            <a:chOff x="1524000" y="1000125"/>
            <a:chExt cx="3549603" cy="274320"/>
          </a:xfrm>
          <a:grpFill/>
        </xdr:grpSpPr>
        <xdr:sp macro="" textlink="">
          <xdr:nvSpPr>
            <xdr:cNvPr id="32" name="Text Box 3">
              <a:hlinkClick xmlns:r="http://schemas.openxmlformats.org/officeDocument/2006/relationships" r:id="rId1"/>
              <a:extLst>
                <a:ext uri="{FF2B5EF4-FFF2-40B4-BE49-F238E27FC236}">
                  <a16:creationId xmlns:a16="http://schemas.microsoft.com/office/drawing/2014/main" id="{00000000-0008-0000-0200-000020000000}"/>
                </a:ext>
              </a:extLst>
            </xdr:cNvPr>
            <xdr:cNvSpPr txBox="1">
              <a:spLocks noChangeArrowheads="1"/>
            </xdr:cNvSpPr>
          </xdr:nvSpPr>
          <xdr:spPr bwMode="auto">
            <a:xfrm>
              <a:off x="152400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Sample</a:t>
              </a:r>
              <a:endParaRPr lang="en-US" sz="900" b="1">
                <a:solidFill>
                  <a:srgbClr val="002060"/>
                </a:solidFill>
                <a:effectLst/>
              </a:endParaRPr>
            </a:p>
          </xdr:txBody>
        </xdr:sp>
        <xdr:sp macro="" textlink="">
          <xdr:nvSpPr>
            <xdr:cNvPr id="33" name="Text Box 3">
              <a:hlinkClick xmlns:r="http://schemas.openxmlformats.org/officeDocument/2006/relationships" r:id="rId2"/>
              <a:extLst>
                <a:ext uri="{FF2B5EF4-FFF2-40B4-BE49-F238E27FC236}">
                  <a16:creationId xmlns:a16="http://schemas.microsoft.com/office/drawing/2014/main" id="{00000000-0008-0000-0200-000021000000}"/>
                </a:ext>
              </a:extLst>
            </xdr:cNvPr>
            <xdr:cNvSpPr txBox="1">
              <a:spLocks noChangeArrowheads="1"/>
            </xdr:cNvSpPr>
          </xdr:nvSpPr>
          <xdr:spPr bwMode="auto">
            <a:xfrm>
              <a:off x="2752725"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Goal 1</a:t>
              </a:r>
              <a:endParaRPr lang="en-US" sz="900" b="1">
                <a:solidFill>
                  <a:srgbClr val="002060"/>
                </a:solidFill>
                <a:effectLst/>
              </a:endParaRPr>
            </a:p>
          </xdr:txBody>
        </xdr:sp>
        <xdr:sp macro="" textlink="">
          <xdr:nvSpPr>
            <xdr:cNvPr id="34" name="Text Box 3">
              <a:hlinkClick xmlns:r="http://schemas.openxmlformats.org/officeDocument/2006/relationships" r:id="rId3"/>
              <a:extLst>
                <a:ext uri="{FF2B5EF4-FFF2-40B4-BE49-F238E27FC236}">
                  <a16:creationId xmlns:a16="http://schemas.microsoft.com/office/drawing/2014/main" id="{00000000-0008-0000-0200-000022000000}"/>
                </a:ext>
              </a:extLst>
            </xdr:cNvPr>
            <xdr:cNvSpPr txBox="1">
              <a:spLocks noChangeArrowheads="1"/>
            </xdr:cNvSpPr>
          </xdr:nvSpPr>
          <xdr:spPr bwMode="auto">
            <a:xfrm>
              <a:off x="3952875"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Goal 2</a:t>
              </a:r>
              <a:endParaRPr lang="en-US" sz="900" b="1">
                <a:solidFill>
                  <a:srgbClr val="002060"/>
                </a:solidFill>
                <a:effectLst/>
              </a:endParaRPr>
            </a:p>
          </xdr:txBody>
        </xdr:sp>
      </xdr:grpSp>
      <xdr:sp macro="" textlink="">
        <xdr:nvSpPr>
          <xdr:cNvPr id="35" name="Text Box 3">
            <a:hlinkClick xmlns:r="http://schemas.openxmlformats.org/officeDocument/2006/relationships" r:id="rId4"/>
            <a:extLst>
              <a:ext uri="{FF2B5EF4-FFF2-40B4-BE49-F238E27FC236}">
                <a16:creationId xmlns:a16="http://schemas.microsoft.com/office/drawing/2014/main" id="{00000000-0008-0000-0200-000023000000}"/>
              </a:ext>
            </a:extLst>
          </xdr:cNvPr>
          <xdr:cNvSpPr txBox="1">
            <a:spLocks noChangeArrowheads="1"/>
          </xdr:cNvSpPr>
        </xdr:nvSpPr>
        <xdr:spPr bwMode="auto">
          <a:xfrm>
            <a:off x="5023485" y="167640"/>
            <a:ext cx="1141683"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Goal 3</a:t>
            </a:r>
            <a:endParaRPr lang="en-US" sz="900" b="1">
              <a:solidFill>
                <a:srgbClr val="002060"/>
              </a:solidFill>
              <a:effectLst/>
            </a:endParaRPr>
          </a:p>
        </xdr:txBody>
      </xdr:sp>
    </xdr:grpSp>
    <xdr:clientData/>
  </xdr:twoCellAnchor>
  <xdr:twoCellAnchor>
    <xdr:from>
      <xdr:col>3</xdr:col>
      <xdr:colOff>396240</xdr:colOff>
      <xdr:row>3</xdr:row>
      <xdr:rowOff>7620</xdr:rowOff>
    </xdr:from>
    <xdr:to>
      <xdr:col>8</xdr:col>
      <xdr:colOff>114300</xdr:colOff>
      <xdr:row>16</xdr:row>
      <xdr:rowOff>266700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5935980" y="640080"/>
          <a:ext cx="3566160" cy="3284220"/>
        </a:xfrm>
        <a:prstGeom prst="rect">
          <a:avLst/>
        </a:prstGeom>
        <a:solidFill>
          <a:srgbClr val="C6E7F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274320" tIns="228600" rIns="274320" bIns="228600" rtlCol="0" anchor="t"/>
        <a:lstStyle/>
        <a:p>
          <a:r>
            <a:rPr lang="en-US" sz="1200" b="1">
              <a:solidFill>
                <a:schemeClr val="tx1"/>
              </a:solidFill>
              <a:latin typeface="Arial" pitchFamily="34" charset="0"/>
              <a:cs typeface="Arial" pitchFamily="34" charset="0"/>
            </a:rPr>
            <a:t>Instructions</a:t>
          </a:r>
          <a:endParaRPr lang="en-US" sz="1200" b="1">
            <a:ln>
              <a:solidFill>
                <a:schemeClr val="tx1"/>
              </a:solidFill>
            </a:ln>
            <a:solidFill>
              <a:schemeClr val="tx1"/>
            </a:solidFill>
            <a:latin typeface="Arial" pitchFamily="34" charset="0"/>
            <a:cs typeface="Arial" pitchFamily="34" charset="0"/>
          </a:endParaRPr>
        </a:p>
        <a:p>
          <a:pPr marL="228600" indent="-228600">
            <a:lnSpc>
              <a:spcPct val="100000"/>
            </a:lnSpc>
            <a:buSzPct val="110000"/>
            <a:buFont typeface="+mj-ea"/>
            <a:buAutoNum type="circleNumDbPlain"/>
          </a:pPr>
          <a:endParaRPr lang="en-US" sz="1050" baseline="0">
            <a:solidFill>
              <a:schemeClr val="tx1"/>
            </a:solidFill>
            <a:latin typeface="Arial" pitchFamily="34" charset="0"/>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Transfer your program goals from the </a:t>
          </a:r>
          <a:r>
            <a:rPr lang="en-US" sz="1050" b="1" i="0" baseline="0">
              <a:solidFill>
                <a:schemeClr val="dk1"/>
              </a:solidFill>
              <a:effectLst/>
              <a:latin typeface="Arial" pitchFamily="34" charset="0"/>
              <a:ea typeface="+mn-ea"/>
              <a:cs typeface="Arial" pitchFamily="34" charset="0"/>
            </a:rPr>
            <a:t>Overview</a:t>
          </a:r>
          <a:r>
            <a:rPr lang="en-US" sz="1050" b="0" i="0" baseline="0">
              <a:solidFill>
                <a:schemeClr val="dk1"/>
              </a:solidFill>
              <a:effectLst/>
              <a:latin typeface="Arial" pitchFamily="34" charset="0"/>
              <a:ea typeface="+mn-ea"/>
              <a:cs typeface="Arial" pitchFamily="34" charset="0"/>
            </a:rPr>
            <a:t> sheet to this sheet.</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Define the measurable objectives each goal encompasses.</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Decide what activities, program components and actions are needed.</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For activities that overlap goals or are not clearly associated with a specific goal, define a goal like "Develop an overall healthy culture."</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Use this as your running record of project status by updating the current status when you make changes.</a:t>
          </a:r>
          <a:endParaRPr lang="en-US" sz="1050">
            <a:effectLst/>
            <a:latin typeface="Arial" pitchFamily="34" charset="0"/>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0.51965</cdr:x>
      <cdr:y>0.03584</cdr:y>
    </cdr:from>
    <cdr:to>
      <cdr:x>0.69592</cdr:x>
      <cdr:y>0.09718</cdr:y>
    </cdr:to>
    <cdr:sp macro="" textlink="">
      <cdr:nvSpPr>
        <cdr:cNvPr id="3" name="TextBox 2"/>
        <cdr:cNvSpPr txBox="1"/>
      </cdr:nvSpPr>
      <cdr:spPr>
        <a:xfrm xmlns:a="http://schemas.openxmlformats.org/drawingml/2006/main">
          <a:off x="2695575" y="118745"/>
          <a:ext cx="914400" cy="203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0.20137</cdr:x>
      <cdr:y>0.01476</cdr:y>
    </cdr:from>
    <cdr:to>
      <cdr:x>0.42294</cdr:x>
      <cdr:y>0.10677</cdr:y>
    </cdr:to>
    <cdr:sp macro="" textlink="">
      <cdr:nvSpPr>
        <cdr:cNvPr id="4" name="TextBox 3"/>
        <cdr:cNvSpPr txBox="1"/>
      </cdr:nvSpPr>
      <cdr:spPr>
        <a:xfrm xmlns:a="http://schemas.openxmlformats.org/drawingml/2006/main">
          <a:off x="1044576" y="48897"/>
          <a:ext cx="1149348" cy="304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t>Total Costs</a:t>
          </a:r>
          <a:r>
            <a:rPr lang="en-US" sz="1100" b="1"/>
            <a:t>=</a:t>
          </a:r>
        </a:p>
      </cdr:txBody>
    </cdr:sp>
  </cdr:relSizeAnchor>
</c:userShapes>
</file>

<file path=xl/drawings/drawing11.xml><?xml version="1.0" encoding="utf-8"?>
<xdr:wsDr xmlns:xdr="http://schemas.openxmlformats.org/drawingml/2006/spreadsheetDrawing" xmlns:a="http://schemas.openxmlformats.org/drawingml/2006/main">
  <xdr:twoCellAnchor>
    <xdr:from>
      <xdr:col>8</xdr:col>
      <xdr:colOff>264990</xdr:colOff>
      <xdr:row>6</xdr:row>
      <xdr:rowOff>20905</xdr:rowOff>
    </xdr:from>
    <xdr:to>
      <xdr:col>21</xdr:col>
      <xdr:colOff>141165</xdr:colOff>
      <xdr:row>22</xdr:row>
      <xdr:rowOff>428868</xdr:rowOff>
    </xdr:to>
    <xdr:graphicFrame macro="">
      <xdr:nvGraphicFramePr>
        <xdr:cNvPr id="2" name="Chart 3">
          <a:extLst>
            <a:ext uri="{FF2B5EF4-FFF2-40B4-BE49-F238E27FC236}">
              <a16:creationId xmlns:a16="http://schemas.microsoft.com/office/drawing/2014/main" id="{00000000-0008-0000-0900-00001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741807</xdr:colOff>
      <xdr:row>1</xdr:row>
      <xdr:rowOff>0</xdr:rowOff>
    </xdr:from>
    <xdr:to>
      <xdr:col>8</xdr:col>
      <xdr:colOff>574292</xdr:colOff>
      <xdr:row>2</xdr:row>
      <xdr:rowOff>438351</xdr:rowOff>
    </xdr:to>
    <xdr:grpSp>
      <xdr:nvGrpSpPr>
        <xdr:cNvPr id="3" name="Group 2">
          <a:extLst>
            <a:ext uri="{FF2B5EF4-FFF2-40B4-BE49-F238E27FC236}">
              <a16:creationId xmlns:a16="http://schemas.microsoft.com/office/drawing/2014/main" id="{00000000-0008-0000-0900-000005000000}"/>
            </a:ext>
          </a:extLst>
        </xdr:cNvPr>
        <xdr:cNvGrpSpPr/>
      </xdr:nvGrpSpPr>
      <xdr:grpSpPr>
        <a:xfrm>
          <a:off x="2368384" y="117231"/>
          <a:ext cx="5269062" cy="702120"/>
          <a:chOff x="1938147" y="129540"/>
          <a:chExt cx="5033308" cy="704976"/>
        </a:xfrm>
        <a:solidFill>
          <a:srgbClr val="C6E7FC"/>
        </a:solidFill>
      </xdr:grpSpPr>
      <xdr:sp macro="" textlink="">
        <xdr:nvSpPr>
          <xdr:cNvPr id="4" name="Text Box 3">
            <a:hlinkClick xmlns:r="http://schemas.openxmlformats.org/officeDocument/2006/relationships" r:id="rId2"/>
            <a:extLst>
              <a:ext uri="{FF2B5EF4-FFF2-40B4-BE49-F238E27FC236}">
                <a16:creationId xmlns:a16="http://schemas.microsoft.com/office/drawing/2014/main" id="{00000000-0008-0000-0900-000016000000}"/>
              </a:ext>
            </a:extLst>
          </xdr:cNvPr>
          <xdr:cNvSpPr txBox="1">
            <a:spLocks noChangeArrowheads="1"/>
          </xdr:cNvSpPr>
        </xdr:nvSpPr>
        <xdr:spPr bwMode="auto">
          <a:xfrm>
            <a:off x="3222518" y="514092"/>
            <a:ext cx="1234440" cy="306704"/>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Financial Benefits Summary Table</a:t>
            </a:r>
            <a:endParaRPr lang="en-US" sz="900" b="1">
              <a:solidFill>
                <a:srgbClr val="002060"/>
              </a:solidFill>
              <a:effectLst/>
            </a:endParaRPr>
          </a:p>
        </xdr:txBody>
      </xdr:sp>
      <xdr:grpSp>
        <xdr:nvGrpSpPr>
          <xdr:cNvPr id="5" name="Group 4">
            <a:extLst>
              <a:ext uri="{FF2B5EF4-FFF2-40B4-BE49-F238E27FC236}">
                <a16:creationId xmlns:a16="http://schemas.microsoft.com/office/drawing/2014/main" id="{00000000-0008-0000-0900-000004000000}"/>
              </a:ext>
            </a:extLst>
          </xdr:cNvPr>
          <xdr:cNvGrpSpPr/>
        </xdr:nvGrpSpPr>
        <xdr:grpSpPr>
          <a:xfrm>
            <a:off x="1938147" y="129540"/>
            <a:ext cx="5033308" cy="704976"/>
            <a:chOff x="1519047" y="114300"/>
            <a:chExt cx="5033308" cy="704976"/>
          </a:xfrm>
          <a:grpFill/>
        </xdr:grpSpPr>
        <xdr:sp macro="" textlink="">
          <xdr:nvSpPr>
            <xdr:cNvPr id="6" name="Text Box 3">
              <a:hlinkClick xmlns:r="http://schemas.openxmlformats.org/officeDocument/2006/relationships" r:id="rId3"/>
              <a:extLst>
                <a:ext uri="{FF2B5EF4-FFF2-40B4-BE49-F238E27FC236}">
                  <a16:creationId xmlns:a16="http://schemas.microsoft.com/office/drawing/2014/main" id="{00000000-0008-0000-0900-000026000000}"/>
                </a:ext>
              </a:extLst>
            </xdr:cNvPr>
            <xdr:cNvSpPr txBox="1">
              <a:spLocks noChangeArrowheads="1"/>
            </xdr:cNvSpPr>
          </xdr:nvSpPr>
          <xdr:spPr bwMode="auto">
            <a:xfrm>
              <a:off x="1522095" y="510540"/>
              <a:ext cx="1203960" cy="28956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Accidents</a:t>
              </a:r>
              <a:endParaRPr lang="en-US" sz="900" b="1">
                <a:solidFill>
                  <a:srgbClr val="002060"/>
                </a:solidFill>
                <a:effectLst/>
              </a:endParaRPr>
            </a:p>
          </xdr:txBody>
        </xdr:sp>
        <xdr:grpSp>
          <xdr:nvGrpSpPr>
            <xdr:cNvPr id="7" name="Group 6">
              <a:extLst>
                <a:ext uri="{FF2B5EF4-FFF2-40B4-BE49-F238E27FC236}">
                  <a16:creationId xmlns:a16="http://schemas.microsoft.com/office/drawing/2014/main" id="{00000000-0008-0000-0900-000003000000}"/>
                </a:ext>
              </a:extLst>
            </xdr:cNvPr>
            <xdr:cNvGrpSpPr/>
          </xdr:nvGrpSpPr>
          <xdr:grpSpPr>
            <a:xfrm>
              <a:off x="1519047" y="114300"/>
              <a:ext cx="5033308" cy="704976"/>
              <a:chOff x="1519047" y="114300"/>
              <a:chExt cx="5033308" cy="704976"/>
            </a:xfrm>
            <a:grpFill/>
          </xdr:grpSpPr>
          <xdr:sp macro="" textlink="">
            <xdr:nvSpPr>
              <xdr:cNvPr id="8" name="Text Box 3">
                <a:hlinkClick xmlns:r="http://schemas.openxmlformats.org/officeDocument/2006/relationships" r:id="rId4"/>
                <a:extLst>
                  <a:ext uri="{FF2B5EF4-FFF2-40B4-BE49-F238E27FC236}">
                    <a16:creationId xmlns:a16="http://schemas.microsoft.com/office/drawing/2014/main" id="{00000000-0008-0000-0900-000022000000}"/>
                  </a:ext>
                </a:extLst>
              </xdr:cNvPr>
              <xdr:cNvSpPr txBox="1">
                <a:spLocks noChangeArrowheads="1"/>
              </xdr:cNvSpPr>
            </xdr:nvSpPr>
            <xdr:spPr bwMode="auto">
              <a:xfrm>
                <a:off x="4109964" y="114300"/>
                <a:ext cx="1148891" cy="32004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Absenteeism</a:t>
                </a:r>
                <a:endParaRPr lang="en-US" sz="900" b="1">
                  <a:solidFill>
                    <a:srgbClr val="002060"/>
                  </a:solidFill>
                  <a:effectLst/>
                </a:endParaRPr>
              </a:p>
            </xdr:txBody>
          </xdr:sp>
          <xdr:grpSp>
            <xdr:nvGrpSpPr>
              <xdr:cNvPr id="9" name="Group 8">
                <a:extLst>
                  <a:ext uri="{FF2B5EF4-FFF2-40B4-BE49-F238E27FC236}">
                    <a16:creationId xmlns:a16="http://schemas.microsoft.com/office/drawing/2014/main" id="{00000000-0008-0000-0900-000024000000}"/>
                  </a:ext>
                </a:extLst>
              </xdr:cNvPr>
              <xdr:cNvGrpSpPr/>
            </xdr:nvGrpSpPr>
            <xdr:grpSpPr>
              <a:xfrm>
                <a:off x="1519047" y="114304"/>
                <a:ext cx="2505600" cy="326121"/>
                <a:chOff x="1524000" y="1000127"/>
                <a:chExt cx="2320878" cy="388287"/>
              </a:xfrm>
              <a:grpFill/>
            </xdr:grpSpPr>
            <xdr:sp macro="" textlink="">
              <xdr:nvSpPr>
                <xdr:cNvPr id="12" name="Text Box 3">
                  <a:hlinkClick xmlns:r="http://schemas.openxmlformats.org/officeDocument/2006/relationships" r:id="rId5"/>
                  <a:extLst>
                    <a:ext uri="{FF2B5EF4-FFF2-40B4-BE49-F238E27FC236}">
                      <a16:creationId xmlns:a16="http://schemas.microsoft.com/office/drawing/2014/main" id="{00000000-0008-0000-0900-00001E000000}"/>
                    </a:ext>
                  </a:extLst>
                </xdr:cNvPr>
                <xdr:cNvSpPr txBox="1">
                  <a:spLocks noChangeArrowheads="1"/>
                </xdr:cNvSpPr>
              </xdr:nvSpPr>
              <xdr:spPr bwMode="auto">
                <a:xfrm>
                  <a:off x="1524000" y="1012647"/>
                  <a:ext cx="1120728" cy="375767"/>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Health Care </a:t>
                  </a:r>
                </a:p>
                <a:p>
                  <a:pPr algn="ctr" rtl="0">
                    <a:defRPr sz="1000"/>
                  </a:pPr>
                  <a:r>
                    <a:rPr lang="en-US" sz="900" b="1" i="0" u="none" strike="noStrike" baseline="0">
                      <a:solidFill>
                        <a:srgbClr val="002060"/>
                      </a:solidFill>
                      <a:effectLst/>
                      <a:latin typeface="Arial"/>
                      <a:cs typeface="Arial"/>
                    </a:rPr>
                    <a:t>Claims</a:t>
                  </a:r>
                  <a:endParaRPr lang="en-US" sz="900" b="1">
                    <a:solidFill>
                      <a:srgbClr val="002060"/>
                    </a:solidFill>
                    <a:effectLst/>
                  </a:endParaRPr>
                </a:p>
              </xdr:txBody>
            </xdr:sp>
            <xdr:sp macro="" textlink="">
              <xdr:nvSpPr>
                <xdr:cNvPr id="13" name="Text Box 3">
                  <a:hlinkClick xmlns:r="http://schemas.openxmlformats.org/officeDocument/2006/relationships" r:id="rId6"/>
                  <a:extLst>
                    <a:ext uri="{FF2B5EF4-FFF2-40B4-BE49-F238E27FC236}">
                      <a16:creationId xmlns:a16="http://schemas.microsoft.com/office/drawing/2014/main" id="{00000000-0008-0000-0900-00001F000000}"/>
                    </a:ext>
                  </a:extLst>
                </xdr:cNvPr>
                <xdr:cNvSpPr txBox="1">
                  <a:spLocks noChangeArrowheads="1"/>
                </xdr:cNvSpPr>
              </xdr:nvSpPr>
              <xdr:spPr bwMode="auto">
                <a:xfrm>
                  <a:off x="2724150" y="1000127"/>
                  <a:ext cx="1120728" cy="371968"/>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Health Care Premium </a:t>
                  </a:r>
                  <a:endParaRPr lang="en-US" sz="900" b="1">
                    <a:solidFill>
                      <a:srgbClr val="002060"/>
                    </a:solidFill>
                    <a:effectLst/>
                  </a:endParaRPr>
                </a:p>
              </xdr:txBody>
            </xdr:sp>
          </xdr:grpSp>
          <xdr:sp macro="" textlink="">
            <xdr:nvSpPr>
              <xdr:cNvPr id="10" name="Text Box 3">
                <a:hlinkClick xmlns:r="http://schemas.openxmlformats.org/officeDocument/2006/relationships" r:id="rId7"/>
                <a:extLst>
                  <a:ext uri="{FF2B5EF4-FFF2-40B4-BE49-F238E27FC236}">
                    <a16:creationId xmlns:a16="http://schemas.microsoft.com/office/drawing/2014/main" id="{00000000-0008-0000-0900-00000E000000}"/>
                  </a:ext>
                </a:extLst>
              </xdr:cNvPr>
              <xdr:cNvSpPr txBox="1">
                <a:spLocks noChangeArrowheads="1"/>
              </xdr:cNvSpPr>
            </xdr:nvSpPr>
            <xdr:spPr bwMode="auto">
              <a:xfrm>
                <a:off x="4119545" y="512573"/>
                <a:ext cx="1163193" cy="306703"/>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Financial Benefits Summary Chart</a:t>
                </a:r>
                <a:endParaRPr lang="en-US" sz="900" b="1">
                  <a:solidFill>
                    <a:srgbClr val="002060"/>
                  </a:solidFill>
                  <a:effectLst/>
                </a:endParaRPr>
              </a:p>
            </xdr:txBody>
          </xdr:sp>
          <xdr:sp macro="" textlink="">
            <xdr:nvSpPr>
              <xdr:cNvPr id="11" name="Text Box 3">
                <a:hlinkClick xmlns:r="http://schemas.openxmlformats.org/officeDocument/2006/relationships" r:id="rId8"/>
                <a:extLst>
                  <a:ext uri="{FF2B5EF4-FFF2-40B4-BE49-F238E27FC236}">
                    <a16:creationId xmlns:a16="http://schemas.microsoft.com/office/drawing/2014/main" id="{00000000-0008-0000-0900-00000F000000}"/>
                  </a:ext>
                </a:extLst>
              </xdr:cNvPr>
              <xdr:cNvSpPr txBox="1">
                <a:spLocks noChangeArrowheads="1"/>
              </xdr:cNvSpPr>
            </xdr:nvSpPr>
            <xdr:spPr bwMode="auto">
              <a:xfrm>
                <a:off x="5345603" y="123954"/>
                <a:ext cx="1206752" cy="3124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Turnover </a:t>
                </a:r>
                <a:endParaRPr lang="en-US" sz="900" b="1">
                  <a:solidFill>
                    <a:srgbClr val="002060"/>
                  </a:solidFill>
                  <a:effectLst/>
                </a:endParaRPr>
              </a:p>
            </xdr:txBody>
          </xdr:sp>
        </xdr:grpSp>
      </xdr:grpSp>
    </xdr:grpSp>
    <xdr:clientData/>
  </xdr:twoCellAnchor>
  <xdr:twoCellAnchor>
    <xdr:from>
      <xdr:col>4</xdr:col>
      <xdr:colOff>457200</xdr:colOff>
      <xdr:row>4</xdr:row>
      <xdr:rowOff>12700</xdr:rowOff>
    </xdr:from>
    <xdr:to>
      <xdr:col>7</xdr:col>
      <xdr:colOff>501650</xdr:colOff>
      <xdr:row>12</xdr:row>
      <xdr:rowOff>419100</xdr:rowOff>
    </xdr:to>
    <xdr:sp macro="" textlink="">
      <xdr:nvSpPr>
        <xdr:cNvPr id="14" name="TextBox 13"/>
        <xdr:cNvSpPr txBox="1"/>
      </xdr:nvSpPr>
      <xdr:spPr>
        <a:xfrm>
          <a:off x="4591050" y="1219200"/>
          <a:ext cx="2584450" cy="2235200"/>
        </a:xfrm>
        <a:prstGeom prst="rect">
          <a:avLst/>
        </a:prstGeom>
        <a:solidFill>
          <a:srgbClr val="CC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You can use</a:t>
          </a:r>
          <a:r>
            <a:rPr lang="en-US" sz="1100" baseline="0">
              <a:solidFill>
                <a:schemeClr val="dk1"/>
              </a:solidFill>
              <a:effectLst/>
              <a:latin typeface="+mn-lt"/>
              <a:ea typeface="+mn-ea"/>
              <a:cs typeface="+mn-cs"/>
            </a:rPr>
            <a:t> this page to estimate current health and retention costs related to restroom use or costs attributable to program changes. Use the health categories discussed in Chapter 1 and Appendix  B of the project report that are relevant to your TA. You will want to talk with your health insurer or risk management team about how to estimate health costs, and how much can be attributed to restroom access.</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259080</xdr:colOff>
      <xdr:row>3</xdr:row>
      <xdr:rowOff>22860</xdr:rowOff>
    </xdr:from>
    <xdr:to>
      <xdr:col>18</xdr:col>
      <xdr:colOff>533400</xdr:colOff>
      <xdr:row>9</xdr:row>
      <xdr:rowOff>160020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840980" y="525780"/>
          <a:ext cx="3246120" cy="1470660"/>
        </a:xfrm>
        <a:prstGeom prst="rect">
          <a:avLst/>
        </a:prstGeom>
        <a:solidFill>
          <a:srgbClr val="C6E7F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274320" tIns="228600" rIns="274320" bIns="228600" rtlCol="0" anchor="t"/>
        <a:lstStyle/>
        <a:p>
          <a:r>
            <a:rPr lang="en-US" sz="1200" b="1">
              <a:solidFill>
                <a:schemeClr val="tx1"/>
              </a:solidFill>
              <a:latin typeface="Arial" pitchFamily="34" charset="0"/>
              <a:cs typeface="Arial" pitchFamily="34" charset="0"/>
            </a:rPr>
            <a:t>Instructions</a:t>
          </a:r>
          <a:endParaRPr lang="en-US" sz="1200" b="1">
            <a:ln>
              <a:solidFill>
                <a:schemeClr val="tx1"/>
              </a:solidFill>
            </a:ln>
            <a:solidFill>
              <a:schemeClr val="tx1"/>
            </a:solidFill>
            <a:latin typeface="Arial" pitchFamily="34" charset="0"/>
            <a:cs typeface="Arial" pitchFamily="34" charset="0"/>
          </a:endParaRPr>
        </a:p>
        <a:p>
          <a:endParaRPr lang="en-US" sz="1200" b="1" i="0" baseline="0">
            <a:ln>
              <a:solidFill>
                <a:schemeClr val="tx1"/>
              </a:solidFill>
            </a:ln>
            <a:solidFill>
              <a:schemeClr val="tx1"/>
            </a:solidFill>
            <a:effectLst/>
            <a:latin typeface="Arial" pitchFamily="34" charset="0"/>
            <a:ea typeface="+mn-ea"/>
            <a:cs typeface="Arial" pitchFamily="34" charset="0"/>
          </a:endParaRPr>
        </a:p>
        <a:p>
          <a:r>
            <a:rPr lang="en-US" sz="1050" b="0" i="0" baseline="0">
              <a:solidFill>
                <a:schemeClr val="dk1"/>
              </a:solidFill>
              <a:effectLst/>
              <a:latin typeface="Arial" pitchFamily="34" charset="0"/>
              <a:ea typeface="+mn-ea"/>
              <a:cs typeface="Arial" pitchFamily="34" charset="0"/>
            </a:rPr>
            <a:t>Transfer your objectives and activities from the </a:t>
          </a:r>
          <a:r>
            <a:rPr lang="en-US" sz="1050" b="1" i="0" baseline="0">
              <a:solidFill>
                <a:schemeClr val="dk1"/>
              </a:solidFill>
              <a:effectLst/>
              <a:latin typeface="Arial" pitchFamily="34" charset="0"/>
              <a:ea typeface="+mn-ea"/>
              <a:cs typeface="Arial" pitchFamily="34" charset="0"/>
            </a:rPr>
            <a:t>Planning</a:t>
          </a:r>
          <a:r>
            <a:rPr lang="en-US" sz="1050" b="0" i="0" baseline="0">
              <a:solidFill>
                <a:schemeClr val="dk1"/>
              </a:solidFill>
              <a:effectLst/>
              <a:latin typeface="Arial" pitchFamily="34" charset="0"/>
              <a:ea typeface="+mn-ea"/>
              <a:cs typeface="Arial" pitchFamily="34" charset="0"/>
            </a:rPr>
            <a:t> sheet. This is an example you can adapt to your goals and objectives to produce a snapshot of your annual timeline. </a:t>
          </a:r>
          <a:endParaRPr lang="en-US" sz="1050">
            <a:effectLst/>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xdr:colOff>
      <xdr:row>3</xdr:row>
      <xdr:rowOff>31751</xdr:rowOff>
    </xdr:from>
    <xdr:to>
      <xdr:col>10</xdr:col>
      <xdr:colOff>565150</xdr:colOff>
      <xdr:row>31</xdr:row>
      <xdr:rowOff>120650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8574" y="628651"/>
          <a:ext cx="6016626" cy="4533899"/>
        </a:xfrm>
        <a:prstGeom prst="rect">
          <a:avLst/>
        </a:prstGeom>
        <a:solidFill>
          <a:schemeClr val="tx2">
            <a:lumMod val="20000"/>
            <a:lumOff val="80000"/>
            <a:alpha val="58000"/>
          </a:schemeClr>
        </a:solidFill>
        <a:ln w="254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spcBef>
              <a:spcPts val="600"/>
            </a:spcBef>
          </a:pPr>
          <a:r>
            <a:rPr lang="en-US" sz="1100" b="0"/>
            <a:t>This workbook was developed to help transit agencies manage the inventory and expenses of restroom</a:t>
          </a:r>
          <a:r>
            <a:rPr lang="en-US" sz="1100" b="0" baseline="0"/>
            <a:t> access and related costs. Each page includes an instruction box. To make viewing and printing the tables easier, the instruction box is placed below the data, and linked by the button at the top of the page.</a:t>
          </a:r>
        </a:p>
        <a:p>
          <a:pPr marL="0" marR="0" indent="0" algn="l" defTabSz="914400" eaLnBrk="1" fontAlgn="auto" latinLnBrk="0" hangingPunct="1">
            <a:lnSpc>
              <a:spcPct val="100000"/>
            </a:lnSpc>
            <a:spcBef>
              <a:spcPts val="600"/>
            </a:spcBef>
            <a:spcAft>
              <a:spcPts val="0"/>
            </a:spcAft>
            <a:buClrTx/>
            <a:buSzTx/>
            <a:buFontTx/>
            <a:buNone/>
            <a:tabLst/>
            <a:defRPr/>
          </a:pPr>
          <a:r>
            <a:rPr lang="en-US" sz="1100" b="0" baseline="0">
              <a:solidFill>
                <a:schemeClr val="dk1"/>
              </a:solidFill>
              <a:effectLst/>
              <a:latin typeface="+mn-lt"/>
              <a:ea typeface="+mn-ea"/>
              <a:cs typeface="+mn-cs"/>
            </a:rPr>
            <a:t>All calculating cells are protected to prevent equations from being changed and harming outputs. You can change data and text in other cells. To unprotect worksheets and see or change the formulas, click Review &gt; Unprotect Sheet  To reprotect worksheets, click Review &gt; Protect Sheet .</a:t>
          </a:r>
          <a:endParaRPr lang="en-US">
            <a:effectLst/>
          </a:endParaRPr>
        </a:p>
        <a:p>
          <a:pPr algn="l">
            <a:spcBef>
              <a:spcPts val="600"/>
            </a:spcBef>
          </a:pPr>
          <a:r>
            <a:rPr lang="en-US" sz="1100" b="0" baseline="0"/>
            <a:t>Most tables have some illustraive values entered. Delete these or type over with your own data.</a:t>
          </a:r>
        </a:p>
        <a:p>
          <a:pPr marL="0" marR="0" indent="0" algn="l" defTabSz="914400" eaLnBrk="1" fontAlgn="auto" latinLnBrk="0" hangingPunct="1">
            <a:lnSpc>
              <a:spcPct val="100000"/>
            </a:lnSpc>
            <a:spcBef>
              <a:spcPts val="600"/>
            </a:spcBef>
            <a:spcAft>
              <a:spcPts val="0"/>
            </a:spcAft>
            <a:buClrTx/>
            <a:buSzTx/>
            <a:buFontTx/>
            <a:buNone/>
            <a:tabLst/>
            <a:defRPr/>
          </a:pPr>
          <a:r>
            <a:rPr lang="en-US" sz="1100" b="0" baseline="0">
              <a:solidFill>
                <a:schemeClr val="dk1"/>
              </a:solidFill>
              <a:effectLst/>
              <a:latin typeface="+mn-lt"/>
              <a:ea typeface="+mn-ea"/>
              <a:cs typeface="+mn-cs"/>
            </a:rPr>
            <a:t>If practical, fill out each tab before the next. Otherwise you will have some empty calculated cells as you go along. For example, the 'Total Costs' tab compiles total costs from each of the previous tabs to show the overall cost for all four categories.</a:t>
          </a:r>
          <a:endParaRPr lang="en-US">
            <a:effectLst/>
          </a:endParaRPr>
        </a:p>
        <a:p>
          <a:pPr algn="l">
            <a:spcBef>
              <a:spcPts val="600"/>
            </a:spcBef>
          </a:pPr>
          <a:r>
            <a:rPr lang="en-US" sz="1100" b="0" baseline="0"/>
            <a:t>If you want to make up a pay rate sheets for all titles, and link to that instead of adding pay rates to each relevant page each time they change, see "Pay Rates (</a:t>
          </a:r>
          <a:r>
            <a:rPr lang="en-US" sz="1100" b="0" baseline="0">
              <a:solidFill>
                <a:schemeClr val="dk1"/>
              </a:solidFill>
              <a:effectLst/>
              <a:latin typeface="+mn-lt"/>
              <a:ea typeface="+mn-ea"/>
              <a:cs typeface="+mn-cs"/>
            </a:rPr>
            <a:t>Optional )</a:t>
          </a:r>
          <a:r>
            <a:rPr lang="en-US" sz="1100" b="0" baseline="0"/>
            <a:t>" . It might help you to list the source and date of this information to keep track of when you update the data.</a:t>
          </a:r>
        </a:p>
        <a:p>
          <a:pPr marL="0" marR="0" indent="0" algn="l" defTabSz="914400" eaLnBrk="1" fontAlgn="auto" latinLnBrk="0" hangingPunct="1">
            <a:lnSpc>
              <a:spcPct val="100000"/>
            </a:lnSpc>
            <a:spcBef>
              <a:spcPts val="600"/>
            </a:spcBef>
            <a:spcAft>
              <a:spcPts val="0"/>
            </a:spcAft>
            <a:buClrTx/>
            <a:buSzTx/>
            <a:buFontTx/>
            <a:buNone/>
            <a:tabLst/>
            <a:defRPr/>
          </a:pPr>
          <a:r>
            <a:rPr lang="en-US" sz="1100" b="0" baseline="0">
              <a:solidFill>
                <a:schemeClr val="dk1"/>
              </a:solidFill>
              <a:effectLst/>
              <a:latin typeface="+mn-lt"/>
              <a:ea typeface="+mn-ea"/>
              <a:cs typeface="+mn-cs"/>
            </a:rPr>
            <a:t>You can add additional lines in the tables as needed. First, unprotect the table. Insert the new rows you need above the patterned row. Then copy and paste the equation from the cells in the existing rows that are in calculating columns to fill the new cells. (The patterned row in each is set to ensure that the calculating row updates to include all needed cells.)</a:t>
          </a:r>
        </a:p>
        <a:p>
          <a:pPr marL="0" marR="0" indent="0" algn="l" defTabSz="914400" eaLnBrk="1" fontAlgn="auto" latinLnBrk="0" hangingPunct="1">
            <a:lnSpc>
              <a:spcPct val="100000"/>
            </a:lnSpc>
            <a:spcBef>
              <a:spcPts val="600"/>
            </a:spcBef>
            <a:spcAft>
              <a:spcPts val="0"/>
            </a:spcAft>
            <a:buClrTx/>
            <a:buSzTx/>
            <a:buFontTx/>
            <a:buNone/>
            <a:tabLst/>
            <a:defRPr/>
          </a:pPr>
          <a:r>
            <a:rPr lang="en-US" sz="1100" b="0" baseline="0">
              <a:solidFill>
                <a:schemeClr val="dk1"/>
              </a:solidFill>
              <a:effectLst/>
              <a:latin typeface="+mn-lt"/>
              <a:ea typeface="+mn-ea"/>
              <a:cs typeface="+mn-cs"/>
            </a:rPr>
            <a:t>Depending on the values you enter, yhou may need to move and adjust the charts that are generated to show your data to best advantage. You can copy and paste them anywhere in the workbook, including a new sheet, and the values will be maintained.</a:t>
          </a:r>
          <a:endParaRPr lang="en-US">
            <a:effectLst/>
          </a:endParaRPr>
        </a:p>
        <a:p>
          <a:pPr algn="l">
            <a:spcBef>
              <a:spcPts val="600"/>
            </a:spcBef>
          </a:pPr>
          <a:r>
            <a:rPr lang="en-US" sz="1100" b="0" baseline="0"/>
            <a:t>All resources used to develop this workbook, as well as further readings, are listed in the final tab. labeled 'Resources'</a:t>
          </a:r>
          <a:endParaRPr lang="en-US" sz="1100" b="0"/>
        </a:p>
      </xdr:txBody>
    </xdr:sp>
    <xdr:clientData/>
  </xdr:twoCellAnchor>
  <xdr:twoCellAnchor>
    <xdr:from>
      <xdr:col>12</xdr:col>
      <xdr:colOff>9525</xdr:colOff>
      <xdr:row>14</xdr:row>
      <xdr:rowOff>0</xdr:rowOff>
    </xdr:from>
    <xdr:to>
      <xdr:col>21</xdr:col>
      <xdr:colOff>76200</xdr:colOff>
      <xdr:row>35</xdr:row>
      <xdr:rowOff>62865</xdr:rowOff>
    </xdr:to>
    <xdr:sp macro="" textlink="">
      <xdr:nvSpPr>
        <xdr:cNvPr id="5" name="TextBox 4"/>
        <xdr:cNvSpPr txBox="1"/>
      </xdr:nvSpPr>
      <xdr:spPr>
        <a:xfrm>
          <a:off x="6684645" y="3840480"/>
          <a:ext cx="5553075" cy="3583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NOTICE</a:t>
          </a:r>
        </a:p>
        <a:p>
          <a:pPr marL="0" marR="0">
            <a:spcBef>
              <a:spcPts val="0"/>
            </a:spcBef>
            <a:spcAft>
              <a:spcPts val="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The Transit Cooperative Research Program (TCRP) is sponsored by the Federal Transit Administration in cooperation with the Transit Development Corporation. TCRP is administered by the Transportation Research Board (TRB), part of the National Academies of Sciences, Engineering, and Medicine. Any opinions and conclusions expressed or implied in resulting research products are those of the individuals and organizations who performed the research and are not necessarily those of TRB; the National Academies of Sciences, Engineering, and Medicine; or TCRP sponsors.</a:t>
          </a:r>
        </a:p>
        <a:p>
          <a:pPr marL="0" marR="0">
            <a:spcBef>
              <a:spcPts val="0"/>
            </a:spcBef>
            <a:spcAft>
              <a:spcPts val="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Any software included is offered as is, without warranty or promise of support of any kind either expressed or implied. Under no circumstance will the National Academies of Sciences, Engineering, and Medicine or the Transportation Research Board (collectively “TRB”) be liable for any loss or damage caused by the installation or operation of this product. TRB makes no representation or warranty of any kind, expressed or implied, in fact or in law, including without limitation, the warranty of merchantability or the warranty of fitness for a particular purpose, and shall not in any case be liable for any consequential or special damages.</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419100</xdr:colOff>
      <xdr:row>4</xdr:row>
      <xdr:rowOff>38100</xdr:rowOff>
    </xdr:from>
    <xdr:to>
      <xdr:col>21</xdr:col>
      <xdr:colOff>234950</xdr:colOff>
      <xdr:row>16</xdr:row>
      <xdr:rowOff>127000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2128500" y="939800"/>
          <a:ext cx="2863850" cy="1841500"/>
        </a:xfrm>
        <a:prstGeom prst="rect">
          <a:avLst/>
        </a:prstGeom>
        <a:solidFill>
          <a:srgbClr val="C6E7F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a:t>
          </a:r>
          <a:endParaRPr lang="en-US" sz="1100" b="0"/>
        </a:p>
        <a:p>
          <a:pPr algn="l"/>
          <a:r>
            <a:rPr lang="en-US" sz="1100" b="1"/>
            <a:t>- Fill out this table before</a:t>
          </a:r>
          <a:r>
            <a:rPr lang="en-US" sz="1100" b="1" baseline="0"/>
            <a:t> "Other Direct Costs"</a:t>
          </a:r>
          <a:endParaRPr lang="en-US" sz="1100" b="1"/>
        </a:p>
        <a:p>
          <a:pPr algn="l"/>
          <a:r>
            <a:rPr lang="en-US" sz="1100" b="1"/>
            <a:t>- </a:t>
          </a:r>
          <a:r>
            <a:rPr lang="en-US" sz="1100" b="0"/>
            <a:t>Fill</a:t>
          </a:r>
          <a:r>
            <a:rPr lang="en-US" sz="1100" b="0" baseline="0"/>
            <a:t> out inventory table with all bathroom locations and their annual costs where applicable</a:t>
          </a:r>
        </a:p>
        <a:p>
          <a:pPr algn="l"/>
          <a:r>
            <a:rPr lang="en-US" sz="1100" b="0" baseline="0"/>
            <a:t>- Use this for all inventory, or for proposed costs estimation only</a:t>
          </a:r>
        </a:p>
        <a:p>
          <a:pPr algn="l"/>
          <a:r>
            <a:rPr lang="en-US" sz="1100" b="0" baseline="0"/>
            <a:t>- The totals of each column will be referenced in "Other Direct Costs" tab </a:t>
          </a:r>
          <a:endParaRPr lang="en-US" sz="1100" b="1"/>
        </a:p>
      </xdr:txBody>
    </xdr:sp>
    <xdr:clientData/>
  </xdr:twoCellAnchor>
  <xdr:oneCellAnchor>
    <xdr:from>
      <xdr:col>3</xdr:col>
      <xdr:colOff>685800</xdr:colOff>
      <xdr:row>12</xdr:row>
      <xdr:rowOff>0</xdr:rowOff>
    </xdr:from>
    <xdr:ext cx="184731" cy="26456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47625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647700</xdr:colOff>
      <xdr:row>0</xdr:row>
      <xdr:rowOff>139700</xdr:rowOff>
    </xdr:from>
    <xdr:to>
      <xdr:col>3</xdr:col>
      <xdr:colOff>584200</xdr:colOff>
      <xdr:row>2</xdr:row>
      <xdr:rowOff>6350</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692400" y="139700"/>
          <a:ext cx="882650" cy="2794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p>
      </xdr:txBody>
    </xdr:sp>
    <xdr:clientData/>
  </xdr:twoCellAnchor>
  <xdr:twoCellAnchor editAs="oneCell">
    <xdr:from>
      <xdr:col>0</xdr:col>
      <xdr:colOff>50799</xdr:colOff>
      <xdr:row>17</xdr:row>
      <xdr:rowOff>95250</xdr:rowOff>
    </xdr:from>
    <xdr:to>
      <xdr:col>4</xdr:col>
      <xdr:colOff>88347</xdr:colOff>
      <xdr:row>28</xdr:row>
      <xdr:rowOff>27609</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50799" y="3192946"/>
          <a:ext cx="3946939" cy="169379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can use this sheet to change your existing locations costs</a:t>
          </a:r>
          <a:r>
            <a:rPr lang="en-US" sz="1100" baseline="0"/>
            <a:t> and</a:t>
          </a:r>
          <a:r>
            <a:rPr lang="en-US" sz="1100"/>
            <a:t> to estimate costs associated with proposed operational</a:t>
          </a:r>
          <a:r>
            <a:rPr lang="en-US" sz="1100" baseline="0"/>
            <a:t> changes</a:t>
          </a:r>
          <a:r>
            <a:rPr lang="en-US" sz="1100"/>
            <a:t> organizational</a:t>
          </a:r>
          <a:r>
            <a:rPr lang="en-US" sz="1100" baseline="0"/>
            <a:t> changes or </a:t>
          </a:r>
          <a:r>
            <a:rPr lang="en-US" sz="1100"/>
            <a:t>capital plans. Only</a:t>
          </a:r>
          <a:r>
            <a:rPr lang="en-US" sz="1100" baseline="0"/>
            <a:t> the </a:t>
          </a:r>
          <a:r>
            <a:rPr lang="en-US" sz="1100"/>
            <a:t>proposed changes will be carried over into the following tables.</a:t>
          </a:r>
        </a:p>
        <a:p>
          <a:r>
            <a:rPr lang="en-US" sz="1100"/>
            <a:t>You can combine all</a:t>
          </a:r>
          <a:r>
            <a:rPr lang="en-US" sz="1100" baseline="0"/>
            <a:t> costs to estimate your final costs by using the Total Upcoming Costs line and adjusintg the cells in the Inventory page. to refer to the correct line. </a:t>
          </a:r>
        </a:p>
        <a:p>
          <a:r>
            <a:rPr lang="en-US" sz="1100" baseline="0"/>
            <a:t>If you do this, remember to take out the detailed costs for facilities arrangements that will no longer be used.</a:t>
          </a:r>
          <a:endParaRPr lang="en-US" sz="1100"/>
        </a:p>
      </xdr:txBody>
    </xdr:sp>
    <xdr:clientData/>
  </xdr:twoCellAnchor>
  <xdr:oneCellAnchor>
    <xdr:from>
      <xdr:col>3</xdr:col>
      <xdr:colOff>685800</xdr:colOff>
      <xdr:row>13</xdr:row>
      <xdr:rowOff>0</xdr:rowOff>
    </xdr:from>
    <xdr:ext cx="184731" cy="264560"/>
    <xdr:sp macro="" textlink="">
      <xdr:nvSpPr>
        <xdr:cNvPr id="6" name="TextBox 5">
          <a:extLst>
            <a:ext uri="{FF2B5EF4-FFF2-40B4-BE49-F238E27FC236}">
              <a16:creationId xmlns:a16="http://schemas.microsoft.com/office/drawing/2014/main" id="{00000000-0008-0000-0500-000003000000}"/>
            </a:ext>
          </a:extLst>
        </xdr:cNvPr>
        <xdr:cNvSpPr txBox="1"/>
      </xdr:nvSpPr>
      <xdr:spPr>
        <a:xfrm>
          <a:off x="3678583" y="2192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2322830</xdr:colOff>
      <xdr:row>1</xdr:row>
      <xdr:rowOff>25400</xdr:rowOff>
    </xdr:from>
    <xdr:to>
      <xdr:col>3</xdr:col>
      <xdr:colOff>183017</xdr:colOff>
      <xdr:row>2</xdr:row>
      <xdr:rowOff>299720</xdr:rowOff>
    </xdr:to>
    <xdr:grpSp>
      <xdr:nvGrpSpPr>
        <xdr:cNvPr id="28" name="Group 27">
          <a:extLst>
            <a:ext uri="{FF2B5EF4-FFF2-40B4-BE49-F238E27FC236}">
              <a16:creationId xmlns:a16="http://schemas.microsoft.com/office/drawing/2014/main" id="{00000000-0008-0000-0600-00001C000000}"/>
            </a:ext>
          </a:extLst>
        </xdr:cNvPr>
        <xdr:cNvGrpSpPr/>
      </xdr:nvGrpSpPr>
      <xdr:grpSpPr>
        <a:xfrm>
          <a:off x="2322830" y="139700"/>
          <a:ext cx="3146562" cy="617220"/>
          <a:chOff x="1511042" y="981075"/>
          <a:chExt cx="3464238" cy="617220"/>
        </a:xfrm>
        <a:solidFill>
          <a:srgbClr val="C6E7FC"/>
        </a:solidFill>
      </xdr:grpSpPr>
      <xdr:sp macro="" textlink="">
        <xdr:nvSpPr>
          <xdr:cNvPr id="29" name="Text Box 3">
            <a:hlinkClick xmlns:r="http://schemas.openxmlformats.org/officeDocument/2006/relationships" r:id="rId1"/>
            <a:extLst>
              <a:ext uri="{FF2B5EF4-FFF2-40B4-BE49-F238E27FC236}">
                <a16:creationId xmlns:a16="http://schemas.microsoft.com/office/drawing/2014/main" id="{00000000-0008-0000-0600-00001D000000}"/>
              </a:ext>
            </a:extLst>
          </xdr:cNvPr>
          <xdr:cNvSpPr txBox="1">
            <a:spLocks noChangeArrowheads="1"/>
          </xdr:cNvSpPr>
        </xdr:nvSpPr>
        <xdr:spPr bwMode="auto">
          <a:xfrm>
            <a:off x="3838409" y="131127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Overhead</a:t>
            </a:r>
            <a:endParaRPr lang="en-US" sz="900" b="1">
              <a:solidFill>
                <a:srgbClr val="002060"/>
              </a:solidFill>
              <a:effectLst/>
            </a:endParaRPr>
          </a:p>
        </xdr:txBody>
      </xdr:sp>
      <xdr:grpSp>
        <xdr:nvGrpSpPr>
          <xdr:cNvPr id="30" name="Group 35">
            <a:extLst>
              <a:ext uri="{FF2B5EF4-FFF2-40B4-BE49-F238E27FC236}">
                <a16:creationId xmlns:a16="http://schemas.microsoft.com/office/drawing/2014/main" id="{00000000-0008-0000-0600-00001E000000}"/>
              </a:ext>
            </a:extLst>
          </xdr:cNvPr>
          <xdr:cNvGrpSpPr/>
        </xdr:nvGrpSpPr>
        <xdr:grpSpPr>
          <a:xfrm>
            <a:off x="1511042" y="981075"/>
            <a:ext cx="3464238" cy="617220"/>
            <a:chOff x="1511042" y="981075"/>
            <a:chExt cx="3464238" cy="617220"/>
          </a:xfrm>
          <a:grpFill/>
        </xdr:grpSpPr>
        <xdr:sp macro="" textlink="">
          <xdr:nvSpPr>
            <xdr:cNvPr id="31" name="Text Box 3">
              <a:hlinkClick xmlns:r="http://schemas.openxmlformats.org/officeDocument/2006/relationships" r:id="rId2"/>
              <a:extLst>
                <a:ext uri="{FF2B5EF4-FFF2-40B4-BE49-F238E27FC236}">
                  <a16:creationId xmlns:a16="http://schemas.microsoft.com/office/drawing/2014/main" id="{00000000-0008-0000-0600-00001F000000}"/>
                </a:ext>
              </a:extLst>
            </xdr:cNvPr>
            <xdr:cNvSpPr txBox="1">
              <a:spLocks noChangeArrowheads="1"/>
            </xdr:cNvSpPr>
          </xdr:nvSpPr>
          <xdr:spPr bwMode="auto">
            <a:xfrm>
              <a:off x="1511042" y="132397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Driver Pay Rates</a:t>
              </a:r>
            </a:p>
          </xdr:txBody>
        </xdr:sp>
        <xdr:sp macro="" textlink="">
          <xdr:nvSpPr>
            <xdr:cNvPr id="32" name="Text Box 3">
              <a:hlinkClick xmlns:r="http://schemas.openxmlformats.org/officeDocument/2006/relationships" r:id="rId3"/>
              <a:extLst>
                <a:ext uri="{FF2B5EF4-FFF2-40B4-BE49-F238E27FC236}">
                  <a16:creationId xmlns:a16="http://schemas.microsoft.com/office/drawing/2014/main" id="{00000000-0008-0000-0600-000020000000}"/>
                </a:ext>
              </a:extLst>
            </xdr:cNvPr>
            <xdr:cNvSpPr txBox="1">
              <a:spLocks noChangeArrowheads="1"/>
            </xdr:cNvSpPr>
          </xdr:nvSpPr>
          <xdr:spPr bwMode="auto">
            <a:xfrm>
              <a:off x="2672318" y="98107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Proposed Changes</a:t>
              </a:r>
              <a:endParaRPr lang="en-US" sz="900" b="1">
                <a:solidFill>
                  <a:srgbClr val="002060"/>
                </a:solidFill>
                <a:effectLst/>
              </a:endParaRPr>
            </a:p>
          </xdr:txBody>
        </xdr:sp>
        <xdr:sp macro="" textlink="">
          <xdr:nvSpPr>
            <xdr:cNvPr id="33" name="Text Box 3">
              <a:hlinkClick xmlns:r="http://schemas.openxmlformats.org/officeDocument/2006/relationships" r:id="rId4"/>
              <a:extLst>
                <a:ext uri="{FF2B5EF4-FFF2-40B4-BE49-F238E27FC236}">
                  <a16:creationId xmlns:a16="http://schemas.microsoft.com/office/drawing/2014/main" id="{00000000-0008-0000-0600-000021000000}"/>
                </a:ext>
              </a:extLst>
            </xdr:cNvPr>
            <xdr:cNvSpPr txBox="1">
              <a:spLocks noChangeArrowheads="1"/>
            </xdr:cNvSpPr>
          </xdr:nvSpPr>
          <xdr:spPr bwMode="auto">
            <a:xfrm>
              <a:off x="2671679" y="13176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Reduction</a:t>
              </a:r>
              <a:endParaRPr lang="en-US" sz="900" b="1">
                <a:solidFill>
                  <a:srgbClr val="002060"/>
                </a:solidFill>
                <a:effectLst/>
              </a:endParaRPr>
            </a:p>
          </xdr:txBody>
        </xdr:sp>
        <xdr:sp macro="" textlink="">
          <xdr:nvSpPr>
            <xdr:cNvPr id="34" name="Text Box 3">
              <a:hlinkClick xmlns:r="http://schemas.openxmlformats.org/officeDocument/2006/relationships" r:id="rId5"/>
              <a:extLst>
                <a:ext uri="{FF2B5EF4-FFF2-40B4-BE49-F238E27FC236}">
                  <a16:creationId xmlns:a16="http://schemas.microsoft.com/office/drawing/2014/main" id="{00000000-0008-0000-0600-000022000000}"/>
                </a:ext>
              </a:extLst>
            </xdr:cNvPr>
            <xdr:cNvSpPr txBox="1">
              <a:spLocks noChangeArrowheads="1"/>
            </xdr:cNvSpPr>
          </xdr:nvSpPr>
          <xdr:spPr bwMode="auto">
            <a:xfrm>
              <a:off x="3854552" y="9874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Other Direct Operating Costs</a:t>
              </a:r>
              <a:endParaRPr lang="en-US" sz="900" b="1">
                <a:solidFill>
                  <a:srgbClr val="002060"/>
                </a:solidFill>
                <a:effectLst/>
              </a:endParaRPr>
            </a:p>
          </xdr:txBody>
        </xdr:sp>
      </xdr:grpSp>
    </xdr:grpSp>
    <xdr:clientData/>
  </xdr:twoCellAnchor>
  <xdr:twoCellAnchor>
    <xdr:from>
      <xdr:col>3</xdr:col>
      <xdr:colOff>271780</xdr:colOff>
      <xdr:row>1</xdr:row>
      <xdr:rowOff>19050</xdr:rowOff>
    </xdr:from>
    <xdr:to>
      <xdr:col>4</xdr:col>
      <xdr:colOff>784414</xdr:colOff>
      <xdr:row>1</xdr:row>
      <xdr:rowOff>293370</xdr:rowOff>
    </xdr:to>
    <xdr:sp macro="" textlink="">
      <xdr:nvSpPr>
        <xdr:cNvPr id="18" name="Text Box 3">
          <a:hlinkClick xmlns:r="http://schemas.openxmlformats.org/officeDocument/2006/relationships" r:id="rId6"/>
          <a:extLst>
            <a:ext uri="{FF2B5EF4-FFF2-40B4-BE49-F238E27FC236}">
              <a16:creationId xmlns:a16="http://schemas.microsoft.com/office/drawing/2014/main" id="{00000000-0008-0000-0600-000012000000}"/>
            </a:ext>
          </a:extLst>
        </xdr:cNvPr>
        <xdr:cNvSpPr txBox="1">
          <a:spLocks noChangeArrowheads="1"/>
        </xdr:cNvSpPr>
      </xdr:nvSpPr>
      <xdr:spPr bwMode="auto">
        <a:xfrm>
          <a:off x="7504430" y="133350"/>
          <a:ext cx="1598484" cy="274320"/>
        </a:xfrm>
        <a:prstGeom prst="rect">
          <a:avLst/>
        </a:prstGeom>
        <a:solidFill>
          <a:srgbClr val="C6E7FC"/>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Total Costs</a:t>
          </a:r>
          <a:endParaRPr lang="en-US" sz="900" b="1">
            <a:solidFill>
              <a:srgbClr val="002060"/>
            </a:solidFill>
            <a:effectLst/>
          </a:endParaRPr>
        </a:p>
      </xdr:txBody>
    </xdr:sp>
    <xdr:clientData/>
  </xdr:twoCellAnchor>
  <xdr:twoCellAnchor>
    <xdr:from>
      <xdr:col>3</xdr:col>
      <xdr:colOff>236855</xdr:colOff>
      <xdr:row>2</xdr:row>
      <xdr:rowOff>34925</xdr:rowOff>
    </xdr:from>
    <xdr:to>
      <xdr:col>4</xdr:col>
      <xdr:colOff>939989</xdr:colOff>
      <xdr:row>2</xdr:row>
      <xdr:rowOff>309245</xdr:rowOff>
    </xdr:to>
    <xdr:sp macro="" textlink="">
      <xdr:nvSpPr>
        <xdr:cNvPr id="19" name="Text Box 3">
          <a:hlinkClick xmlns:r="http://schemas.openxmlformats.org/officeDocument/2006/relationships" r:id="rId3"/>
          <a:extLst>
            <a:ext uri="{FF2B5EF4-FFF2-40B4-BE49-F238E27FC236}">
              <a16:creationId xmlns:a16="http://schemas.microsoft.com/office/drawing/2014/main" id="{00000000-0008-0000-0600-000013000000}"/>
            </a:ext>
          </a:extLst>
        </xdr:cNvPr>
        <xdr:cNvSpPr txBox="1">
          <a:spLocks noChangeArrowheads="1"/>
        </xdr:cNvSpPr>
      </xdr:nvSpPr>
      <xdr:spPr bwMode="auto">
        <a:xfrm>
          <a:off x="6282055" y="492125"/>
          <a:ext cx="1884234" cy="274320"/>
        </a:xfrm>
        <a:prstGeom prst="rect">
          <a:avLst/>
        </a:prstGeom>
        <a:solidFill>
          <a:srgbClr val="C6E7FC"/>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Proposed Route Changes Table</a:t>
          </a:r>
          <a:endParaRPr lang="en-US" sz="900" b="1">
            <a:solidFill>
              <a:srgbClr val="002060"/>
            </a:solidFill>
            <a:effectLst/>
          </a:endParaRPr>
        </a:p>
      </xdr:txBody>
    </xdr:sp>
    <xdr:clientData/>
  </xdr:twoCellAnchor>
  <xdr:twoCellAnchor>
    <xdr:from>
      <xdr:col>4</xdr:col>
      <xdr:colOff>878205</xdr:colOff>
      <xdr:row>1</xdr:row>
      <xdr:rowOff>9525</xdr:rowOff>
    </xdr:from>
    <xdr:to>
      <xdr:col>5</xdr:col>
      <xdr:colOff>1038225</xdr:colOff>
      <xdr:row>1</xdr:row>
      <xdr:rowOff>283845</xdr:rowOff>
    </xdr:to>
    <xdr:sp macro="" textlink="">
      <xdr:nvSpPr>
        <xdr:cNvPr id="20" name="Text Box 3">
          <a:hlinkClick xmlns:r="http://schemas.openxmlformats.org/officeDocument/2006/relationships" r:id="rId7"/>
          <a:extLst>
            <a:ext uri="{FF2B5EF4-FFF2-40B4-BE49-F238E27FC236}">
              <a16:creationId xmlns:a16="http://schemas.microsoft.com/office/drawing/2014/main" id="{00000000-0008-0000-0600-000014000000}"/>
            </a:ext>
          </a:extLst>
        </xdr:cNvPr>
        <xdr:cNvSpPr txBox="1">
          <a:spLocks noChangeArrowheads="1"/>
        </xdr:cNvSpPr>
      </xdr:nvSpPr>
      <xdr:spPr bwMode="auto">
        <a:xfrm>
          <a:off x="8104505" y="123825"/>
          <a:ext cx="1874520" cy="274320"/>
        </a:xfrm>
        <a:prstGeom prst="rect">
          <a:avLst/>
        </a:prstGeom>
        <a:solidFill>
          <a:srgbClr val="C6E7FC"/>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Service Reduction Table</a:t>
          </a:r>
        </a:p>
      </xdr:txBody>
    </xdr:sp>
    <xdr:clientData/>
  </xdr:twoCellAnchor>
  <xdr:twoCellAnchor>
    <xdr:from>
      <xdr:col>0</xdr:col>
      <xdr:colOff>2336800</xdr:colOff>
      <xdr:row>1</xdr:row>
      <xdr:rowOff>31750</xdr:rowOff>
    </xdr:from>
    <xdr:to>
      <xdr:col>1</xdr:col>
      <xdr:colOff>622300</xdr:colOff>
      <xdr:row>1</xdr:row>
      <xdr:rowOff>311150</xdr:rowOff>
    </xdr:to>
    <xdr:sp macro="" textlink="">
      <xdr:nvSpPr>
        <xdr:cNvPr id="3" name="TextBox 2">
          <a:hlinkClick xmlns:r="http://schemas.openxmlformats.org/officeDocument/2006/relationships" r:id="rId8"/>
          <a:extLst>
            <a:ext uri="{FF2B5EF4-FFF2-40B4-BE49-F238E27FC236}">
              <a16:creationId xmlns:a16="http://schemas.microsoft.com/office/drawing/2014/main" id="{00000000-0008-0000-0600-000003000000}"/>
            </a:ext>
          </a:extLst>
        </xdr:cNvPr>
        <xdr:cNvSpPr txBox="1"/>
      </xdr:nvSpPr>
      <xdr:spPr>
        <a:xfrm>
          <a:off x="2336800" y="146050"/>
          <a:ext cx="1060450" cy="2794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p>
      </xdr:txBody>
    </xdr:sp>
    <xdr:clientData/>
  </xdr:twoCellAnchor>
  <xdr:twoCellAnchor>
    <xdr:from>
      <xdr:col>2</xdr:col>
      <xdr:colOff>482600</xdr:colOff>
      <xdr:row>61</xdr:row>
      <xdr:rowOff>127000</xdr:rowOff>
    </xdr:from>
    <xdr:to>
      <xdr:col>7</xdr:col>
      <xdr:colOff>628650</xdr:colOff>
      <xdr:row>77</xdr:row>
      <xdr:rowOff>12700</xdr:rowOff>
    </xdr:to>
    <xdr:graphicFrame macro="">
      <xdr:nvGraphicFramePr>
        <xdr:cNvPr id="23" name="Chart 1">
          <a:extLst>
            <a:ext uri="{FF2B5EF4-FFF2-40B4-BE49-F238E27FC236}">
              <a16:creationId xmlns:a16="http://schemas.microsoft.com/office/drawing/2014/main"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0</xdr:col>
      <xdr:colOff>0</xdr:colOff>
      <xdr:row>58</xdr:row>
      <xdr:rowOff>50800</xdr:rowOff>
    </xdr:from>
    <xdr:ext cx="3657600" cy="3892550"/>
    <xdr:sp macro="" textlink="">
      <xdr:nvSpPr>
        <xdr:cNvPr id="2" name="TextBox 1"/>
        <xdr:cNvSpPr txBox="1"/>
      </xdr:nvSpPr>
      <xdr:spPr>
        <a:xfrm>
          <a:off x="0" y="12890500"/>
          <a:ext cx="3657600" cy="389255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 Driver Type: Input each driver type and pay rate. Or link to your pay rate sheet.</a:t>
          </a:r>
        </a:p>
        <a:p>
          <a:r>
            <a:rPr lang="en-US" sz="1100"/>
            <a:t>- Proposed Changes: Enter the routes and the platform minutes that will change based on your proposed route changes. Select the 'Driver Type' from each cell's drop--down menu, linked to the pay rates table to the right. The rest of the table will auto-populate based on the platform minutes and the driver type selected. The proposed changes in platform hours and the annual cost base on a constant 365 days a year will then be calculated under "Proposed Changes." You can unlock the sheet to edit this cell to reflect your annual costs. </a:t>
          </a:r>
        </a:p>
        <a:p>
          <a:r>
            <a:rPr lang="en-US" sz="1100"/>
            <a:t>- You can include improvements  as negative  minutes and eliminate the next table, or insert them there if preferred.</a:t>
          </a:r>
        </a:p>
        <a:p>
          <a:r>
            <a:rPr lang="en-US" sz="1100"/>
            <a:t>- Service Reduction: Fill out "Service Reduction" table by inputing the platform minutes and selecting the 'Driver Type' from each cell's drop--down menu. The rest of the table will auto-populate based on the platform minutes and the driver type selected. The proposed changes in platform hours and any reduced cost will then be calculated under "Service Reduction." </a:t>
          </a:r>
        </a:p>
        <a:p>
          <a:r>
            <a:rPr lang="en-US" sz="1100"/>
            <a:t>- Other Direct Operating Costs: Input other direct operating costs, such as extra drivers, with their pay rate and hours for the total cost to be calculated. </a:t>
          </a:r>
        </a:p>
        <a:p>
          <a:r>
            <a:rPr lang="en-US" sz="1100"/>
            <a:t>- Overhead: Input any overhead that applies and its percent of the direct operating cost.</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4</xdr:col>
      <xdr:colOff>368300</xdr:colOff>
      <xdr:row>15</xdr:row>
      <xdr:rowOff>55880</xdr:rowOff>
    </xdr:from>
    <xdr:to>
      <xdr:col>7</xdr:col>
      <xdr:colOff>1320165</xdr:colOff>
      <xdr:row>30</xdr:row>
      <xdr:rowOff>9525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1976755</xdr:colOff>
      <xdr:row>1</xdr:row>
      <xdr:rowOff>15875</xdr:rowOff>
    </xdr:from>
    <xdr:to>
      <xdr:col>5</xdr:col>
      <xdr:colOff>43133</xdr:colOff>
      <xdr:row>1</xdr:row>
      <xdr:rowOff>296545</xdr:rowOff>
    </xdr:to>
    <xdr:grpSp>
      <xdr:nvGrpSpPr>
        <xdr:cNvPr id="5" name="Group 35">
          <a:extLst>
            <a:ext uri="{FF2B5EF4-FFF2-40B4-BE49-F238E27FC236}">
              <a16:creationId xmlns:a16="http://schemas.microsoft.com/office/drawing/2014/main" id="{00000000-0008-0000-0700-000005000000}"/>
            </a:ext>
          </a:extLst>
        </xdr:cNvPr>
        <xdr:cNvGrpSpPr/>
      </xdr:nvGrpSpPr>
      <xdr:grpSpPr>
        <a:xfrm>
          <a:off x="2567305" y="130175"/>
          <a:ext cx="4854528" cy="280670"/>
          <a:chOff x="1524000" y="993775"/>
          <a:chExt cx="4701348" cy="280670"/>
        </a:xfrm>
        <a:solidFill>
          <a:srgbClr val="C6E7FC"/>
        </a:solidFill>
      </xdr:grpSpPr>
      <xdr:sp macro="" textlink="">
        <xdr:nvSpPr>
          <xdr:cNvPr id="6" name="Text Box 3">
            <a:hlinkClick xmlns:r="http://schemas.openxmlformats.org/officeDocument/2006/relationships" r:id="rId2"/>
            <a:extLst>
              <a:ext uri="{FF2B5EF4-FFF2-40B4-BE49-F238E27FC236}">
                <a16:creationId xmlns:a16="http://schemas.microsoft.com/office/drawing/2014/main" id="{00000000-0008-0000-0700-000006000000}"/>
              </a:ext>
            </a:extLst>
          </xdr:cNvPr>
          <xdr:cNvSpPr txBox="1">
            <a:spLocks noChangeArrowheads="1"/>
          </xdr:cNvSpPr>
        </xdr:nvSpPr>
        <xdr:spPr bwMode="auto">
          <a:xfrm>
            <a:off x="152400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Other Facility Access Direct Costs</a:t>
            </a:r>
            <a:endParaRPr lang="en-US" sz="900" b="1">
              <a:solidFill>
                <a:srgbClr val="002060"/>
              </a:solidFill>
              <a:effectLst/>
            </a:endParaRPr>
          </a:p>
        </xdr:txBody>
      </xdr:sp>
      <xdr:sp macro="" textlink="">
        <xdr:nvSpPr>
          <xdr:cNvPr id="7" name="Text Box 3">
            <a:hlinkClick xmlns:r="http://schemas.openxmlformats.org/officeDocument/2006/relationships" r:id="rId3"/>
            <a:extLst>
              <a:ext uri="{FF2B5EF4-FFF2-40B4-BE49-F238E27FC236}">
                <a16:creationId xmlns:a16="http://schemas.microsoft.com/office/drawing/2014/main" id="{00000000-0008-0000-0700-000007000000}"/>
              </a:ext>
            </a:extLst>
          </xdr:cNvPr>
          <xdr:cNvSpPr txBox="1">
            <a:spLocks noChangeArrowheads="1"/>
          </xdr:cNvSpPr>
        </xdr:nvSpPr>
        <xdr:spPr bwMode="auto">
          <a:xfrm>
            <a:off x="272415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Other Operating Direct Costs</a:t>
            </a:r>
            <a:endParaRPr lang="en-US" sz="900" b="1">
              <a:solidFill>
                <a:srgbClr val="002060"/>
              </a:solidFill>
              <a:effectLst/>
            </a:endParaRPr>
          </a:p>
        </xdr:txBody>
      </xdr:sp>
      <xdr:sp macro="" textlink="">
        <xdr:nvSpPr>
          <xdr:cNvPr id="8" name="Text Box 3">
            <a:hlinkClick xmlns:r="http://schemas.openxmlformats.org/officeDocument/2006/relationships" r:id="rId4"/>
            <a:extLst>
              <a:ext uri="{FF2B5EF4-FFF2-40B4-BE49-F238E27FC236}">
                <a16:creationId xmlns:a16="http://schemas.microsoft.com/office/drawing/2014/main" id="{00000000-0008-0000-0700-000008000000}"/>
              </a:ext>
            </a:extLst>
          </xdr:cNvPr>
          <xdr:cNvSpPr txBox="1">
            <a:spLocks noChangeArrowheads="1"/>
          </xdr:cNvSpPr>
        </xdr:nvSpPr>
        <xdr:spPr bwMode="auto">
          <a:xfrm>
            <a:off x="392430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Other Overhead Costs</a:t>
            </a:r>
            <a:endParaRPr lang="en-US" sz="900" b="1">
              <a:solidFill>
                <a:srgbClr val="002060"/>
              </a:solidFill>
              <a:effectLst/>
            </a:endParaRPr>
          </a:p>
        </xdr:txBody>
      </xdr:sp>
      <xdr:sp macro="" textlink="">
        <xdr:nvSpPr>
          <xdr:cNvPr id="10" name="Text Box 3">
            <a:hlinkClick xmlns:r="http://schemas.openxmlformats.org/officeDocument/2006/relationships" r:id="rId5"/>
            <a:extLst>
              <a:ext uri="{FF2B5EF4-FFF2-40B4-BE49-F238E27FC236}">
                <a16:creationId xmlns:a16="http://schemas.microsoft.com/office/drawing/2014/main" id="{00000000-0008-0000-0700-00000A000000}"/>
              </a:ext>
            </a:extLst>
          </xdr:cNvPr>
          <xdr:cNvSpPr txBox="1">
            <a:spLocks noChangeArrowheads="1"/>
          </xdr:cNvSpPr>
        </xdr:nvSpPr>
        <xdr:spPr bwMode="auto">
          <a:xfrm>
            <a:off x="5104620" y="99377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Total of Other Direct Costs</a:t>
            </a:r>
          </a:p>
        </xdr:txBody>
      </xdr:sp>
    </xdr:grpSp>
    <xdr:clientData/>
  </xdr:twoCellAnchor>
  <xdr:twoCellAnchor>
    <xdr:from>
      <xdr:col>4</xdr:col>
      <xdr:colOff>739775</xdr:colOff>
      <xdr:row>3</xdr:row>
      <xdr:rowOff>136525</xdr:rowOff>
    </xdr:from>
    <xdr:to>
      <xdr:col>6</xdr:col>
      <xdr:colOff>1482725</xdr:colOff>
      <xdr:row>14</xdr:row>
      <xdr:rowOff>127000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51675" y="701675"/>
          <a:ext cx="3270250" cy="240982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a:t>
          </a:r>
        </a:p>
        <a:p>
          <a:pPr algn="l"/>
          <a:r>
            <a:rPr lang="en-US" sz="1100" b="1"/>
            <a:t>-</a:t>
          </a:r>
          <a:r>
            <a:rPr lang="en-US" sz="1100" b="1" baseline="0"/>
            <a:t> Fill out "Restroom Inventory" table first</a:t>
          </a:r>
        </a:p>
        <a:p>
          <a:pPr algn="l"/>
          <a:r>
            <a:rPr lang="en-US" sz="1100" b="1" baseline="0"/>
            <a:t>- Other Facility Access Direct Costs: </a:t>
          </a:r>
          <a:r>
            <a:rPr lang="en-US" sz="1100" b="0" baseline="0"/>
            <a:t>Annual costs will be automatically populated from "Restromm Inventory" totals. Monthly Cost estimates will then be calculated based on the annual costs.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t>- </a:t>
          </a:r>
          <a:r>
            <a:rPr lang="en-US" sz="1100" b="1" baseline="0"/>
            <a:t>Other Operating Direct Costs: </a:t>
          </a:r>
          <a:r>
            <a:rPr lang="en-US" sz="1100" b="0" baseline="0">
              <a:solidFill>
                <a:schemeClr val="dk1"/>
              </a:solidFill>
              <a:effectLst/>
              <a:latin typeface="+mn-lt"/>
              <a:ea typeface="+mn-ea"/>
              <a:cs typeface="+mn-cs"/>
            </a:rPr>
            <a:t>Annual costs will be automatically populated from "Restroom Inventory" totals. Monthly Cost estimates will then be calculated based on the annual costs. </a:t>
          </a:r>
          <a:endParaRPr lang="en-US">
            <a:effectLst/>
          </a:endParaRPr>
        </a:p>
        <a:p>
          <a:pPr algn="l"/>
          <a:r>
            <a:rPr lang="en-US" sz="1100" b="0"/>
            <a:t>-</a:t>
          </a:r>
          <a:r>
            <a:rPr lang="en-US" sz="1100" b="0" baseline="0"/>
            <a:t> </a:t>
          </a:r>
          <a:r>
            <a:rPr lang="en-US" sz="1100" b="1" baseline="0"/>
            <a:t>Other Overhead Costs: </a:t>
          </a:r>
          <a:r>
            <a:rPr lang="en-US" sz="1100" b="0" baseline="0"/>
            <a:t>Input overhead percentage of each item, then cost will be calculated based on the annual cost of that item.</a:t>
          </a:r>
          <a:endParaRPr lang="en-US" sz="1100" b="0"/>
        </a:p>
      </xdr:txBody>
    </xdr:sp>
    <xdr:clientData/>
  </xdr:twoCellAnchor>
  <xdr:twoCellAnchor>
    <xdr:from>
      <xdr:col>5</xdr:col>
      <xdr:colOff>113030</xdr:colOff>
      <xdr:row>1</xdr:row>
      <xdr:rowOff>15875</xdr:rowOff>
    </xdr:from>
    <xdr:to>
      <xdr:col>5</xdr:col>
      <xdr:colOff>1286611</xdr:colOff>
      <xdr:row>1</xdr:row>
      <xdr:rowOff>287092</xdr:rowOff>
    </xdr:to>
    <xdr:sp macro="" textlink="">
      <xdr:nvSpPr>
        <xdr:cNvPr id="9" name="Text Box 3">
          <a:hlinkClick xmlns:r="http://schemas.openxmlformats.org/officeDocument/2006/relationships" r:id="rId6"/>
          <a:extLst>
            <a:ext uri="{FF2B5EF4-FFF2-40B4-BE49-F238E27FC236}">
              <a16:creationId xmlns:a16="http://schemas.microsoft.com/office/drawing/2014/main" id="{00000000-0008-0000-0700-000009000000}"/>
            </a:ext>
          </a:extLst>
        </xdr:cNvPr>
        <xdr:cNvSpPr txBox="1">
          <a:spLocks noChangeArrowheads="1"/>
        </xdr:cNvSpPr>
      </xdr:nvSpPr>
      <xdr:spPr bwMode="auto">
        <a:xfrm>
          <a:off x="7523480" y="130175"/>
          <a:ext cx="1173581" cy="271217"/>
        </a:xfrm>
        <a:prstGeom prst="rect">
          <a:avLst/>
        </a:prstGeom>
        <a:solidFill>
          <a:srgbClr val="92D050"/>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Instructions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285750</xdr:colOff>
      <xdr:row>5</xdr:row>
      <xdr:rowOff>52705</xdr:rowOff>
    </xdr:from>
    <xdr:to>
      <xdr:col>7</xdr:col>
      <xdr:colOff>1189990</xdr:colOff>
      <xdr:row>21</xdr:row>
      <xdr:rowOff>50800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2179955</xdr:colOff>
      <xdr:row>1</xdr:row>
      <xdr:rowOff>41275</xdr:rowOff>
    </xdr:from>
    <xdr:to>
      <xdr:col>4</xdr:col>
      <xdr:colOff>790075</xdr:colOff>
      <xdr:row>3</xdr:row>
      <xdr:rowOff>36195</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2179955" y="155575"/>
          <a:ext cx="7220720" cy="680720"/>
          <a:chOff x="1524000" y="1000125"/>
          <a:chExt cx="4631570" cy="680720"/>
        </a:xfrm>
        <a:solidFill>
          <a:srgbClr val="C6E7FC"/>
        </a:solidFill>
      </xdr:grpSpPr>
      <xdr:sp macro="" textlink="">
        <xdr:nvSpPr>
          <xdr:cNvPr id="4" name="Text Box 3">
            <a:hlinkClick xmlns:r="http://schemas.openxmlformats.org/officeDocument/2006/relationships" r:id="rId2"/>
            <a:extLst>
              <a:ext uri="{FF2B5EF4-FFF2-40B4-BE49-F238E27FC236}">
                <a16:creationId xmlns:a16="http://schemas.microsoft.com/office/drawing/2014/main" id="{00000000-0008-0000-0800-000004000000}"/>
              </a:ext>
            </a:extLst>
          </xdr:cNvPr>
          <xdr:cNvSpPr txBox="1">
            <a:spLocks noChangeArrowheads="1"/>
          </xdr:cNvSpPr>
        </xdr:nvSpPr>
        <xdr:spPr bwMode="auto">
          <a:xfrm>
            <a:off x="1529286" y="14065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Administrative Overhead</a:t>
            </a:r>
            <a:endParaRPr lang="en-US" sz="900" b="1">
              <a:solidFill>
                <a:srgbClr val="002060"/>
              </a:solidFill>
              <a:effectLst/>
            </a:endParaRPr>
          </a:p>
        </xdr:txBody>
      </xdr:sp>
      <xdr:grpSp>
        <xdr:nvGrpSpPr>
          <xdr:cNvPr id="5" name="Group 35">
            <a:extLst>
              <a:ext uri="{FF2B5EF4-FFF2-40B4-BE49-F238E27FC236}">
                <a16:creationId xmlns:a16="http://schemas.microsoft.com/office/drawing/2014/main" id="{00000000-0008-0000-0800-000005000000}"/>
              </a:ext>
            </a:extLst>
          </xdr:cNvPr>
          <xdr:cNvGrpSpPr/>
        </xdr:nvGrpSpPr>
        <xdr:grpSpPr>
          <a:xfrm>
            <a:off x="1524000" y="1000125"/>
            <a:ext cx="4631570" cy="648970"/>
            <a:chOff x="1524000" y="1000125"/>
            <a:chExt cx="4631570" cy="648970"/>
          </a:xfrm>
          <a:grpFill/>
        </xdr:grpSpPr>
        <xdr:sp macro="" textlink="">
          <xdr:nvSpPr>
            <xdr:cNvPr id="6" name="Text Box 3">
              <a:hlinkClick xmlns:r="http://schemas.openxmlformats.org/officeDocument/2006/relationships" r:id="rId3"/>
              <a:extLst>
                <a:ext uri="{FF2B5EF4-FFF2-40B4-BE49-F238E27FC236}">
                  <a16:creationId xmlns:a16="http://schemas.microsoft.com/office/drawing/2014/main" id="{00000000-0008-0000-0800-000006000000}"/>
                </a:ext>
              </a:extLst>
            </xdr:cNvPr>
            <xdr:cNvSpPr txBox="1">
              <a:spLocks noChangeArrowheads="1"/>
            </xdr:cNvSpPr>
          </xdr:nvSpPr>
          <xdr:spPr bwMode="auto">
            <a:xfrm>
              <a:off x="152400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Planning</a:t>
              </a:r>
              <a:endParaRPr lang="en-US" sz="900" b="1">
                <a:solidFill>
                  <a:srgbClr val="002060"/>
                </a:solidFill>
                <a:effectLst/>
              </a:endParaRPr>
            </a:p>
          </xdr:txBody>
        </xdr:sp>
        <xdr:sp macro="" textlink="">
          <xdr:nvSpPr>
            <xdr:cNvPr id="7" name="Text Box 3">
              <a:hlinkClick xmlns:r="http://schemas.openxmlformats.org/officeDocument/2006/relationships" r:id="rId4"/>
              <a:extLst>
                <a:ext uri="{FF2B5EF4-FFF2-40B4-BE49-F238E27FC236}">
                  <a16:creationId xmlns:a16="http://schemas.microsoft.com/office/drawing/2014/main" id="{00000000-0008-0000-0800-000007000000}"/>
                </a:ext>
              </a:extLst>
            </xdr:cNvPr>
            <xdr:cNvSpPr txBox="1">
              <a:spLocks noChangeArrowheads="1"/>
            </xdr:cNvSpPr>
          </xdr:nvSpPr>
          <xdr:spPr bwMode="auto">
            <a:xfrm>
              <a:off x="2693242"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Development/Tool Management</a:t>
              </a:r>
              <a:endParaRPr lang="en-US" sz="900" b="1">
                <a:solidFill>
                  <a:srgbClr val="002060"/>
                </a:solidFill>
                <a:effectLst/>
              </a:endParaRPr>
            </a:p>
          </xdr:txBody>
        </xdr:sp>
        <xdr:sp macro="" textlink="">
          <xdr:nvSpPr>
            <xdr:cNvPr id="8" name="Text Box 3">
              <a:hlinkClick xmlns:r="http://schemas.openxmlformats.org/officeDocument/2006/relationships" r:id="rId5"/>
              <a:extLst>
                <a:ext uri="{FF2B5EF4-FFF2-40B4-BE49-F238E27FC236}">
                  <a16:creationId xmlns:a16="http://schemas.microsoft.com/office/drawing/2014/main" id="{00000000-0008-0000-0800-000008000000}"/>
                </a:ext>
              </a:extLst>
            </xdr:cNvPr>
            <xdr:cNvSpPr txBox="1">
              <a:spLocks noChangeArrowheads="1"/>
            </xdr:cNvSpPr>
          </xdr:nvSpPr>
          <xdr:spPr bwMode="auto">
            <a:xfrm>
              <a:off x="3867277" y="10128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Vendor Negotiations</a:t>
              </a:r>
              <a:endParaRPr lang="en-US" sz="900" b="1">
                <a:solidFill>
                  <a:srgbClr val="002060"/>
                </a:solidFill>
                <a:effectLst/>
              </a:endParaRPr>
            </a:p>
          </xdr:txBody>
        </xdr:sp>
        <xdr:sp macro="" textlink="">
          <xdr:nvSpPr>
            <xdr:cNvPr id="9" name="Text Box 3">
              <a:hlinkClick xmlns:r="http://schemas.openxmlformats.org/officeDocument/2006/relationships" r:id="rId6"/>
              <a:extLst>
                <a:ext uri="{FF2B5EF4-FFF2-40B4-BE49-F238E27FC236}">
                  <a16:creationId xmlns:a16="http://schemas.microsoft.com/office/drawing/2014/main" id="{00000000-0008-0000-0800-000009000000}"/>
                </a:ext>
              </a:extLst>
            </xdr:cNvPr>
            <xdr:cNvSpPr txBox="1">
              <a:spLocks noChangeArrowheads="1"/>
            </xdr:cNvSpPr>
          </xdr:nvSpPr>
          <xdr:spPr bwMode="auto">
            <a:xfrm>
              <a:off x="5034842" y="10128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Safety/Risk Assessment</a:t>
              </a:r>
              <a:endParaRPr lang="en-US" sz="900" b="1">
                <a:solidFill>
                  <a:srgbClr val="002060"/>
                </a:solidFill>
                <a:effectLst/>
              </a:endParaRPr>
            </a:p>
          </xdr:txBody>
        </xdr:sp>
        <xdr:sp macro="" textlink="">
          <xdr:nvSpPr>
            <xdr:cNvPr id="10" name="Text Box 3">
              <a:hlinkClick xmlns:r="http://schemas.openxmlformats.org/officeDocument/2006/relationships" r:id="rId7"/>
              <a:extLst>
                <a:ext uri="{FF2B5EF4-FFF2-40B4-BE49-F238E27FC236}">
                  <a16:creationId xmlns:a16="http://schemas.microsoft.com/office/drawing/2014/main" id="{00000000-0008-0000-0800-00000A000000}"/>
                </a:ext>
              </a:extLst>
            </xdr:cNvPr>
            <xdr:cNvSpPr txBox="1">
              <a:spLocks noChangeArrowheads="1"/>
            </xdr:cNvSpPr>
          </xdr:nvSpPr>
          <xdr:spPr bwMode="auto">
            <a:xfrm>
              <a:off x="3863312" y="137477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Total Administrative Costs</a:t>
              </a:r>
              <a:endParaRPr lang="en-US" sz="900" b="1">
                <a:solidFill>
                  <a:srgbClr val="002060"/>
                </a:solidFill>
                <a:effectLst/>
              </a:endParaRPr>
            </a:p>
          </xdr:txBody>
        </xdr:sp>
      </xdr:grpSp>
    </xdr:grpSp>
    <xdr:clientData/>
  </xdr:twoCellAnchor>
  <xdr:twoCellAnchor>
    <xdr:from>
      <xdr:col>0</xdr:col>
      <xdr:colOff>4000500</xdr:colOff>
      <xdr:row>2</xdr:row>
      <xdr:rowOff>69850</xdr:rowOff>
    </xdr:from>
    <xdr:to>
      <xdr:col>1</xdr:col>
      <xdr:colOff>933504</xdr:colOff>
      <xdr:row>3</xdr:row>
      <xdr:rowOff>1270</xdr:rowOff>
    </xdr:to>
    <xdr:sp macro="" textlink="">
      <xdr:nvSpPr>
        <xdr:cNvPr id="12" name="Text Box 3">
          <a:hlinkClick xmlns:r="http://schemas.openxmlformats.org/officeDocument/2006/relationships" r:id="rId8"/>
          <a:extLst>
            <a:ext uri="{FF2B5EF4-FFF2-40B4-BE49-F238E27FC236}">
              <a16:creationId xmlns:a16="http://schemas.microsoft.com/office/drawing/2014/main" id="{00000000-0008-0000-0800-00000C000000}"/>
            </a:ext>
          </a:extLst>
        </xdr:cNvPr>
        <xdr:cNvSpPr txBox="1">
          <a:spLocks noChangeArrowheads="1"/>
        </xdr:cNvSpPr>
      </xdr:nvSpPr>
      <xdr:spPr bwMode="auto">
        <a:xfrm>
          <a:off x="4000500" y="527050"/>
          <a:ext cx="1695504" cy="274320"/>
        </a:xfrm>
        <a:prstGeom prst="rect">
          <a:avLst/>
        </a:prstGeom>
        <a:solidFill>
          <a:srgbClr val="C6E7FC"/>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a:solidFill>
                <a:srgbClr val="002060"/>
              </a:solidFill>
              <a:effectLst/>
              <a:latin typeface="Arial" panose="020B0604020202020204" pitchFamily="34" charset="0"/>
              <a:cs typeface="Arial" panose="020B0604020202020204" pitchFamily="34" charset="0"/>
            </a:rPr>
            <a:t>External Administrative</a:t>
          </a:r>
          <a:r>
            <a:rPr lang="en-US" sz="900" b="1" baseline="0">
              <a:solidFill>
                <a:srgbClr val="002060"/>
              </a:solidFill>
              <a:effectLst/>
              <a:latin typeface="Arial" panose="020B0604020202020204" pitchFamily="34" charset="0"/>
              <a:cs typeface="Arial" panose="020B0604020202020204" pitchFamily="34" charset="0"/>
            </a:rPr>
            <a:t> Costs</a:t>
          </a:r>
          <a:endParaRPr lang="en-US" sz="900" b="1">
            <a:solidFill>
              <a:srgbClr val="002060"/>
            </a:solidFill>
            <a:effectLst/>
            <a:latin typeface="Arial" panose="020B0604020202020204" pitchFamily="34" charset="0"/>
            <a:cs typeface="Arial" panose="020B0604020202020204" pitchFamily="34" charset="0"/>
          </a:endParaRPr>
        </a:p>
      </xdr:txBody>
    </xdr:sp>
    <xdr:clientData/>
  </xdr:twoCellAnchor>
  <xdr:twoCellAnchor>
    <xdr:from>
      <xdr:col>4</xdr:col>
      <xdr:colOff>184150</xdr:colOff>
      <xdr:row>23</xdr:row>
      <xdr:rowOff>152400</xdr:rowOff>
    </xdr:from>
    <xdr:to>
      <xdr:col>6</xdr:col>
      <xdr:colOff>841375</xdr:colOff>
      <xdr:row>41</xdr:row>
      <xdr:rowOff>107951</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8077200" y="4546600"/>
          <a:ext cx="3514725" cy="361315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a:t>
          </a:r>
        </a:p>
        <a:p>
          <a:pPr algn="l"/>
          <a:r>
            <a:rPr lang="en-US" sz="1100" b="1"/>
            <a:t>-</a:t>
          </a:r>
          <a:r>
            <a:rPr lang="en-US" sz="1100" b="1" baseline="0"/>
            <a:t> System Planning: </a:t>
          </a:r>
          <a:r>
            <a:rPr lang="en-US" sz="1100" b="0" baseline="0"/>
            <a:t>Input each administrative position related to system planning, including their hourly rate and number of hours worked to calculate cost. These varied titles and rates can be entered or linked by hand user to the pay rates sheet. </a:t>
          </a:r>
        </a:p>
        <a:p>
          <a:pPr algn="l"/>
          <a:r>
            <a:rPr lang="en-US" sz="1100" b="1" baseline="0"/>
            <a:t>- Development/Tool Management: </a:t>
          </a:r>
          <a:r>
            <a:rPr lang="en-US" sz="1100" b="0" baseline="0"/>
            <a:t>Input each inventory management position and IT related position. Include hourly rate and hourse worked to calculate cost.</a:t>
          </a:r>
        </a:p>
        <a:p>
          <a:pPr algn="l"/>
          <a:r>
            <a:rPr lang="en-US" sz="1100" b="1" baseline="0"/>
            <a:t>- Vendor Negotiations: </a:t>
          </a:r>
          <a:r>
            <a:rPr lang="en-US" sz="1100" b="0" baseline="0"/>
            <a:t>Input all positions that would be relavent to negotiations, such as legal review. Provide hourly rate and hours worked to calculate cost.</a:t>
          </a:r>
        </a:p>
        <a:p>
          <a:pPr algn="l"/>
          <a:r>
            <a:rPr lang="en-US" sz="1100" b="1" baseline="0"/>
            <a:t>- Safety/Risk Assessment: </a:t>
          </a:r>
          <a:r>
            <a:rPr lang="en-US" sz="1100" b="0" i="0" baseline="0"/>
            <a:t>Input any positions involving safety and safety management. Include hourly rate and hours worked to calculate cost. </a:t>
          </a:r>
        </a:p>
        <a:p>
          <a:pPr algn="l"/>
          <a:r>
            <a:rPr lang="en-US" sz="1100" b="1" i="0" baseline="0"/>
            <a:t>- Administrative Overhead: </a:t>
          </a:r>
          <a:r>
            <a:rPr lang="en-US" sz="1100" b="0" i="0" baseline="0"/>
            <a:t>Input the overhead percentage for each of the previous categories. The total overhead costs will be calculated based on each category's total cost.</a:t>
          </a:r>
        </a:p>
        <a:p>
          <a:pPr algn="l"/>
          <a:r>
            <a:rPr lang="en-US" sz="1100" b="1"/>
            <a:t>- External</a:t>
          </a:r>
          <a:r>
            <a:rPr lang="en-US" sz="1100" b="1" baseline="0"/>
            <a:t> Administrative Costs: </a:t>
          </a:r>
          <a:r>
            <a:rPr lang="en-US" sz="1100" b="0" i="0" baseline="0"/>
            <a:t>Input any external contractors or firms hired. Include hourly pay rate and hours worked if applicable.</a:t>
          </a:r>
          <a:endParaRPr 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1811655</xdr:colOff>
      <xdr:row>1</xdr:row>
      <xdr:rowOff>28575</xdr:rowOff>
    </xdr:from>
    <xdr:to>
      <xdr:col>5</xdr:col>
      <xdr:colOff>723802</xdr:colOff>
      <xdr:row>1</xdr:row>
      <xdr:rowOff>302895</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1811655" y="142875"/>
          <a:ext cx="8843547" cy="274320"/>
          <a:chOff x="1524000" y="1000125"/>
          <a:chExt cx="5940378" cy="274320"/>
        </a:xfrm>
        <a:solidFill>
          <a:srgbClr val="C6E7FC"/>
        </a:solidFill>
      </xdr:grpSpPr>
      <xdr:sp macro="" textlink="">
        <xdr:nvSpPr>
          <xdr:cNvPr id="4" name="Text Box 3">
            <a:hlinkClick xmlns:r="http://schemas.openxmlformats.org/officeDocument/2006/relationships" r:id="rId1"/>
            <a:extLst>
              <a:ext uri="{FF2B5EF4-FFF2-40B4-BE49-F238E27FC236}">
                <a16:creationId xmlns:a16="http://schemas.microsoft.com/office/drawing/2014/main" id="{00000000-0008-0000-0900-000004000000}"/>
              </a:ext>
            </a:extLst>
          </xdr:cNvPr>
          <xdr:cNvSpPr txBox="1">
            <a:spLocks noChangeArrowheads="1"/>
          </xdr:cNvSpPr>
        </xdr:nvSpPr>
        <xdr:spPr bwMode="auto">
          <a:xfrm>
            <a:off x="634365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Stations</a:t>
            </a:r>
            <a:endParaRPr lang="en-US" sz="900" b="1">
              <a:solidFill>
                <a:srgbClr val="002060"/>
              </a:solidFill>
              <a:effectLst/>
            </a:endParaRPr>
          </a:p>
        </xdr:txBody>
      </xdr:sp>
      <xdr:grpSp>
        <xdr:nvGrpSpPr>
          <xdr:cNvPr id="5" name="Group 35">
            <a:extLst>
              <a:ext uri="{FF2B5EF4-FFF2-40B4-BE49-F238E27FC236}">
                <a16:creationId xmlns:a16="http://schemas.microsoft.com/office/drawing/2014/main" id="{00000000-0008-0000-0900-000005000000}"/>
              </a:ext>
            </a:extLst>
          </xdr:cNvPr>
          <xdr:cNvGrpSpPr/>
        </xdr:nvGrpSpPr>
        <xdr:grpSpPr>
          <a:xfrm>
            <a:off x="1524000" y="1000125"/>
            <a:ext cx="4721178" cy="274320"/>
            <a:chOff x="1524000" y="1000125"/>
            <a:chExt cx="4721178" cy="274320"/>
          </a:xfrm>
          <a:grpFill/>
        </xdr:grpSpPr>
        <xdr:sp macro="" textlink="">
          <xdr:nvSpPr>
            <xdr:cNvPr id="6" name="Text Box 3">
              <a:hlinkClick xmlns:r="http://schemas.openxmlformats.org/officeDocument/2006/relationships" r:id="rId2"/>
              <a:extLst>
                <a:ext uri="{FF2B5EF4-FFF2-40B4-BE49-F238E27FC236}">
                  <a16:creationId xmlns:a16="http://schemas.microsoft.com/office/drawing/2014/main" id="{00000000-0008-0000-0900-000006000000}"/>
                </a:ext>
              </a:extLst>
            </xdr:cNvPr>
            <xdr:cNvSpPr txBox="1">
              <a:spLocks noChangeArrowheads="1"/>
            </xdr:cNvSpPr>
          </xdr:nvSpPr>
          <xdr:spPr bwMode="auto">
            <a:xfrm>
              <a:off x="152400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Temporary Restroom Facility</a:t>
              </a:r>
              <a:endParaRPr lang="en-US" sz="900" b="1">
                <a:solidFill>
                  <a:srgbClr val="002060"/>
                </a:solidFill>
                <a:effectLst/>
              </a:endParaRPr>
            </a:p>
          </xdr:txBody>
        </xdr:sp>
        <xdr:sp macro="" textlink="">
          <xdr:nvSpPr>
            <xdr:cNvPr id="7" name="Text Box 3">
              <a:hlinkClick xmlns:r="http://schemas.openxmlformats.org/officeDocument/2006/relationships" r:id="rId3"/>
              <a:extLst>
                <a:ext uri="{FF2B5EF4-FFF2-40B4-BE49-F238E27FC236}">
                  <a16:creationId xmlns:a16="http://schemas.microsoft.com/office/drawing/2014/main" id="{00000000-0008-0000-0900-000007000000}"/>
                </a:ext>
              </a:extLst>
            </xdr:cNvPr>
            <xdr:cNvSpPr txBox="1">
              <a:spLocks noChangeArrowheads="1"/>
            </xdr:cNvSpPr>
          </xdr:nvSpPr>
          <xdr:spPr bwMode="auto">
            <a:xfrm>
              <a:off x="272415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Permanent Restroom Facility</a:t>
              </a:r>
              <a:endParaRPr lang="en-US" sz="900" b="1">
                <a:solidFill>
                  <a:srgbClr val="002060"/>
                </a:solidFill>
                <a:effectLst/>
              </a:endParaRPr>
            </a:p>
          </xdr:txBody>
        </xdr:sp>
        <xdr:sp macro="" textlink="">
          <xdr:nvSpPr>
            <xdr:cNvPr id="8" name="Text Box 3">
              <a:hlinkClick xmlns:r="http://schemas.openxmlformats.org/officeDocument/2006/relationships" r:id="rId4"/>
              <a:extLst>
                <a:ext uri="{FF2B5EF4-FFF2-40B4-BE49-F238E27FC236}">
                  <a16:creationId xmlns:a16="http://schemas.microsoft.com/office/drawing/2014/main" id="{00000000-0008-0000-0900-000008000000}"/>
                </a:ext>
              </a:extLst>
            </xdr:cNvPr>
            <xdr:cNvSpPr txBox="1">
              <a:spLocks noChangeArrowheads="1"/>
            </xdr:cNvSpPr>
          </xdr:nvSpPr>
          <xdr:spPr bwMode="auto">
            <a:xfrm>
              <a:off x="392430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ROW &amp; Land Purchase</a:t>
              </a:r>
              <a:endParaRPr lang="en-US" sz="900" b="1">
                <a:solidFill>
                  <a:srgbClr val="002060"/>
                </a:solidFill>
                <a:effectLst/>
              </a:endParaRPr>
            </a:p>
          </xdr:txBody>
        </xdr:sp>
        <xdr:sp macro="" textlink="">
          <xdr:nvSpPr>
            <xdr:cNvPr id="9" name="Text Box 3">
              <a:hlinkClick xmlns:r="http://schemas.openxmlformats.org/officeDocument/2006/relationships" r:id="rId5"/>
              <a:extLst>
                <a:ext uri="{FF2B5EF4-FFF2-40B4-BE49-F238E27FC236}">
                  <a16:creationId xmlns:a16="http://schemas.microsoft.com/office/drawing/2014/main" id="{00000000-0008-0000-0900-000009000000}"/>
                </a:ext>
              </a:extLst>
            </xdr:cNvPr>
            <xdr:cNvSpPr txBox="1">
              <a:spLocks noChangeArrowheads="1"/>
            </xdr:cNvSpPr>
          </xdr:nvSpPr>
          <xdr:spPr bwMode="auto">
            <a:xfrm>
              <a:off x="512445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Site Improvements</a:t>
              </a:r>
              <a:endParaRPr lang="en-US" sz="900" b="1">
                <a:solidFill>
                  <a:srgbClr val="002060"/>
                </a:solidFill>
                <a:effectLst/>
              </a:endParaRPr>
            </a:p>
          </xdr:txBody>
        </xdr:sp>
      </xdr:grpSp>
    </xdr:grpSp>
    <xdr:clientData/>
  </xdr:twoCellAnchor>
  <xdr:twoCellAnchor>
    <xdr:from>
      <xdr:col>5</xdr:col>
      <xdr:colOff>778721</xdr:colOff>
      <xdr:row>1</xdr:row>
      <xdr:rowOff>32809</xdr:rowOff>
    </xdr:from>
    <xdr:to>
      <xdr:col>6</xdr:col>
      <xdr:colOff>937359</xdr:colOff>
      <xdr:row>1</xdr:row>
      <xdr:rowOff>307129</xdr:rowOff>
    </xdr:to>
    <xdr:sp macro="" textlink="">
      <xdr:nvSpPr>
        <xdr:cNvPr id="18" name="Text Box 3">
          <a:hlinkClick xmlns:r="http://schemas.openxmlformats.org/officeDocument/2006/relationships" r:id="rId6"/>
          <a:extLst>
            <a:ext uri="{FF2B5EF4-FFF2-40B4-BE49-F238E27FC236}">
              <a16:creationId xmlns:a16="http://schemas.microsoft.com/office/drawing/2014/main" id="{00000000-0008-0000-0900-000012000000}"/>
            </a:ext>
          </a:extLst>
        </xdr:cNvPr>
        <xdr:cNvSpPr txBox="1">
          <a:spLocks noChangeArrowheads="1"/>
        </xdr:cNvSpPr>
      </xdr:nvSpPr>
      <xdr:spPr bwMode="auto">
        <a:xfrm>
          <a:off x="9943888" y="149226"/>
          <a:ext cx="1523888" cy="274320"/>
        </a:xfrm>
        <a:prstGeom prst="rect">
          <a:avLst/>
        </a:prstGeom>
        <a:solidFill>
          <a:srgbClr val="C6E7FC"/>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Other</a:t>
          </a:r>
          <a:endParaRPr lang="en-US" sz="900" b="1">
            <a:solidFill>
              <a:srgbClr val="002060"/>
            </a:solidFill>
            <a:effectLst/>
          </a:endParaRPr>
        </a:p>
      </xdr:txBody>
    </xdr:sp>
    <xdr:clientData/>
  </xdr:twoCellAnchor>
  <xdr:twoCellAnchor>
    <xdr:from>
      <xdr:col>0</xdr:col>
      <xdr:colOff>3513454</xdr:colOff>
      <xdr:row>1</xdr:row>
      <xdr:rowOff>458259</xdr:rowOff>
    </xdr:from>
    <xdr:to>
      <xdr:col>1</xdr:col>
      <xdr:colOff>812800</xdr:colOff>
      <xdr:row>2</xdr:row>
      <xdr:rowOff>0</xdr:rowOff>
    </xdr:to>
    <xdr:sp macro="" textlink="">
      <xdr:nvSpPr>
        <xdr:cNvPr id="19" name="Text Box 3">
          <a:hlinkClick xmlns:r="http://schemas.openxmlformats.org/officeDocument/2006/relationships" r:id="rId7"/>
          <a:extLst>
            <a:ext uri="{FF2B5EF4-FFF2-40B4-BE49-F238E27FC236}">
              <a16:creationId xmlns:a16="http://schemas.microsoft.com/office/drawing/2014/main" id="{00000000-0008-0000-0900-000013000000}"/>
            </a:ext>
          </a:extLst>
        </xdr:cNvPr>
        <xdr:cNvSpPr txBox="1">
          <a:spLocks noChangeArrowheads="1"/>
        </xdr:cNvSpPr>
      </xdr:nvSpPr>
      <xdr:spPr bwMode="auto">
        <a:xfrm>
          <a:off x="3513454" y="572559"/>
          <a:ext cx="1668146" cy="274320"/>
        </a:xfrm>
        <a:prstGeom prst="rect">
          <a:avLst/>
        </a:prstGeom>
        <a:solidFill>
          <a:srgbClr val="C6E7FC"/>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Potential Savings</a:t>
          </a:r>
        </a:p>
      </xdr:txBody>
    </xdr:sp>
    <xdr:clientData/>
  </xdr:twoCellAnchor>
  <xdr:twoCellAnchor>
    <xdr:from>
      <xdr:col>2</xdr:col>
      <xdr:colOff>1169246</xdr:colOff>
      <xdr:row>1</xdr:row>
      <xdr:rowOff>434976</xdr:rowOff>
    </xdr:from>
    <xdr:to>
      <xdr:col>4</xdr:col>
      <xdr:colOff>276959</xdr:colOff>
      <xdr:row>2</xdr:row>
      <xdr:rowOff>0</xdr:rowOff>
    </xdr:to>
    <xdr:sp macro="" textlink="">
      <xdr:nvSpPr>
        <xdr:cNvPr id="20" name="Text Box 3">
          <a:hlinkClick xmlns:r="http://schemas.openxmlformats.org/officeDocument/2006/relationships" r:id="rId8"/>
          <a:extLst>
            <a:ext uri="{FF2B5EF4-FFF2-40B4-BE49-F238E27FC236}">
              <a16:creationId xmlns:a16="http://schemas.microsoft.com/office/drawing/2014/main" id="{00000000-0008-0000-0900-000014000000}"/>
            </a:ext>
          </a:extLst>
        </xdr:cNvPr>
        <xdr:cNvSpPr txBox="1">
          <a:spLocks noChangeArrowheads="1"/>
        </xdr:cNvSpPr>
      </xdr:nvSpPr>
      <xdr:spPr bwMode="auto">
        <a:xfrm>
          <a:off x="7131896" y="549276"/>
          <a:ext cx="1628663" cy="274320"/>
        </a:xfrm>
        <a:prstGeom prst="rect">
          <a:avLst/>
        </a:prstGeom>
        <a:solidFill>
          <a:srgbClr val="C6E7FC"/>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Total Capital Costs</a:t>
          </a:r>
        </a:p>
      </xdr:txBody>
    </xdr:sp>
    <xdr:clientData/>
  </xdr:twoCellAnchor>
  <xdr:twoCellAnchor>
    <xdr:from>
      <xdr:col>4</xdr:col>
      <xdr:colOff>133350</xdr:colOff>
      <xdr:row>3</xdr:row>
      <xdr:rowOff>0</xdr:rowOff>
    </xdr:from>
    <xdr:to>
      <xdr:col>7</xdr:col>
      <xdr:colOff>1092200</xdr:colOff>
      <xdr:row>24</xdr:row>
      <xdr:rowOff>88900</xdr:rowOff>
    </xdr:to>
    <xdr:graphicFrame macro="">
      <xdr:nvGraphicFramePr>
        <xdr:cNvPr id="22" name="Chart 21">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971550</xdr:colOff>
      <xdr:row>1</xdr:row>
      <xdr:rowOff>431800</xdr:rowOff>
    </xdr:from>
    <xdr:to>
      <xdr:col>2</xdr:col>
      <xdr:colOff>1045846</xdr:colOff>
      <xdr:row>2</xdr:row>
      <xdr:rowOff>0</xdr:rowOff>
    </xdr:to>
    <xdr:sp macro="" textlink="">
      <xdr:nvSpPr>
        <xdr:cNvPr id="27" name="Text Box 3">
          <a:hlinkClick xmlns:r="http://schemas.openxmlformats.org/officeDocument/2006/relationships" r:id="rId10"/>
          <a:extLst>
            <a:ext uri="{FF2B5EF4-FFF2-40B4-BE49-F238E27FC236}">
              <a16:creationId xmlns:a16="http://schemas.microsoft.com/office/drawing/2014/main" id="{00000000-0008-0000-0900-00001B000000}"/>
            </a:ext>
          </a:extLst>
        </xdr:cNvPr>
        <xdr:cNvSpPr txBox="1">
          <a:spLocks noChangeArrowheads="1"/>
        </xdr:cNvSpPr>
      </xdr:nvSpPr>
      <xdr:spPr bwMode="auto">
        <a:xfrm>
          <a:off x="5340350" y="546100"/>
          <a:ext cx="1668146" cy="274320"/>
        </a:xfrm>
        <a:prstGeom prst="rect">
          <a:avLst/>
        </a:prstGeom>
        <a:solidFill>
          <a:srgbClr val="C6E7FC"/>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Improvements inventory</a:t>
          </a:r>
        </a:p>
      </xdr:txBody>
    </xdr:sp>
    <xdr:clientData/>
  </xdr:twoCellAnchor>
  <xdr:twoCellAnchor>
    <xdr:from>
      <xdr:col>0</xdr:col>
      <xdr:colOff>1758950</xdr:colOff>
      <xdr:row>1</xdr:row>
      <xdr:rowOff>431800</xdr:rowOff>
    </xdr:from>
    <xdr:to>
      <xdr:col>0</xdr:col>
      <xdr:colOff>3387613</xdr:colOff>
      <xdr:row>2</xdr:row>
      <xdr:rowOff>0</xdr:rowOff>
    </xdr:to>
    <xdr:sp macro="" textlink="">
      <xdr:nvSpPr>
        <xdr:cNvPr id="31" name="Text Box 3">
          <a:hlinkClick xmlns:r="http://schemas.openxmlformats.org/officeDocument/2006/relationships" r:id="rId11"/>
          <a:extLst>
            <a:ext uri="{FF2B5EF4-FFF2-40B4-BE49-F238E27FC236}">
              <a16:creationId xmlns:a16="http://schemas.microsoft.com/office/drawing/2014/main" id="{00000000-0008-0000-0900-00001F000000}"/>
            </a:ext>
          </a:extLst>
        </xdr:cNvPr>
        <xdr:cNvSpPr txBox="1">
          <a:spLocks noChangeArrowheads="1"/>
        </xdr:cNvSpPr>
      </xdr:nvSpPr>
      <xdr:spPr bwMode="auto">
        <a:xfrm>
          <a:off x="1758950" y="546100"/>
          <a:ext cx="1628663" cy="274320"/>
        </a:xfrm>
        <a:prstGeom prst="rect">
          <a:avLst/>
        </a:prstGeom>
        <a:solidFill>
          <a:srgbClr val="92D050"/>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Instructions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149225</xdr:colOff>
      <xdr:row>3</xdr:row>
      <xdr:rowOff>97155</xdr:rowOff>
    </xdr:from>
    <xdr:to>
      <xdr:col>7</xdr:col>
      <xdr:colOff>1050290</xdr:colOff>
      <xdr:row>23</xdr:row>
      <xdr:rowOff>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RMGillespie\Documents\Big%20Dropbox\Dropbox\TCRP%20projects\TCRP%20F-25\1%20TASKS\Task%207%20Tools\costs%20summary%20and%20tool\bathroom%20access%20cost%20estimation%20toolv2r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Users\RMGillespie\Documents\Big%20Dropbox\Dropbox\TCRP%20projects\TCRP%20F-25\1%20TASKS\Task%207%20Tools\costs%20summary%20and%20tool\Bathroom%20Break%20Cost%20Tool%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lking time sheet"/>
      <sheetName val="RR layover list"/>
      <sheetName val="Rep 169 Overview"/>
      <sheetName val="Topic &amp; Activities Lists"/>
      <sheetName val="Process List"/>
      <sheetName val="Planning"/>
      <sheetName val="Annual workplan"/>
      <sheetName val="Process"/>
      <sheetName val="Outcomes"/>
      <sheetName val="Direct Operating Costs"/>
      <sheetName val="Other Direct Costs"/>
      <sheetName val="Admin. Costs"/>
      <sheetName val="Capital Costs"/>
      <sheetName val="Total Costs"/>
      <sheetName val="Financial Benefits ed."/>
      <sheetName val="ROI"/>
      <sheetName val="Control"/>
      <sheetName val="Resources"/>
    </sheetNames>
    <sheetDataSet>
      <sheetData sheetId="0" refreshError="1"/>
      <sheetData sheetId="1" refreshError="1"/>
      <sheetData sheetId="2" refreshError="1"/>
      <sheetData sheetId="3">
        <row r="2">
          <cell r="A2" t="str">
            <v>Alcohol</v>
          </cell>
        </row>
        <row r="3">
          <cell r="A3" t="str">
            <v>Disease Management &amp; Prevention</v>
          </cell>
        </row>
        <row r="4">
          <cell r="A4" t="str">
            <v>Ergonomics</v>
          </cell>
        </row>
        <row r="5">
          <cell r="A5" t="str">
            <v>Financial Health</v>
          </cell>
        </row>
        <row r="6">
          <cell r="A6" t="str">
            <v>Fitness/Exercise</v>
          </cell>
        </row>
        <row r="7">
          <cell r="A7" t="str">
            <v>Health and Wellness</v>
          </cell>
        </row>
        <row r="8">
          <cell r="A8" t="str">
            <v>Infectious Disease Control</v>
          </cell>
        </row>
        <row r="9">
          <cell r="A9" t="str">
            <v>Medical Self-care &amp; Medication Management</v>
          </cell>
        </row>
        <row r="10">
          <cell r="A10" t="str">
            <v>Mental Health</v>
          </cell>
        </row>
        <row r="11">
          <cell r="A11" t="str">
            <v>Nutrition</v>
          </cell>
        </row>
        <row r="12">
          <cell r="A12" t="str">
            <v>Safety</v>
          </cell>
        </row>
        <row r="13">
          <cell r="A13" t="str">
            <v>Smoking/Tobacco Cessation</v>
          </cell>
        </row>
        <row r="14">
          <cell r="A14" t="str">
            <v>Stress Management</v>
          </cell>
        </row>
        <row r="15">
          <cell r="A15" t="str">
            <v>Threat Assessment &amp; Management/Violence Prevention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9">
          <cell r="B59" t="str">
            <v xml:space="preserve">Health Care Claim </v>
          </cell>
        </row>
      </sheetData>
      <sheetData sheetId="15"/>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ic &amp; Activities Lists"/>
      <sheetName val="Process List"/>
      <sheetName val="Planning"/>
      <sheetName val="Annual workplan"/>
      <sheetName val="Instructions"/>
      <sheetName val="Restroom Inventory"/>
      <sheetName val="Direct Operating Costs"/>
      <sheetName val="Other Direct Costs"/>
      <sheetName val="Administrative Costs"/>
      <sheetName val="Capital Costs"/>
      <sheetName val="Total Costs"/>
      <sheetName val="Control"/>
      <sheetName val="Pay Rates Sheet (Optional)"/>
      <sheetName val="Resources "/>
      <sheetName val="Sheet1"/>
    </sheetNames>
    <sheetDataSet>
      <sheetData sheetId="0"/>
      <sheetData sheetId="1"/>
      <sheetData sheetId="2"/>
      <sheetData sheetId="3"/>
      <sheetData sheetId="4"/>
      <sheetData sheetId="5"/>
      <sheetData sheetId="6"/>
      <sheetData sheetId="7"/>
      <sheetData sheetId="8"/>
      <sheetData sheetId="9"/>
      <sheetData sheetId="10">
        <row r="17">
          <cell r="D17">
            <v>112776.77083333333</v>
          </cell>
        </row>
      </sheetData>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8"/>
  <sheetViews>
    <sheetView workbookViewId="0">
      <selection activeCell="B14" sqref="B14"/>
    </sheetView>
  </sheetViews>
  <sheetFormatPr defaultColWidth="8.42578125" defaultRowHeight="12.75" x14ac:dyDescent="0.2"/>
  <cols>
    <col min="1" max="2" width="19.42578125" customWidth="1"/>
    <col min="3" max="3" width="34.140625" customWidth="1"/>
    <col min="4" max="4" width="27.140625" customWidth="1"/>
    <col min="5" max="5" width="24.42578125" customWidth="1"/>
  </cols>
  <sheetData>
    <row r="1" spans="1:5" x14ac:dyDescent="0.2">
      <c r="A1" s="6" t="s">
        <v>0</v>
      </c>
      <c r="B1" s="6"/>
      <c r="C1" s="6" t="s">
        <v>1</v>
      </c>
      <c r="D1" s="6" t="s">
        <v>2</v>
      </c>
      <c r="E1" s="6" t="s">
        <v>3</v>
      </c>
    </row>
    <row r="2" spans="1:5" x14ac:dyDescent="0.2">
      <c r="A2" s="10" t="s">
        <v>1</v>
      </c>
      <c r="B2" s="6"/>
      <c r="C2" s="187" t="s">
        <v>4</v>
      </c>
      <c r="D2" s="188" t="s">
        <v>5</v>
      </c>
      <c r="E2" s="188" t="s">
        <v>6</v>
      </c>
    </row>
    <row r="3" spans="1:5" ht="25.5" x14ac:dyDescent="0.2">
      <c r="A3" s="11" t="s">
        <v>7</v>
      </c>
      <c r="B3" s="10"/>
      <c r="C3" s="189" t="s">
        <v>8</v>
      </c>
      <c r="D3" s="188" t="s">
        <v>9</v>
      </c>
      <c r="E3" s="188" t="s">
        <v>10</v>
      </c>
    </row>
    <row r="4" spans="1:5" x14ac:dyDescent="0.2">
      <c r="A4" s="10" t="s">
        <v>11</v>
      </c>
      <c r="D4" s="188" t="s">
        <v>12</v>
      </c>
      <c r="E4" s="188" t="s">
        <v>13</v>
      </c>
    </row>
    <row r="5" spans="1:5" x14ac:dyDescent="0.2">
      <c r="A5" s="11" t="s">
        <v>14</v>
      </c>
      <c r="B5" s="10"/>
      <c r="D5" s="188" t="s">
        <v>15</v>
      </c>
      <c r="E5" s="188" t="s">
        <v>16</v>
      </c>
    </row>
    <row r="6" spans="1:5" x14ac:dyDescent="0.2">
      <c r="A6" s="10" t="s">
        <v>17</v>
      </c>
      <c r="D6" s="188" t="s">
        <v>18</v>
      </c>
      <c r="E6" s="188" t="s">
        <v>19</v>
      </c>
    </row>
    <row r="7" spans="1:5" ht="51" x14ac:dyDescent="0.2">
      <c r="A7" s="11" t="s">
        <v>20</v>
      </c>
      <c r="D7" s="189" t="s">
        <v>21</v>
      </c>
      <c r="E7" s="190" t="s">
        <v>22</v>
      </c>
    </row>
    <row r="8" spans="1:5" ht="25.5" x14ac:dyDescent="0.2">
      <c r="A8" s="11" t="s">
        <v>23</v>
      </c>
      <c r="B8" s="6"/>
      <c r="D8" s="188" t="s">
        <v>24</v>
      </c>
      <c r="E8" s="188" t="s">
        <v>25</v>
      </c>
    </row>
    <row r="9" spans="1:5" ht="76.5" x14ac:dyDescent="0.2">
      <c r="A9" s="11" t="s">
        <v>26</v>
      </c>
      <c r="B9" s="11"/>
      <c r="D9" s="190" t="s">
        <v>27</v>
      </c>
      <c r="E9" s="190" t="s">
        <v>28</v>
      </c>
    </row>
    <row r="10" spans="1:5" x14ac:dyDescent="0.2">
      <c r="A10" s="10" t="s">
        <v>29</v>
      </c>
      <c r="B10" s="11"/>
      <c r="E10" s="188" t="s">
        <v>30</v>
      </c>
    </row>
    <row r="11" spans="1:5" x14ac:dyDescent="0.2">
      <c r="A11" t="s">
        <v>2</v>
      </c>
      <c r="B11" s="11"/>
      <c r="E11" s="188" t="s">
        <v>31</v>
      </c>
    </row>
    <row r="12" spans="1:5" x14ac:dyDescent="0.2">
      <c r="A12" s="10" t="s">
        <v>32</v>
      </c>
      <c r="B12" s="11"/>
      <c r="E12" s="188" t="s">
        <v>33</v>
      </c>
    </row>
    <row r="13" spans="1:5" ht="89.25" x14ac:dyDescent="0.2">
      <c r="A13" s="10" t="s">
        <v>34</v>
      </c>
      <c r="B13" s="11"/>
      <c r="E13" s="190" t="s">
        <v>35</v>
      </c>
    </row>
    <row r="14" spans="1:5" ht="63.75" x14ac:dyDescent="0.2">
      <c r="A14" s="11" t="s">
        <v>36</v>
      </c>
      <c r="B14" s="11"/>
      <c r="E14" s="190" t="s">
        <v>37</v>
      </c>
    </row>
    <row r="15" spans="1:5" x14ac:dyDescent="0.2">
      <c r="A15" s="10" t="s">
        <v>38</v>
      </c>
      <c r="B15" s="11"/>
      <c r="E15" s="188" t="s">
        <v>39</v>
      </c>
    </row>
    <row r="16" spans="1:5" x14ac:dyDescent="0.2">
      <c r="A16" s="11" t="s">
        <v>40</v>
      </c>
      <c r="B16" s="11"/>
      <c r="E16" s="190" t="s">
        <v>41</v>
      </c>
    </row>
    <row r="17" spans="2:5" ht="25.5" x14ac:dyDescent="0.2">
      <c r="B17" s="6"/>
      <c r="E17" s="190" t="s">
        <v>42</v>
      </c>
    </row>
    <row r="18" spans="2:5" x14ac:dyDescent="0.2">
      <c r="E18" s="190" t="s">
        <v>43</v>
      </c>
    </row>
    <row r="19" spans="2:5" ht="25.5" x14ac:dyDescent="0.2">
      <c r="E19" s="190" t="s">
        <v>44</v>
      </c>
    </row>
    <row r="20" spans="2:5" ht="25.5" x14ac:dyDescent="0.2">
      <c r="B20" s="6"/>
      <c r="E20" s="190" t="s">
        <v>45</v>
      </c>
    </row>
    <row r="21" spans="2:5" x14ac:dyDescent="0.2">
      <c r="B21" s="10"/>
      <c r="E21" s="188" t="s">
        <v>46</v>
      </c>
    </row>
    <row r="22" spans="2:5" x14ac:dyDescent="0.2">
      <c r="E22" s="190" t="s">
        <v>47</v>
      </c>
    </row>
    <row r="23" spans="2:5" ht="25.5" x14ac:dyDescent="0.2">
      <c r="B23" s="6"/>
      <c r="E23" s="190" t="s">
        <v>48</v>
      </c>
    </row>
    <row r="24" spans="2:5" x14ac:dyDescent="0.2">
      <c r="B24" s="10"/>
      <c r="E24" s="190" t="s">
        <v>49</v>
      </c>
    </row>
    <row r="25" spans="2:5" x14ac:dyDescent="0.2">
      <c r="E25" s="190" t="s">
        <v>50</v>
      </c>
    </row>
    <row r="26" spans="2:5" x14ac:dyDescent="0.2">
      <c r="E26" s="188" t="s">
        <v>51</v>
      </c>
    </row>
    <row r="27" spans="2:5" x14ac:dyDescent="0.2">
      <c r="E27" s="188" t="s">
        <v>52</v>
      </c>
    </row>
    <row r="28" spans="2:5" x14ac:dyDescent="0.2">
      <c r="E28" s="188" t="s">
        <v>53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pageSetUpPr fitToPage="1"/>
  </sheetPr>
  <dimension ref="A1:EG62"/>
  <sheetViews>
    <sheetView showGridLines="0" workbookViewId="0">
      <pane ySplit="2" topLeftCell="A7" activePane="bottomLeft" state="frozen"/>
      <selection pane="bottomLeft"/>
    </sheetView>
  </sheetViews>
  <sheetFormatPr defaultColWidth="8.42578125" defaultRowHeight="12.75" x14ac:dyDescent="0.2"/>
  <cols>
    <col min="1" max="1" width="60.42578125" style="39" customWidth="1"/>
    <col min="2" max="2" width="22.85546875" style="92" bestFit="1" customWidth="1"/>
    <col min="3" max="3" width="20.42578125" style="92" bestFit="1" customWidth="1"/>
    <col min="4" max="4" width="15.42578125" style="92" customWidth="1"/>
    <col min="5" max="5" width="11.140625" style="39" customWidth="1"/>
    <col min="6" max="6" width="20.42578125" style="39" customWidth="1"/>
    <col min="7" max="7" width="31.42578125" style="39" customWidth="1"/>
    <col min="8" max="8" width="16.42578125" style="39" customWidth="1"/>
    <col min="9" max="9" width="12.42578125" style="39" customWidth="1"/>
    <col min="10" max="10" width="34.42578125" style="39" customWidth="1"/>
    <col min="11" max="11" width="68.42578125" style="39" customWidth="1"/>
    <col min="12" max="16384" width="8.42578125" style="39"/>
  </cols>
  <sheetData>
    <row r="1" spans="1:137" s="29" customFormat="1" ht="9" customHeight="1" x14ac:dyDescent="0.3">
      <c r="A1" s="26"/>
    </row>
    <row r="2" spans="1:137" s="33" customFormat="1" ht="54.75" customHeight="1" x14ac:dyDescent="0.2">
      <c r="A2" s="30" t="s">
        <v>241</v>
      </c>
      <c r="B2" s="66"/>
      <c r="C2" s="66"/>
      <c r="D2" s="66"/>
    </row>
    <row r="3" spans="1:137" s="33" customFormat="1" ht="11.45" customHeight="1" x14ac:dyDescent="0.2">
      <c r="A3" s="30"/>
      <c r="B3" s="66"/>
      <c r="C3" s="66"/>
      <c r="D3" s="66"/>
    </row>
    <row r="4" spans="1:137" ht="16.5" customHeight="1" x14ac:dyDescent="0.2">
      <c r="A4" s="183" t="s">
        <v>242</v>
      </c>
      <c r="B4" s="184" t="s">
        <v>243</v>
      </c>
      <c r="C4" s="184" t="s">
        <v>244</v>
      </c>
      <c r="D4" s="184" t="s">
        <v>245</v>
      </c>
      <c r="E4" s="144"/>
      <c r="I4" s="144"/>
      <c r="J4" s="144"/>
      <c r="K4" s="144"/>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row>
    <row r="5" spans="1:137" ht="16.5" customHeight="1" x14ac:dyDescent="0.2">
      <c r="A5" s="74" t="s">
        <v>246</v>
      </c>
      <c r="B5" s="292">
        <v>4</v>
      </c>
      <c r="C5" s="293">
        <v>2000</v>
      </c>
      <c r="D5" s="275">
        <f>SUM(B5*C5)</f>
        <v>8000</v>
      </c>
      <c r="E5" s="144"/>
      <c r="I5" s="144"/>
      <c r="J5" s="144"/>
      <c r="K5" s="144"/>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row>
    <row r="6" spans="1:137" ht="16.5" customHeight="1" x14ac:dyDescent="0.2">
      <c r="A6" s="74" t="s">
        <v>247</v>
      </c>
      <c r="B6" s="292"/>
      <c r="C6" s="293"/>
      <c r="D6" s="275">
        <f t="shared" ref="D6:D7" si="0">SUM(B6*C6)</f>
        <v>0</v>
      </c>
      <c r="E6" s="144"/>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row>
    <row r="7" spans="1:137" ht="16.5" customHeight="1" x14ac:dyDescent="0.2">
      <c r="A7" s="74" t="s">
        <v>248</v>
      </c>
      <c r="B7" s="292"/>
      <c r="C7" s="293"/>
      <c r="D7" s="275">
        <f t="shared" si="0"/>
        <v>0</v>
      </c>
      <c r="E7" s="144"/>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row>
    <row r="8" spans="1:137" ht="16.5" customHeight="1" x14ac:dyDescent="0.2">
      <c r="A8" s="132"/>
      <c r="B8" s="294"/>
      <c r="C8" s="295"/>
      <c r="D8" s="296"/>
      <c r="E8" s="144"/>
    </row>
    <row r="9" spans="1:137" ht="16.5" customHeight="1" x14ac:dyDescent="0.2">
      <c r="A9" s="246" t="s">
        <v>249</v>
      </c>
      <c r="B9" s="297"/>
      <c r="C9" s="297"/>
      <c r="D9" s="277">
        <f>SUM(D5:D8)</f>
        <v>8000</v>
      </c>
    </row>
    <row r="10" spans="1:137" ht="16.5" customHeight="1" x14ac:dyDescent="0.2">
      <c r="A10" s="42"/>
      <c r="B10" s="75"/>
      <c r="C10" s="75"/>
      <c r="D10" s="75"/>
    </row>
    <row r="11" spans="1:137" ht="16.5" customHeight="1" x14ac:dyDescent="0.2">
      <c r="A11" s="243" t="s">
        <v>250</v>
      </c>
      <c r="B11" s="181" t="s">
        <v>243</v>
      </c>
      <c r="C11" s="181" t="s">
        <v>244</v>
      </c>
      <c r="D11" s="181" t="s">
        <v>245</v>
      </c>
    </row>
    <row r="12" spans="1:137" s="45" customFormat="1" x14ac:dyDescent="0.2">
      <c r="A12" s="74" t="s">
        <v>246</v>
      </c>
      <c r="B12" s="292"/>
      <c r="C12" s="293"/>
      <c r="D12" s="275">
        <f>SUM(B12*C12)</f>
        <v>0</v>
      </c>
      <c r="E12" s="144"/>
    </row>
    <row r="13" spans="1:137" x14ac:dyDescent="0.2">
      <c r="A13" s="74" t="s">
        <v>247</v>
      </c>
      <c r="B13" s="292">
        <v>2</v>
      </c>
      <c r="C13" s="293">
        <v>7500</v>
      </c>
      <c r="D13" s="275">
        <f t="shared" ref="D13:D14" si="1">SUM(B13*C13)</f>
        <v>15000</v>
      </c>
      <c r="E13" s="149"/>
    </row>
    <row r="14" spans="1:137" ht="16.5" customHeight="1" x14ac:dyDescent="0.2">
      <c r="A14" s="74" t="s">
        <v>248</v>
      </c>
      <c r="B14" s="292"/>
      <c r="C14" s="293"/>
      <c r="D14" s="275">
        <f t="shared" si="1"/>
        <v>0</v>
      </c>
      <c r="E14" s="144"/>
      <c r="I14" s="97"/>
    </row>
    <row r="15" spans="1:137" ht="16.5" customHeight="1" x14ac:dyDescent="0.2">
      <c r="A15" s="132"/>
      <c r="B15" s="294"/>
      <c r="C15" s="295"/>
      <c r="D15" s="296"/>
      <c r="E15" s="144"/>
    </row>
    <row r="16" spans="1:137" x14ac:dyDescent="0.2">
      <c r="A16" s="246" t="s">
        <v>251</v>
      </c>
      <c r="B16" s="297"/>
      <c r="C16" s="297"/>
      <c r="D16" s="277">
        <f>SUM(D12:D15)</f>
        <v>15000</v>
      </c>
      <c r="E16" s="144"/>
    </row>
    <row r="17" spans="1:11" x14ac:dyDescent="0.2">
      <c r="A17" s="42"/>
      <c r="B17" s="75"/>
      <c r="C17" s="75"/>
      <c r="D17" s="75"/>
      <c r="E17" s="144"/>
      <c r="I17" s="144"/>
      <c r="J17" s="144"/>
      <c r="K17" s="144"/>
    </row>
    <row r="18" spans="1:11" x14ac:dyDescent="0.2">
      <c r="A18" s="243" t="s">
        <v>252</v>
      </c>
      <c r="B18" s="181" t="s">
        <v>243</v>
      </c>
      <c r="C18" s="181" t="s">
        <v>244</v>
      </c>
      <c r="D18" s="181" t="s">
        <v>245</v>
      </c>
      <c r="E18" s="144"/>
      <c r="I18" s="144"/>
      <c r="J18" s="144"/>
      <c r="K18" s="144"/>
    </row>
    <row r="19" spans="1:11" x14ac:dyDescent="0.2">
      <c r="A19" s="74" t="s">
        <v>253</v>
      </c>
      <c r="B19" s="292"/>
      <c r="C19" s="293"/>
      <c r="D19" s="275">
        <f>SUM(B19*C19)</f>
        <v>0</v>
      </c>
      <c r="E19" s="144"/>
      <c r="I19" s="144"/>
      <c r="J19" s="144"/>
      <c r="K19" s="144"/>
    </row>
    <row r="20" spans="1:11" x14ac:dyDescent="0.2">
      <c r="A20" s="74" t="s">
        <v>254</v>
      </c>
      <c r="B20" s="292">
        <v>1</v>
      </c>
      <c r="C20" s="293">
        <v>5000</v>
      </c>
      <c r="D20" s="275">
        <f t="shared" ref="D20:D23" si="2">SUM(B20*C20)</f>
        <v>5000</v>
      </c>
      <c r="E20" s="144"/>
      <c r="I20" s="144"/>
      <c r="J20" s="144"/>
      <c r="K20" s="144"/>
    </row>
    <row r="21" spans="1:11" ht="16.5" customHeight="1" x14ac:dyDescent="0.2">
      <c r="A21" s="74" t="s">
        <v>255</v>
      </c>
      <c r="B21" s="292"/>
      <c r="C21" s="293"/>
      <c r="D21" s="275">
        <f t="shared" si="2"/>
        <v>0</v>
      </c>
      <c r="E21" s="144"/>
      <c r="I21" s="98"/>
      <c r="J21" s="98"/>
      <c r="K21" s="94"/>
    </row>
    <row r="22" spans="1:11" s="45" customFormat="1" ht="16.5" customHeight="1" x14ac:dyDescent="0.2">
      <c r="A22" s="74" t="s">
        <v>256</v>
      </c>
      <c r="B22" s="292"/>
      <c r="C22" s="293"/>
      <c r="D22" s="275">
        <f t="shared" si="2"/>
        <v>0</v>
      </c>
      <c r="E22" s="144"/>
      <c r="I22" s="99"/>
      <c r="J22" s="99"/>
      <c r="K22" s="144"/>
    </row>
    <row r="23" spans="1:11" x14ac:dyDescent="0.2">
      <c r="A23" s="74" t="s">
        <v>257</v>
      </c>
      <c r="B23" s="292"/>
      <c r="C23" s="293"/>
      <c r="D23" s="275">
        <f t="shared" si="2"/>
        <v>0</v>
      </c>
      <c r="E23" s="144"/>
      <c r="I23" s="144"/>
      <c r="J23" s="144"/>
      <c r="K23" s="144"/>
    </row>
    <row r="24" spans="1:11" x14ac:dyDescent="0.2">
      <c r="A24" s="132"/>
      <c r="B24" s="294"/>
      <c r="C24" s="295"/>
      <c r="D24" s="296"/>
      <c r="E24" s="144"/>
      <c r="I24" s="144"/>
      <c r="J24" s="144"/>
      <c r="K24" s="144"/>
    </row>
    <row r="25" spans="1:11" x14ac:dyDescent="0.2">
      <c r="A25" s="246" t="s">
        <v>258</v>
      </c>
      <c r="B25" s="297"/>
      <c r="C25" s="297"/>
      <c r="D25" s="277">
        <f>SUM(D19:D24)</f>
        <v>5000</v>
      </c>
      <c r="E25" s="144"/>
      <c r="I25" s="144"/>
      <c r="J25" s="144"/>
      <c r="K25" s="144"/>
    </row>
    <row r="26" spans="1:11" x14ac:dyDescent="0.2">
      <c r="A26" s="42"/>
      <c r="B26" s="75"/>
      <c r="C26" s="75"/>
      <c r="D26" s="75"/>
      <c r="E26" s="144"/>
      <c r="I26" s="144"/>
      <c r="J26" s="144"/>
      <c r="K26" s="144"/>
    </row>
    <row r="27" spans="1:11" ht="16.5" customHeight="1" x14ac:dyDescent="0.2">
      <c r="A27" s="243" t="s">
        <v>259</v>
      </c>
      <c r="B27" s="177" t="s">
        <v>260</v>
      </c>
      <c r="C27" s="177"/>
      <c r="D27" s="181" t="s">
        <v>179</v>
      </c>
      <c r="E27" s="144"/>
      <c r="F27" s="527" t="s">
        <v>261</v>
      </c>
      <c r="G27" s="527"/>
      <c r="H27" s="527"/>
      <c r="I27" s="144"/>
      <c r="J27" s="144"/>
      <c r="K27" s="144"/>
    </row>
    <row r="28" spans="1:11" ht="13.5" thickBot="1" x14ac:dyDescent="0.25">
      <c r="A28" s="74" t="s">
        <v>253</v>
      </c>
      <c r="B28" s="275" t="str">
        <f>G33</f>
        <v xml:space="preserve">Lighting, Access, , </v>
      </c>
      <c r="C28" s="293"/>
      <c r="D28" s="275">
        <f>H33</f>
        <v>1000</v>
      </c>
      <c r="E28" s="144"/>
      <c r="F28" s="100" t="s">
        <v>262</v>
      </c>
      <c r="G28" s="100" t="s">
        <v>263</v>
      </c>
      <c r="H28" s="100" t="s">
        <v>245</v>
      </c>
      <c r="I28" s="144"/>
      <c r="J28" s="144"/>
      <c r="K28" s="144"/>
    </row>
    <row r="29" spans="1:11" x14ac:dyDescent="0.2">
      <c r="A29" s="74" t="s">
        <v>254</v>
      </c>
      <c r="B29" s="298" t="str">
        <f>G38</f>
        <v xml:space="preserve">Lighting, Fencing, Access, </v>
      </c>
      <c r="C29" s="101"/>
      <c r="D29" s="275">
        <f>H38</f>
        <v>3000</v>
      </c>
      <c r="E29" s="144"/>
      <c r="F29" s="102" t="s">
        <v>253</v>
      </c>
      <c r="G29" s="103" t="s">
        <v>264</v>
      </c>
      <c r="H29" s="158">
        <v>250</v>
      </c>
      <c r="I29" s="144"/>
      <c r="J29" s="144"/>
      <c r="K29" s="144"/>
    </row>
    <row r="30" spans="1:11" x14ac:dyDescent="0.2">
      <c r="A30" s="74" t="s">
        <v>255</v>
      </c>
      <c r="B30" s="298" t="str">
        <f>G43</f>
        <v xml:space="preserve">Lighting,  Fencing, , </v>
      </c>
      <c r="C30" s="293"/>
      <c r="D30" s="275">
        <f>H43</f>
        <v>1500</v>
      </c>
      <c r="E30" s="144"/>
      <c r="F30" s="49"/>
      <c r="G30" s="224" t="s">
        <v>265</v>
      </c>
      <c r="H30" s="159">
        <v>750</v>
      </c>
      <c r="I30" s="144"/>
      <c r="J30" s="144"/>
      <c r="K30" s="144"/>
    </row>
    <row r="31" spans="1:11" x14ac:dyDescent="0.2">
      <c r="A31" s="74" t="s">
        <v>256</v>
      </c>
      <c r="B31" s="298" t="str">
        <f>G48</f>
        <v>Lighting, Fencing, Access, Other</v>
      </c>
      <c r="C31" s="293"/>
      <c r="D31" s="275">
        <f>H48</f>
        <v>1500</v>
      </c>
      <c r="E31" s="144"/>
      <c r="F31" s="49"/>
      <c r="G31" s="224"/>
      <c r="H31" s="159"/>
      <c r="I31" s="144"/>
      <c r="J31" s="144"/>
    </row>
    <row r="32" spans="1:11" s="96" customFormat="1" ht="16.5" customHeight="1" x14ac:dyDescent="0.2">
      <c r="A32" s="74" t="s">
        <v>266</v>
      </c>
      <c r="B32" s="298" t="str">
        <f>G53</f>
        <v xml:space="preserve">Access, , , </v>
      </c>
      <c r="C32" s="293"/>
      <c r="D32" s="275">
        <f>H53</f>
        <v>1200</v>
      </c>
      <c r="E32" s="39"/>
      <c r="F32" s="49"/>
      <c r="G32" s="224"/>
      <c r="H32" s="159"/>
      <c r="I32" s="33"/>
      <c r="J32" s="33"/>
    </row>
    <row r="33" spans="1:10" ht="16.5" customHeight="1" thickBot="1" x14ac:dyDescent="0.25">
      <c r="A33" s="132"/>
      <c r="B33" s="299"/>
      <c r="C33" s="295"/>
      <c r="D33" s="296"/>
      <c r="E33" s="96"/>
      <c r="F33" s="104" t="s">
        <v>267</v>
      </c>
      <c r="G33" s="160" t="str">
        <f>CONCATENATE(G29,", ",G30,", ",G31,,", ",G32)</f>
        <v xml:space="preserve">Lighting, Access, , </v>
      </c>
      <c r="H33" s="161">
        <f>SUM(H29:H32)</f>
        <v>1000</v>
      </c>
      <c r="I33" s="105"/>
      <c r="J33" s="105"/>
    </row>
    <row r="34" spans="1:10" ht="16.5" customHeight="1" x14ac:dyDescent="0.2">
      <c r="A34" s="246" t="s">
        <v>268</v>
      </c>
      <c r="B34" s="297"/>
      <c r="C34" s="297"/>
      <c r="D34" s="277">
        <f>SUM(D28:D33)</f>
        <v>8200</v>
      </c>
      <c r="F34" s="102" t="s">
        <v>254</v>
      </c>
      <c r="G34" s="103" t="s">
        <v>264</v>
      </c>
      <c r="H34" s="158">
        <v>500</v>
      </c>
      <c r="I34" s="33"/>
      <c r="J34" s="33"/>
    </row>
    <row r="35" spans="1:10" ht="16.5" customHeight="1" x14ac:dyDescent="0.2">
      <c r="A35" s="42"/>
      <c r="B35" s="80"/>
      <c r="C35" s="80"/>
      <c r="D35" s="80"/>
      <c r="F35" s="49"/>
      <c r="G35" s="224" t="s">
        <v>269</v>
      </c>
      <c r="H35" s="159">
        <v>1000</v>
      </c>
      <c r="I35" s="33"/>
      <c r="J35" s="33"/>
    </row>
    <row r="36" spans="1:10" ht="16.5" customHeight="1" x14ac:dyDescent="0.2">
      <c r="A36" s="243" t="s">
        <v>270</v>
      </c>
      <c r="B36" s="181" t="s">
        <v>243</v>
      </c>
      <c r="C36" s="181" t="s">
        <v>244</v>
      </c>
      <c r="D36" s="181" t="s">
        <v>179</v>
      </c>
      <c r="F36" s="53"/>
      <c r="G36" s="229" t="s">
        <v>265</v>
      </c>
      <c r="H36" s="106">
        <v>1500</v>
      </c>
      <c r="I36" s="33"/>
      <c r="J36" s="33"/>
    </row>
    <row r="37" spans="1:10" ht="16.5" customHeight="1" x14ac:dyDescent="0.2">
      <c r="A37" s="251" t="s">
        <v>271</v>
      </c>
      <c r="B37" s="292"/>
      <c r="C37" s="293"/>
      <c r="D37" s="275">
        <f>SUM(B37*C37)</f>
        <v>0</v>
      </c>
      <c r="F37" s="63"/>
      <c r="G37" s="133"/>
      <c r="H37" s="134"/>
      <c r="I37" s="33"/>
      <c r="J37" s="33"/>
    </row>
    <row r="38" spans="1:10" ht="16.5" customHeight="1" thickBot="1" x14ac:dyDescent="0.25">
      <c r="A38" s="251" t="s">
        <v>272</v>
      </c>
      <c r="B38" s="292"/>
      <c r="C38" s="293"/>
      <c r="D38" s="275">
        <f t="shared" ref="D38:D42" si="3">SUM(B38*C38)</f>
        <v>0</v>
      </c>
      <c r="F38" s="107" t="s">
        <v>267</v>
      </c>
      <c r="G38" s="160" t="str">
        <f>CONCATENATE(G34,", ",G35,", ",G36,,", ",G37)</f>
        <v xml:space="preserve">Lighting, Fencing, Access, </v>
      </c>
      <c r="H38" s="161">
        <f>SUM(H34:H36)</f>
        <v>3000</v>
      </c>
      <c r="I38" s="33"/>
      <c r="J38" s="33"/>
    </row>
    <row r="39" spans="1:10" x14ac:dyDescent="0.2">
      <c r="A39" s="251" t="s">
        <v>273</v>
      </c>
      <c r="B39" s="292"/>
      <c r="C39" s="293"/>
      <c r="D39" s="275">
        <f t="shared" si="3"/>
        <v>0</v>
      </c>
      <c r="F39" s="108" t="s">
        <v>255</v>
      </c>
      <c r="G39" s="109" t="s">
        <v>264</v>
      </c>
      <c r="H39" s="110">
        <v>750</v>
      </c>
      <c r="I39" s="33"/>
      <c r="J39" s="33"/>
    </row>
    <row r="40" spans="1:10" x14ac:dyDescent="0.2">
      <c r="A40" s="251"/>
      <c r="B40" s="292"/>
      <c r="C40" s="293"/>
      <c r="D40" s="275">
        <f t="shared" si="3"/>
        <v>0</v>
      </c>
      <c r="F40" s="53"/>
      <c r="G40" s="229" t="s">
        <v>274</v>
      </c>
      <c r="H40" s="106">
        <v>750</v>
      </c>
      <c r="I40" s="33"/>
      <c r="J40" s="33"/>
    </row>
    <row r="41" spans="1:10" x14ac:dyDescent="0.2">
      <c r="A41" s="251"/>
      <c r="B41" s="292"/>
      <c r="C41" s="293"/>
      <c r="D41" s="275">
        <f t="shared" si="3"/>
        <v>0</v>
      </c>
      <c r="F41" s="53"/>
      <c r="G41" s="229"/>
      <c r="H41" s="106"/>
    </row>
    <row r="42" spans="1:10" x14ac:dyDescent="0.2">
      <c r="A42" s="251"/>
      <c r="B42" s="292"/>
      <c r="C42" s="293"/>
      <c r="D42" s="275">
        <f t="shared" si="3"/>
        <v>0</v>
      </c>
      <c r="F42" s="63"/>
      <c r="G42" s="133"/>
      <c r="H42" s="134"/>
    </row>
    <row r="43" spans="1:10" ht="13.5" thickBot="1" x14ac:dyDescent="0.25">
      <c r="A43" s="300"/>
      <c r="B43" s="294"/>
      <c r="C43" s="295"/>
      <c r="D43" s="296"/>
      <c r="F43" s="107" t="s">
        <v>267</v>
      </c>
      <c r="G43" s="160" t="str">
        <f>CONCATENATE(G39,", ",G40,", ",G41,,", ",G42)</f>
        <v xml:space="preserve">Lighting,  Fencing, , </v>
      </c>
      <c r="H43" s="111">
        <f>SUM(H39:H41)</f>
        <v>1500</v>
      </c>
    </row>
    <row r="44" spans="1:10" x14ac:dyDescent="0.2">
      <c r="A44" s="246" t="s">
        <v>275</v>
      </c>
      <c r="B44" s="297"/>
      <c r="C44" s="297"/>
      <c r="D44" s="277">
        <f>SUM(D37:D43)</f>
        <v>0</v>
      </c>
      <c r="F44" s="108" t="s">
        <v>256</v>
      </c>
      <c r="G44" s="109" t="s">
        <v>264</v>
      </c>
      <c r="H44" s="110">
        <v>1000</v>
      </c>
    </row>
    <row r="45" spans="1:10" x14ac:dyDescent="0.2">
      <c r="A45" s="42"/>
      <c r="B45" s="95"/>
      <c r="C45" s="95"/>
      <c r="D45" s="95"/>
      <c r="F45" s="53"/>
      <c r="G45" s="229" t="s">
        <v>269</v>
      </c>
      <c r="H45" s="106">
        <v>500</v>
      </c>
    </row>
    <row r="46" spans="1:10" x14ac:dyDescent="0.2">
      <c r="A46" s="246" t="s">
        <v>184</v>
      </c>
      <c r="B46" s="177"/>
      <c r="C46" s="177"/>
      <c r="D46" s="181" t="s">
        <v>179</v>
      </c>
      <c r="F46" s="53"/>
      <c r="G46" s="229" t="s">
        <v>265</v>
      </c>
      <c r="H46" s="106"/>
    </row>
    <row r="47" spans="1:10" x14ac:dyDescent="0.2">
      <c r="A47" s="251"/>
      <c r="B47" s="293"/>
      <c r="C47" s="293"/>
      <c r="D47" s="293"/>
      <c r="F47" s="63"/>
      <c r="G47" s="133" t="s">
        <v>184</v>
      </c>
      <c r="H47" s="134"/>
    </row>
    <row r="48" spans="1:10" ht="13.5" thickBot="1" x14ac:dyDescent="0.25">
      <c r="A48" s="251"/>
      <c r="B48" s="293"/>
      <c r="C48" s="293"/>
      <c r="D48" s="293"/>
      <c r="F48" s="107" t="s">
        <v>267</v>
      </c>
      <c r="G48" s="160" t="str">
        <f>CONCATENATE(G44,", ",G45,", ",G46,,", ",G47)</f>
        <v>Lighting, Fencing, Access, Other</v>
      </c>
      <c r="H48" s="111">
        <f>SUM(H44:H46)</f>
        <v>1500</v>
      </c>
    </row>
    <row r="49" spans="1:8" x14ac:dyDescent="0.2">
      <c r="A49" s="251"/>
      <c r="B49" s="293"/>
      <c r="C49" s="293"/>
      <c r="D49" s="293"/>
      <c r="F49" s="108" t="s">
        <v>257</v>
      </c>
      <c r="G49" s="109" t="s">
        <v>265</v>
      </c>
      <c r="H49" s="110">
        <v>1200</v>
      </c>
    </row>
    <row r="50" spans="1:8" x14ac:dyDescent="0.2">
      <c r="A50" s="300"/>
      <c r="B50" s="295"/>
      <c r="C50" s="295"/>
      <c r="D50" s="295"/>
      <c r="F50" s="53"/>
      <c r="G50" s="228"/>
      <c r="H50" s="106"/>
    </row>
    <row r="51" spans="1:8" x14ac:dyDescent="0.2">
      <c r="A51" s="246" t="s">
        <v>276</v>
      </c>
      <c r="B51" s="297"/>
      <c r="C51" s="297"/>
      <c r="D51" s="277">
        <f>SUM(D47:D50)</f>
        <v>0</v>
      </c>
      <c r="F51" s="53"/>
      <c r="G51" s="228"/>
      <c r="H51" s="106"/>
    </row>
    <row r="52" spans="1:8" x14ac:dyDescent="0.2">
      <c r="A52" s="42"/>
      <c r="B52" s="80"/>
      <c r="C52" s="80"/>
      <c r="D52" s="80"/>
      <c r="F52" s="63"/>
      <c r="G52" s="64"/>
      <c r="H52" s="134"/>
    </row>
    <row r="53" spans="1:8" x14ac:dyDescent="0.2">
      <c r="A53" s="246" t="s">
        <v>277</v>
      </c>
      <c r="B53" s="177"/>
      <c r="C53" s="177"/>
      <c r="D53" s="181" t="s">
        <v>179</v>
      </c>
      <c r="F53" s="107" t="s">
        <v>267</v>
      </c>
      <c r="G53" s="160" t="str">
        <f>CONCATENATE(G49,", ",G50,", ",G51,,", ",G52)</f>
        <v xml:space="preserve">Access, , , </v>
      </c>
      <c r="H53" s="111">
        <f>SUM(H49:H51)</f>
        <v>1200</v>
      </c>
    </row>
    <row r="54" spans="1:8" x14ac:dyDescent="0.2">
      <c r="A54" s="251" t="s">
        <v>278</v>
      </c>
      <c r="B54" s="293"/>
      <c r="C54" s="293"/>
      <c r="D54" s="293">
        <v>3000</v>
      </c>
    </row>
    <row r="55" spans="1:8" x14ac:dyDescent="0.2">
      <c r="A55" s="251"/>
      <c r="B55" s="293"/>
      <c r="C55" s="293"/>
      <c r="D55" s="293"/>
    </row>
    <row r="56" spans="1:8" x14ac:dyDescent="0.2">
      <c r="A56" s="251"/>
      <c r="B56" s="293"/>
      <c r="C56" s="293"/>
      <c r="D56" s="293"/>
    </row>
    <row r="57" spans="1:8" x14ac:dyDescent="0.2">
      <c r="A57" s="300"/>
      <c r="B57" s="295"/>
      <c r="C57" s="295"/>
      <c r="D57" s="295"/>
    </row>
    <row r="58" spans="1:8" x14ac:dyDescent="0.2">
      <c r="A58" s="246" t="s">
        <v>279</v>
      </c>
      <c r="B58" s="297"/>
      <c r="C58" s="297"/>
      <c r="D58" s="277">
        <f>SUM(D54:D57)</f>
        <v>3000</v>
      </c>
    </row>
    <row r="60" spans="1:8" x14ac:dyDescent="0.2">
      <c r="A60" s="179" t="s">
        <v>280</v>
      </c>
      <c r="B60" s="185"/>
      <c r="C60" s="186"/>
      <c r="D60" s="112">
        <f>(D51+D44+D34+D25+D16+D9)-D58</f>
        <v>33200</v>
      </c>
    </row>
    <row r="62" spans="1:8" ht="315" x14ac:dyDescent="0.2">
      <c r="A62" s="136" t="s">
        <v>281</v>
      </c>
    </row>
  </sheetData>
  <sheetProtection formatCells="0" formatColumns="0" formatRows="0" insertColumns="0" insertRows="0" insertHyperlinks="0" deleteColumns="0" deleteRows="0" selectLockedCells="1" sort="0" autoFilter="0" pivotTables="0"/>
  <mergeCells count="1">
    <mergeCell ref="F27:H27"/>
  </mergeCells>
  <pageMargins left="0.74803149606299213" right="0.74803149606299213" top="0.98425196850393704" bottom="0.98425196850393704" header="0.51181102362204722" footer="0.51181102362204722"/>
  <pageSetup scale="10" fitToHeight="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K17"/>
  <sheetViews>
    <sheetView showGridLines="0" workbookViewId="0">
      <pane ySplit="3" topLeftCell="A4" activePane="bottomLeft" state="frozen"/>
      <selection pane="bottomLeft"/>
    </sheetView>
  </sheetViews>
  <sheetFormatPr defaultColWidth="8.42578125" defaultRowHeight="12.75" x14ac:dyDescent="0.2"/>
  <cols>
    <col min="1" max="1" width="62.42578125" style="39" customWidth="1"/>
    <col min="2" max="2" width="21.42578125" style="92" customWidth="1"/>
    <col min="3" max="3" width="17.42578125" style="92" customWidth="1"/>
    <col min="4" max="4" width="15.42578125" style="92" customWidth="1"/>
    <col min="5" max="8" width="20.42578125" style="39" customWidth="1"/>
    <col min="9" max="9" width="12.42578125" style="39" customWidth="1"/>
    <col min="10" max="11" width="68.42578125" style="39" customWidth="1"/>
    <col min="12" max="16384" width="8.42578125" style="39"/>
  </cols>
  <sheetData>
    <row r="1" spans="1:11" s="29" customFormat="1" ht="9" customHeight="1" x14ac:dyDescent="0.3">
      <c r="A1" s="26"/>
    </row>
    <row r="2" spans="1:11" s="33" customFormat="1" ht="27" customHeight="1" x14ac:dyDescent="0.2">
      <c r="A2" s="30" t="s">
        <v>193</v>
      </c>
      <c r="B2" s="66"/>
      <c r="C2" s="66"/>
      <c r="D2" s="66"/>
    </row>
    <row r="3" spans="1:11" s="37" customFormat="1" ht="8.4499999999999993" customHeight="1" x14ac:dyDescent="0.2">
      <c r="A3" s="34"/>
      <c r="B3" s="67"/>
      <c r="C3" s="67"/>
      <c r="D3" s="67"/>
    </row>
    <row r="4" spans="1:11" s="38" customFormat="1" ht="13.5" customHeight="1" x14ac:dyDescent="0.2">
      <c r="A4" s="144"/>
      <c r="B4" s="152"/>
      <c r="C4" s="152"/>
      <c r="D4" s="152"/>
      <c r="E4" s="144"/>
      <c r="F4" s="144"/>
      <c r="G4" s="144"/>
      <c r="H4" s="144"/>
      <c r="I4" s="144"/>
      <c r="J4" s="144"/>
      <c r="K4" s="144"/>
    </row>
    <row r="5" spans="1:11" ht="16.5" customHeight="1" x14ac:dyDescent="0.2">
      <c r="A5" s="243" t="s">
        <v>282</v>
      </c>
      <c r="B5" s="181"/>
      <c r="C5" s="181"/>
      <c r="D5" s="277">
        <f>'Direct Operating Costs'!D55</f>
        <v>15248.520833333332</v>
      </c>
      <c r="E5" s="144"/>
      <c r="F5" s="144"/>
      <c r="G5" s="144"/>
      <c r="H5" s="144"/>
      <c r="I5" s="144"/>
      <c r="J5" s="144"/>
      <c r="K5" s="144"/>
    </row>
    <row r="8" spans="1:11" ht="16.5" customHeight="1" x14ac:dyDescent="0.2">
      <c r="A8" s="243" t="s">
        <v>195</v>
      </c>
      <c r="B8" s="180"/>
      <c r="C8" s="180"/>
      <c r="D8" s="277">
        <f>'Other Direct Costs'!$D$36</f>
        <v>6350</v>
      </c>
      <c r="E8" s="144"/>
      <c r="F8" s="144"/>
      <c r="G8" s="144"/>
      <c r="H8" s="144"/>
      <c r="I8" s="144"/>
      <c r="J8" s="144"/>
      <c r="K8" s="144"/>
    </row>
    <row r="11" spans="1:11" ht="16.5" customHeight="1" x14ac:dyDescent="0.2">
      <c r="A11" s="243" t="s">
        <v>211</v>
      </c>
      <c r="B11" s="180"/>
      <c r="C11" s="180"/>
      <c r="D11" s="277">
        <f>'Administrative Costs'!D63</f>
        <v>57978.25</v>
      </c>
      <c r="E11" s="144"/>
      <c r="F11" s="144"/>
      <c r="G11" s="144"/>
      <c r="H11" s="144"/>
      <c r="I11" s="144"/>
      <c r="J11" s="144"/>
      <c r="K11" s="144"/>
    </row>
    <row r="14" spans="1:11" ht="16.5" customHeight="1" x14ac:dyDescent="0.2">
      <c r="A14" s="243" t="s">
        <v>241</v>
      </c>
      <c r="B14" s="180"/>
      <c r="C14" s="180"/>
      <c r="D14" s="277">
        <f>'Capital Costs'!D60</f>
        <v>33200</v>
      </c>
      <c r="E14" s="144"/>
      <c r="F14" s="144"/>
      <c r="G14" s="144"/>
      <c r="H14" s="144"/>
      <c r="I14" s="144"/>
      <c r="J14" s="144"/>
      <c r="K14" s="144"/>
    </row>
    <row r="17" spans="1:11" ht="16.5" customHeight="1" x14ac:dyDescent="0.2">
      <c r="A17" s="243" t="s">
        <v>193</v>
      </c>
      <c r="B17" s="180"/>
      <c r="C17" s="180"/>
      <c r="D17" s="277">
        <f>D5+D8+D11+D14</f>
        <v>112776.77083333333</v>
      </c>
      <c r="E17" s="144"/>
      <c r="F17" s="144"/>
      <c r="G17" s="144"/>
      <c r="H17" s="144"/>
      <c r="I17" s="144"/>
      <c r="J17" s="144"/>
      <c r="K17" s="144"/>
    </row>
  </sheetData>
  <sheetProtection formatCells="0" formatColumns="0" formatRows="0" insertColumns="0" insertRows="0" insertHyperlinks="0" deleteColumns="0" deleteRows="0" selectLockedCells="1" sort="0" autoFilter="0" pivotTables="0"/>
  <pageMargins left="0.74803149606299213" right="0.74803149606299213" top="0.98425196850393704" bottom="0.98425196850393704" header="0.51181102362204722" footer="0.51181102362204722"/>
  <pageSetup paperSize="9" scale="3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18"/>
  <sheetViews>
    <sheetView showGridLines="0" workbookViewId="0">
      <selection activeCell="G18" sqref="G18"/>
    </sheetView>
  </sheetViews>
  <sheetFormatPr defaultColWidth="8.42578125" defaultRowHeight="12.75" x14ac:dyDescent="0.2"/>
  <cols>
    <col min="1" max="1" width="42.42578125" customWidth="1"/>
    <col min="2" max="2" width="31.42578125" bestFit="1" customWidth="1"/>
    <col min="5" max="5" width="10.140625" bestFit="1" customWidth="1"/>
  </cols>
  <sheetData>
    <row r="1" spans="1:11" ht="18" x14ac:dyDescent="0.25">
      <c r="A1" s="5" t="s">
        <v>283</v>
      </c>
      <c r="B1" s="1"/>
      <c r="C1" s="2"/>
      <c r="D1" s="2"/>
      <c r="E1" s="3"/>
      <c r="F1" s="4"/>
      <c r="G1" s="4"/>
      <c r="H1" s="4"/>
      <c r="I1" s="4"/>
      <c r="J1" s="4"/>
      <c r="K1" s="4"/>
    </row>
    <row r="2" spans="1:11" ht="18" x14ac:dyDescent="0.25">
      <c r="A2" s="1"/>
      <c r="B2" s="1"/>
      <c r="C2" s="2"/>
      <c r="D2" s="2"/>
      <c r="E2" s="3"/>
      <c r="F2" s="4"/>
      <c r="G2" s="4"/>
      <c r="H2" s="4"/>
      <c r="I2" s="4"/>
      <c r="J2" s="4"/>
      <c r="K2" s="4"/>
    </row>
    <row r="3" spans="1:11" ht="18" x14ac:dyDescent="0.25">
      <c r="A3" s="1" t="s">
        <v>284</v>
      </c>
      <c r="B3" s="1"/>
      <c r="C3" s="2"/>
      <c r="D3" s="2"/>
      <c r="E3" s="3"/>
      <c r="F3" s="4"/>
      <c r="G3" s="4"/>
      <c r="H3" s="4"/>
      <c r="I3" s="4"/>
      <c r="J3" s="4"/>
      <c r="K3" s="4"/>
    </row>
    <row r="7" spans="1:11" x14ac:dyDescent="0.2">
      <c r="A7" s="10" t="s">
        <v>285</v>
      </c>
      <c r="B7" s="10" t="s">
        <v>286</v>
      </c>
      <c r="D7" s="10" t="s">
        <v>287</v>
      </c>
      <c r="E7" s="7">
        <v>40148</v>
      </c>
    </row>
    <row r="8" spans="1:11" x14ac:dyDescent="0.2">
      <c r="A8" s="10"/>
      <c r="D8" s="10"/>
    </row>
    <row r="9" spans="1:11" x14ac:dyDescent="0.2">
      <c r="A9" s="10" t="s">
        <v>288</v>
      </c>
      <c r="B9" s="10" t="s">
        <v>289</v>
      </c>
      <c r="D9" s="10" t="s">
        <v>287</v>
      </c>
      <c r="E9" s="7">
        <v>40157</v>
      </c>
    </row>
    <row r="10" spans="1:11" x14ac:dyDescent="0.2">
      <c r="A10" s="10" t="s">
        <v>288</v>
      </c>
      <c r="B10" s="10" t="s">
        <v>290</v>
      </c>
      <c r="D10" s="10" t="s">
        <v>287</v>
      </c>
      <c r="E10" s="7">
        <v>40157</v>
      </c>
    </row>
    <row r="11" spans="1:11" x14ac:dyDescent="0.2">
      <c r="A11" s="10" t="s">
        <v>288</v>
      </c>
      <c r="B11" s="10" t="s">
        <v>289</v>
      </c>
      <c r="D11" s="10" t="s">
        <v>287</v>
      </c>
      <c r="E11" s="7">
        <v>40205</v>
      </c>
    </row>
    <row r="12" spans="1:11" x14ac:dyDescent="0.2">
      <c r="A12" s="10" t="s">
        <v>288</v>
      </c>
      <c r="B12" s="10" t="s">
        <v>291</v>
      </c>
      <c r="D12" s="10" t="s">
        <v>287</v>
      </c>
      <c r="E12" s="7">
        <v>40214</v>
      </c>
    </row>
    <row r="13" spans="1:11" x14ac:dyDescent="0.2">
      <c r="A13" s="10" t="s">
        <v>288</v>
      </c>
      <c r="B13" s="10" t="s">
        <v>292</v>
      </c>
      <c r="D13" s="10" t="s">
        <v>287</v>
      </c>
      <c r="E13" s="7">
        <v>40220</v>
      </c>
      <c r="F13" s="10" t="s">
        <v>293</v>
      </c>
    </row>
    <row r="14" spans="1:11" x14ac:dyDescent="0.2">
      <c r="A14" s="10" t="s">
        <v>294</v>
      </c>
      <c r="B14" s="10" t="s">
        <v>289</v>
      </c>
      <c r="D14" s="10" t="s">
        <v>287</v>
      </c>
      <c r="E14" s="7">
        <v>40235</v>
      </c>
    </row>
    <row r="15" spans="1:11" x14ac:dyDescent="0.2">
      <c r="A15" s="162" t="s">
        <v>295</v>
      </c>
      <c r="B15" s="10" t="s">
        <v>292</v>
      </c>
      <c r="D15" s="10" t="s">
        <v>287</v>
      </c>
      <c r="E15" s="7">
        <v>40240</v>
      </c>
      <c r="F15" s="10" t="s">
        <v>296</v>
      </c>
    </row>
    <row r="16" spans="1:11" x14ac:dyDescent="0.2">
      <c r="A16" s="162" t="s">
        <v>297</v>
      </c>
      <c r="B16" s="10" t="s">
        <v>292</v>
      </c>
      <c r="D16" s="10" t="s">
        <v>287</v>
      </c>
      <c r="E16" s="7">
        <v>40241</v>
      </c>
      <c r="F16" s="10" t="s">
        <v>298</v>
      </c>
    </row>
    <row r="17" spans="1:7" x14ac:dyDescent="0.2">
      <c r="A17" s="162" t="s">
        <v>299</v>
      </c>
      <c r="B17" s="10" t="s">
        <v>289</v>
      </c>
      <c r="D17" s="10" t="s">
        <v>287</v>
      </c>
      <c r="E17" s="7"/>
      <c r="F17" s="10" t="s">
        <v>300</v>
      </c>
    </row>
    <row r="18" spans="1:7" x14ac:dyDescent="0.2">
      <c r="A18" s="163" t="s">
        <v>301</v>
      </c>
      <c r="B18" s="10" t="s">
        <v>292</v>
      </c>
      <c r="D18" s="10" t="s">
        <v>287</v>
      </c>
      <c r="E18" s="7">
        <v>40352</v>
      </c>
      <c r="F18" s="10" t="s">
        <v>302</v>
      </c>
      <c r="G18" s="162" t="s">
        <v>303</v>
      </c>
    </row>
  </sheetData>
  <phoneticPr fontId="32" type="noConversion"/>
  <pageMargins left="0.70866141732283472" right="0.70866141732283472" top="0.74803149606299213" bottom="0.74803149606299213" header="0.31496062992125984" footer="0.31496062992125984"/>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sheetPr>
  <dimension ref="A1:D31"/>
  <sheetViews>
    <sheetView workbookViewId="0"/>
  </sheetViews>
  <sheetFormatPr defaultColWidth="8.85546875" defaultRowHeight="12.75" x14ac:dyDescent="0.2"/>
  <cols>
    <col min="1" max="1" width="42.42578125" bestFit="1" customWidth="1"/>
    <col min="2" max="2" width="9.42578125" bestFit="1" customWidth="1"/>
  </cols>
  <sheetData>
    <row r="1" spans="1:4" s="29" customFormat="1" ht="9" customHeight="1" x14ac:dyDescent="0.3">
      <c r="A1" s="26"/>
    </row>
    <row r="2" spans="1:4" s="33" customFormat="1" ht="27" customHeight="1" x14ac:dyDescent="0.2">
      <c r="A2" s="30" t="s">
        <v>304</v>
      </c>
      <c r="B2" s="66"/>
      <c r="C2" s="66"/>
      <c r="D2" s="66"/>
    </row>
    <row r="3" spans="1:4" s="37" customFormat="1" ht="8.4499999999999993" customHeight="1" x14ac:dyDescent="0.2">
      <c r="A3" s="34"/>
      <c r="B3" s="67"/>
      <c r="C3" s="67"/>
      <c r="D3" s="67"/>
    </row>
    <row r="5" spans="1:4" x14ac:dyDescent="0.2">
      <c r="A5" s="6" t="s">
        <v>305</v>
      </c>
      <c r="B5" s="10" t="s">
        <v>306</v>
      </c>
    </row>
    <row r="6" spans="1:4" x14ac:dyDescent="0.2">
      <c r="A6" s="74" t="s">
        <v>148</v>
      </c>
      <c r="B6" s="238">
        <v>25</v>
      </c>
    </row>
    <row r="7" spans="1:4" x14ac:dyDescent="0.2">
      <c r="A7" s="74" t="s">
        <v>151</v>
      </c>
      <c r="B7" s="238">
        <v>35</v>
      </c>
    </row>
    <row r="8" spans="1:4" x14ac:dyDescent="0.2">
      <c r="A8" s="74" t="s">
        <v>153</v>
      </c>
      <c r="B8" s="238">
        <v>45</v>
      </c>
    </row>
    <row r="9" spans="1:4" x14ac:dyDescent="0.2">
      <c r="A9" s="74" t="s">
        <v>155</v>
      </c>
      <c r="B9" s="238">
        <v>55</v>
      </c>
    </row>
    <row r="10" spans="1:4" x14ac:dyDescent="0.2">
      <c r="A10" s="74" t="s">
        <v>150</v>
      </c>
      <c r="B10" s="238">
        <v>40</v>
      </c>
    </row>
    <row r="11" spans="1:4" x14ac:dyDescent="0.2">
      <c r="A11" s="74" t="s">
        <v>157</v>
      </c>
      <c r="B11" s="238">
        <v>30</v>
      </c>
    </row>
    <row r="12" spans="1:4" x14ac:dyDescent="0.2">
      <c r="A12" s="74" t="s">
        <v>158</v>
      </c>
      <c r="B12" s="238">
        <v>25</v>
      </c>
    </row>
    <row r="13" spans="1:4" x14ac:dyDescent="0.2">
      <c r="A13" s="6" t="s">
        <v>307</v>
      </c>
    </row>
    <row r="14" spans="1:4" x14ac:dyDescent="0.2">
      <c r="A14" s="261" t="s">
        <v>308</v>
      </c>
      <c r="B14" s="262">
        <v>35</v>
      </c>
    </row>
    <row r="15" spans="1:4" x14ac:dyDescent="0.2">
      <c r="A15" s="261" t="s">
        <v>181</v>
      </c>
      <c r="B15" s="262">
        <v>20</v>
      </c>
    </row>
    <row r="16" spans="1:4" x14ac:dyDescent="0.2">
      <c r="A16" s="261" t="s">
        <v>182</v>
      </c>
      <c r="B16" s="262">
        <v>40</v>
      </c>
    </row>
    <row r="17" spans="1:4" x14ac:dyDescent="0.2">
      <c r="A17" s="261" t="s">
        <v>183</v>
      </c>
      <c r="B17" s="262">
        <v>15</v>
      </c>
    </row>
    <row r="18" spans="1:4" x14ac:dyDescent="0.2">
      <c r="A18" s="261" t="s">
        <v>184</v>
      </c>
      <c r="B18" s="262"/>
    </row>
    <row r="19" spans="1:4" x14ac:dyDescent="0.2">
      <c r="A19" s="135" t="s">
        <v>309</v>
      </c>
      <c r="D19" s="137"/>
    </row>
    <row r="20" spans="1:4" x14ac:dyDescent="0.2">
      <c r="A20" s="74" t="s">
        <v>220</v>
      </c>
      <c r="B20" s="164">
        <v>25.32</v>
      </c>
    </row>
    <row r="21" spans="1:4" x14ac:dyDescent="0.2">
      <c r="A21" s="74" t="s">
        <v>310</v>
      </c>
      <c r="B21" s="164">
        <v>35</v>
      </c>
    </row>
    <row r="22" spans="1:4" x14ac:dyDescent="0.2">
      <c r="A22" s="74" t="s">
        <v>311</v>
      </c>
      <c r="B22" s="164">
        <v>25</v>
      </c>
    </row>
    <row r="23" spans="1:4" x14ac:dyDescent="0.2">
      <c r="A23" s="74" t="s">
        <v>312</v>
      </c>
      <c r="B23" s="164"/>
    </row>
    <row r="24" spans="1:4" x14ac:dyDescent="0.2">
      <c r="A24" s="74" t="s">
        <v>184</v>
      </c>
      <c r="B24" s="164"/>
    </row>
    <row r="25" spans="1:4" x14ac:dyDescent="0.2">
      <c r="A25" s="6" t="s">
        <v>313</v>
      </c>
    </row>
    <row r="26" spans="1:4" x14ac:dyDescent="0.2">
      <c r="A26" s="74" t="s">
        <v>182</v>
      </c>
      <c r="B26" s="301"/>
    </row>
    <row r="27" spans="1:4" x14ac:dyDescent="0.2">
      <c r="A27" s="74" t="s">
        <v>314</v>
      </c>
      <c r="B27" s="301"/>
    </row>
    <row r="28" spans="1:4" x14ac:dyDescent="0.2">
      <c r="A28" s="157" t="s">
        <v>315</v>
      </c>
      <c r="B28" s="301"/>
    </row>
    <row r="29" spans="1:4" x14ac:dyDescent="0.2">
      <c r="A29" s="74" t="s">
        <v>316</v>
      </c>
      <c r="B29" s="301"/>
    </row>
    <row r="30" spans="1:4" x14ac:dyDescent="0.2">
      <c r="A30" s="74" t="s">
        <v>317</v>
      </c>
      <c r="B30" s="301"/>
    </row>
    <row r="31" spans="1:4" x14ac:dyDescent="0.2">
      <c r="A31" s="74" t="s">
        <v>318</v>
      </c>
      <c r="B31" s="301"/>
    </row>
  </sheetData>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W107"/>
  <sheetViews>
    <sheetView showGridLines="0" zoomScale="65" workbookViewId="0">
      <pane ySplit="3" topLeftCell="A52" activePane="bottomLeft" state="frozen"/>
      <selection pane="bottomLeft" activeCell="O66" sqref="O66"/>
    </sheetView>
  </sheetViews>
  <sheetFormatPr defaultColWidth="8.42578125" defaultRowHeight="12.75" x14ac:dyDescent="0.2"/>
  <cols>
    <col min="1" max="1" width="24.42578125" style="356" customWidth="1"/>
    <col min="2" max="2" width="11.85546875" style="356" customWidth="1"/>
    <col min="3" max="3" width="10.42578125" style="356" customWidth="1"/>
    <col min="4" max="4" width="12.42578125" style="356" customWidth="1"/>
    <col min="5" max="5" width="11.42578125" style="356" customWidth="1"/>
    <col min="6" max="7" width="12.42578125" style="356" customWidth="1"/>
    <col min="8" max="8" width="10.42578125" style="431" customWidth="1"/>
    <col min="9" max="9" width="9.140625" style="356" bestFit="1" customWidth="1"/>
    <col min="10" max="10" width="10.85546875" style="356" customWidth="1"/>
    <col min="11" max="16384" width="8.42578125" style="356"/>
  </cols>
  <sheetData>
    <row r="1" spans="1:12" s="341" customFormat="1" ht="9" customHeight="1" x14ac:dyDescent="0.2"/>
    <row r="2" spans="1:12" s="343" customFormat="1" ht="20.25" x14ac:dyDescent="0.25">
      <c r="A2" s="342" t="s">
        <v>386</v>
      </c>
      <c r="C2" s="344"/>
    </row>
    <row r="3" spans="1:12" s="343" customFormat="1" ht="39.75" customHeight="1" x14ac:dyDescent="0.2">
      <c r="A3" s="345" t="s">
        <v>330</v>
      </c>
    </row>
    <row r="4" spans="1:12" s="349" customFormat="1" ht="26.45" customHeight="1" x14ac:dyDescent="0.2">
      <c r="A4" s="346" t="s">
        <v>331</v>
      </c>
      <c r="B4" s="347"/>
      <c r="C4" s="347"/>
      <c r="D4" s="347"/>
      <c r="E4" s="347"/>
      <c r="F4" s="347"/>
      <c r="G4" s="347"/>
      <c r="H4" s="348"/>
      <c r="I4" s="347"/>
      <c r="J4" s="347"/>
      <c r="K4" s="347"/>
    </row>
    <row r="5" spans="1:12" ht="38.25" x14ac:dyDescent="0.2">
      <c r="A5" s="350" t="s">
        <v>332</v>
      </c>
      <c r="B5" s="351" t="s">
        <v>333</v>
      </c>
      <c r="C5" s="351" t="s">
        <v>387</v>
      </c>
      <c r="D5" s="352" t="s">
        <v>388</v>
      </c>
      <c r="E5" s="353"/>
      <c r="F5" s="353"/>
      <c r="G5" s="353"/>
      <c r="H5" s="354"/>
      <c r="I5" s="353"/>
      <c r="J5" s="353"/>
      <c r="K5" s="353"/>
      <c r="L5" s="355"/>
    </row>
    <row r="6" spans="1:12" ht="15" customHeight="1" x14ac:dyDescent="0.2">
      <c r="A6" s="470" t="s">
        <v>336</v>
      </c>
      <c r="B6" s="471">
        <v>4000</v>
      </c>
      <c r="C6" s="471">
        <v>2000</v>
      </c>
      <c r="D6" s="472">
        <f>B6-C6</f>
        <v>2000</v>
      </c>
      <c r="E6" s="359"/>
      <c r="F6" s="353"/>
      <c r="G6" s="353"/>
      <c r="H6" s="354"/>
      <c r="I6" s="353"/>
      <c r="J6" s="353"/>
      <c r="K6" s="353"/>
      <c r="L6" s="355"/>
    </row>
    <row r="7" spans="1:12" ht="15" customHeight="1" x14ac:dyDescent="0.2">
      <c r="A7" s="360"/>
      <c r="B7" s="361"/>
      <c r="C7" s="361"/>
      <c r="D7" s="473"/>
      <c r="E7" s="363"/>
      <c r="F7" s="359"/>
      <c r="G7" s="359"/>
      <c r="H7" s="354"/>
      <c r="I7" s="353"/>
      <c r="J7" s="353"/>
      <c r="K7" s="353"/>
      <c r="L7" s="355"/>
    </row>
    <row r="8" spans="1:12" ht="15" customHeight="1" x14ac:dyDescent="0.2">
      <c r="A8" s="364"/>
      <c r="B8" s="365"/>
      <c r="C8" s="365"/>
      <c r="D8" s="362">
        <f>B8-C8</f>
        <v>0</v>
      </c>
      <c r="E8" s="359"/>
      <c r="F8" s="359"/>
      <c r="G8" s="359"/>
      <c r="H8" s="354"/>
      <c r="I8" s="353"/>
      <c r="J8" s="353"/>
      <c r="K8" s="353"/>
      <c r="L8" s="355"/>
    </row>
    <row r="9" spans="1:12" ht="15" customHeight="1" x14ac:dyDescent="0.2">
      <c r="A9" s="364"/>
      <c r="B9" s="365"/>
      <c r="C9" s="365"/>
      <c r="D9" s="362">
        <f>B9-C9</f>
        <v>0</v>
      </c>
      <c r="E9" s="359"/>
      <c r="F9" s="359"/>
      <c r="G9" s="359"/>
      <c r="H9" s="366"/>
      <c r="I9" s="353"/>
      <c r="J9" s="353"/>
      <c r="K9" s="353"/>
      <c r="L9" s="355"/>
    </row>
    <row r="10" spans="1:12" ht="15" customHeight="1" x14ac:dyDescent="0.2">
      <c r="A10" s="364"/>
      <c r="B10" s="365"/>
      <c r="C10" s="365"/>
      <c r="D10" s="362">
        <f>B10-C10</f>
        <v>0</v>
      </c>
      <c r="E10" s="359"/>
      <c r="F10" s="359"/>
      <c r="G10" s="359"/>
      <c r="H10" s="366"/>
      <c r="I10" s="353"/>
      <c r="J10" s="353"/>
      <c r="K10" s="353"/>
      <c r="L10" s="355"/>
    </row>
    <row r="11" spans="1:12" ht="15" customHeight="1" x14ac:dyDescent="0.2">
      <c r="A11" s="474"/>
      <c r="B11" s="475"/>
      <c r="C11" s="475"/>
      <c r="D11" s="476"/>
      <c r="E11" s="359"/>
      <c r="F11" s="353"/>
      <c r="G11" s="353"/>
      <c r="H11" s="354"/>
      <c r="I11" s="353"/>
      <c r="J11" s="353"/>
      <c r="K11" s="353"/>
      <c r="L11" s="355"/>
    </row>
    <row r="12" spans="1:12" ht="15" customHeight="1" x14ac:dyDescent="0.2">
      <c r="A12" s="367" t="s">
        <v>337</v>
      </c>
      <c r="B12" s="368">
        <f>SUM(B6:B11)</f>
        <v>4000</v>
      </c>
      <c r="C12" s="368">
        <f>SUM(C6:C11)</f>
        <v>2000</v>
      </c>
      <c r="D12" s="369">
        <f>B12-C12</f>
        <v>2000</v>
      </c>
      <c r="E12" s="359"/>
      <c r="F12" s="353"/>
      <c r="G12" s="353"/>
      <c r="H12" s="354"/>
      <c r="I12" s="353"/>
      <c r="J12" s="353"/>
      <c r="K12" s="353"/>
      <c r="L12" s="355"/>
    </row>
    <row r="13" spans="1:12" ht="38.25" x14ac:dyDescent="0.2">
      <c r="A13" s="370" t="s">
        <v>338</v>
      </c>
      <c r="B13" s="371">
        <v>0.2</v>
      </c>
      <c r="C13" s="372" t="s">
        <v>339</v>
      </c>
      <c r="D13" s="373">
        <f>B13*D12</f>
        <v>400</v>
      </c>
      <c r="E13" s="353"/>
      <c r="F13" s="353"/>
      <c r="G13" s="353"/>
      <c r="H13" s="374"/>
      <c r="I13" s="353"/>
      <c r="J13" s="353"/>
      <c r="K13" s="353"/>
      <c r="L13" s="375"/>
    </row>
    <row r="14" spans="1:12" ht="13.5" customHeight="1" x14ac:dyDescent="0.2">
      <c r="A14" s="376"/>
      <c r="B14" s="353"/>
      <c r="C14" s="353"/>
      <c r="D14" s="353"/>
      <c r="E14" s="353"/>
      <c r="F14" s="353"/>
      <c r="G14" s="353"/>
      <c r="H14" s="353"/>
      <c r="I14" s="353"/>
      <c r="J14" s="353"/>
      <c r="K14" s="353"/>
      <c r="L14" s="375"/>
    </row>
    <row r="15" spans="1:12" ht="22.7" customHeight="1" x14ac:dyDescent="0.2">
      <c r="A15" s="346" t="s">
        <v>340</v>
      </c>
      <c r="B15" s="353"/>
      <c r="C15" s="353"/>
      <c r="D15" s="353"/>
      <c r="E15" s="353"/>
      <c r="F15" s="353"/>
      <c r="G15" s="353"/>
      <c r="H15" s="353"/>
      <c r="I15" s="353"/>
      <c r="J15" s="353"/>
      <c r="K15" s="353"/>
      <c r="L15" s="375"/>
    </row>
    <row r="16" spans="1:12" ht="67.7" customHeight="1" x14ac:dyDescent="0.2">
      <c r="A16" s="350"/>
      <c r="B16" s="377" t="s">
        <v>341</v>
      </c>
      <c r="C16" s="378" t="s">
        <v>342</v>
      </c>
      <c r="D16" s="379" t="s">
        <v>343</v>
      </c>
      <c r="E16" s="379" t="s">
        <v>344</v>
      </c>
      <c r="F16" s="380" t="s">
        <v>345</v>
      </c>
      <c r="G16" s="351" t="s">
        <v>346</v>
      </c>
      <c r="H16" s="352" t="s">
        <v>335</v>
      </c>
      <c r="I16" s="353"/>
      <c r="J16" s="353"/>
      <c r="K16" s="353"/>
      <c r="L16" s="375"/>
    </row>
    <row r="17" spans="1:12" ht="15.75" customHeight="1" x14ac:dyDescent="0.2">
      <c r="A17" s="357" t="s">
        <v>347</v>
      </c>
      <c r="B17" s="381">
        <v>98000</v>
      </c>
      <c r="C17" s="382">
        <v>7.0000000000000007E-2</v>
      </c>
      <c r="D17" s="477">
        <f>B17*(1+C17)</f>
        <v>104860</v>
      </c>
      <c r="E17" s="478">
        <v>102550</v>
      </c>
      <c r="F17" s="479">
        <f>E17/B17/100</f>
        <v>1.0464285714285714E-2</v>
      </c>
      <c r="G17" s="480">
        <f>F17-C17</f>
        <v>-5.9535714285714289E-2</v>
      </c>
      <c r="H17" s="481">
        <f>D17-E17</f>
        <v>2310</v>
      </c>
      <c r="I17" s="353"/>
      <c r="J17" s="353"/>
      <c r="K17" s="353"/>
      <c r="L17" s="375"/>
    </row>
    <row r="18" spans="1:12" ht="15.75" customHeight="1" x14ac:dyDescent="0.2">
      <c r="A18" s="482"/>
      <c r="B18" s="483"/>
      <c r="C18" s="484"/>
      <c r="D18" s="485"/>
      <c r="E18" s="485"/>
      <c r="F18" s="486"/>
      <c r="G18" s="484"/>
      <c r="H18" s="487"/>
      <c r="I18" s="353"/>
      <c r="J18" s="353"/>
      <c r="K18" s="353"/>
      <c r="L18" s="375"/>
    </row>
    <row r="19" spans="1:12" ht="32.1" customHeight="1" x14ac:dyDescent="0.2">
      <c r="A19" s="370" t="s">
        <v>338</v>
      </c>
      <c r="B19" s="383">
        <v>0.3</v>
      </c>
      <c r="C19" s="384"/>
      <c r="D19" s="384"/>
      <c r="E19" s="384"/>
      <c r="F19" s="385" t="s">
        <v>339</v>
      </c>
      <c r="G19" s="385"/>
      <c r="H19" s="386">
        <f>B19*H17</f>
        <v>693</v>
      </c>
      <c r="I19" s="353"/>
      <c r="J19" s="353"/>
      <c r="K19" s="353"/>
      <c r="L19" s="375"/>
    </row>
    <row r="20" spans="1:12" ht="13.5" customHeight="1" x14ac:dyDescent="0.2">
      <c r="A20" s="376"/>
      <c r="B20" s="353"/>
      <c r="C20" s="353"/>
      <c r="D20" s="353"/>
      <c r="E20" s="353"/>
      <c r="F20" s="353"/>
      <c r="G20" s="353"/>
      <c r="H20" s="353"/>
      <c r="I20" s="353"/>
      <c r="J20" s="353"/>
      <c r="K20" s="353"/>
      <c r="L20" s="375"/>
    </row>
    <row r="21" spans="1:12" s="349" customFormat="1" ht="23.25" customHeight="1" x14ac:dyDescent="0.2">
      <c r="A21" s="387"/>
      <c r="B21" s="388"/>
      <c r="C21" s="388"/>
      <c r="D21" s="388"/>
      <c r="E21" s="388"/>
      <c r="F21" s="388"/>
      <c r="G21" s="388"/>
      <c r="H21" s="389"/>
      <c r="I21" s="347"/>
      <c r="J21" s="347"/>
      <c r="K21" s="347"/>
    </row>
    <row r="22" spans="1:12" ht="18" x14ac:dyDescent="0.2">
      <c r="A22" s="346" t="s">
        <v>348</v>
      </c>
      <c r="B22" s="353"/>
      <c r="C22" s="353"/>
      <c r="D22" s="353"/>
      <c r="E22" s="353"/>
      <c r="F22" s="353"/>
      <c r="G22" s="353"/>
      <c r="H22" s="353"/>
      <c r="I22" s="353"/>
      <c r="J22" s="353"/>
      <c r="K22" s="353"/>
      <c r="L22" s="355"/>
    </row>
    <row r="23" spans="1:12" ht="51" x14ac:dyDescent="0.2">
      <c r="A23" s="350" t="s">
        <v>349</v>
      </c>
      <c r="B23" s="390" t="s">
        <v>350</v>
      </c>
      <c r="C23" s="380" t="s">
        <v>351</v>
      </c>
      <c r="D23" s="351" t="s">
        <v>333</v>
      </c>
      <c r="E23" s="379" t="s">
        <v>352</v>
      </c>
      <c r="F23" s="380" t="s">
        <v>351</v>
      </c>
      <c r="G23" s="351" t="s">
        <v>334</v>
      </c>
      <c r="H23" s="352" t="s">
        <v>335</v>
      </c>
      <c r="I23" s="353"/>
      <c r="J23" s="353"/>
      <c r="K23" s="353"/>
      <c r="L23" s="355"/>
    </row>
    <row r="24" spans="1:12" ht="15" customHeight="1" x14ac:dyDescent="0.2">
      <c r="A24" s="357" t="s">
        <v>353</v>
      </c>
      <c r="B24" s="391">
        <v>3750</v>
      </c>
      <c r="C24" s="392">
        <v>240</v>
      </c>
      <c r="D24" s="488">
        <f t="shared" ref="D24:D30" si="0">B24*C24</f>
        <v>900000</v>
      </c>
      <c r="E24" s="391">
        <v>3425</v>
      </c>
      <c r="F24" s="394">
        <v>250</v>
      </c>
      <c r="G24" s="471">
        <f t="shared" ref="G24:G30" si="1">E24*F24</f>
        <v>856250</v>
      </c>
      <c r="H24" s="472">
        <f t="shared" ref="H24:H30" si="2">D24-G24</f>
        <v>43750</v>
      </c>
      <c r="I24" s="353"/>
      <c r="J24" s="353"/>
      <c r="K24" s="353"/>
      <c r="L24" s="355"/>
    </row>
    <row r="25" spans="1:12" ht="15" customHeight="1" x14ac:dyDescent="0.2">
      <c r="A25" s="360"/>
      <c r="B25" s="395"/>
      <c r="C25" s="396">
        <v>0</v>
      </c>
      <c r="D25" s="397">
        <f t="shared" si="0"/>
        <v>0</v>
      </c>
      <c r="E25" s="395"/>
      <c r="F25" s="396">
        <v>0</v>
      </c>
      <c r="G25" s="397">
        <f t="shared" si="1"/>
        <v>0</v>
      </c>
      <c r="H25" s="398">
        <f t="shared" si="2"/>
        <v>0</v>
      </c>
      <c r="I25" s="353"/>
      <c r="J25" s="353"/>
      <c r="K25" s="353"/>
      <c r="L25" s="355"/>
    </row>
    <row r="26" spans="1:12" ht="15" customHeight="1" x14ac:dyDescent="0.2">
      <c r="A26" s="360"/>
      <c r="B26" s="395"/>
      <c r="C26" s="399">
        <f>C25</f>
        <v>0</v>
      </c>
      <c r="D26" s="397">
        <f t="shared" si="0"/>
        <v>0</v>
      </c>
      <c r="E26" s="395"/>
      <c r="F26" s="399">
        <f>F25</f>
        <v>0</v>
      </c>
      <c r="G26" s="397">
        <f t="shared" si="1"/>
        <v>0</v>
      </c>
      <c r="H26" s="398">
        <f t="shared" si="2"/>
        <v>0</v>
      </c>
      <c r="I26" s="353"/>
      <c r="J26" s="353"/>
      <c r="K26" s="353"/>
      <c r="L26" s="355"/>
    </row>
    <row r="27" spans="1:12" ht="15" customHeight="1" x14ac:dyDescent="0.2">
      <c r="A27" s="360"/>
      <c r="B27" s="395"/>
      <c r="C27" s="399">
        <f>C26</f>
        <v>0</v>
      </c>
      <c r="D27" s="397">
        <f t="shared" si="0"/>
        <v>0</v>
      </c>
      <c r="E27" s="395"/>
      <c r="F27" s="399">
        <f>F26</f>
        <v>0</v>
      </c>
      <c r="G27" s="397">
        <f t="shared" si="1"/>
        <v>0</v>
      </c>
      <c r="H27" s="398">
        <f t="shared" si="2"/>
        <v>0</v>
      </c>
      <c r="I27" s="353"/>
      <c r="J27" s="353"/>
      <c r="K27" s="353"/>
      <c r="L27" s="355"/>
    </row>
    <row r="28" spans="1:12" ht="15" customHeight="1" x14ac:dyDescent="0.2">
      <c r="A28" s="360"/>
      <c r="B28" s="395"/>
      <c r="C28" s="399">
        <f>C27</f>
        <v>0</v>
      </c>
      <c r="D28" s="397">
        <f t="shared" si="0"/>
        <v>0</v>
      </c>
      <c r="E28" s="395"/>
      <c r="F28" s="399">
        <f>F27</f>
        <v>0</v>
      </c>
      <c r="G28" s="397">
        <f t="shared" si="1"/>
        <v>0</v>
      </c>
      <c r="H28" s="398">
        <f t="shared" si="2"/>
        <v>0</v>
      </c>
      <c r="I28" s="353"/>
      <c r="J28" s="353"/>
      <c r="K28" s="353"/>
      <c r="L28" s="355"/>
    </row>
    <row r="29" spans="1:12" ht="15" customHeight="1" x14ac:dyDescent="0.2">
      <c r="A29" s="360"/>
      <c r="B29" s="395"/>
      <c r="C29" s="399">
        <f>C28</f>
        <v>0</v>
      </c>
      <c r="D29" s="397">
        <f t="shared" si="0"/>
        <v>0</v>
      </c>
      <c r="E29" s="395"/>
      <c r="F29" s="399">
        <f>F28</f>
        <v>0</v>
      </c>
      <c r="G29" s="397">
        <f t="shared" si="1"/>
        <v>0</v>
      </c>
      <c r="H29" s="398">
        <f t="shared" si="2"/>
        <v>0</v>
      </c>
      <c r="I29" s="353"/>
      <c r="J29" s="353"/>
      <c r="K29" s="353"/>
      <c r="L29" s="355"/>
    </row>
    <row r="30" spans="1:12" x14ac:dyDescent="0.2">
      <c r="A30" s="360"/>
      <c r="B30" s="395"/>
      <c r="C30" s="399">
        <f>C28</f>
        <v>0</v>
      </c>
      <c r="D30" s="397">
        <f t="shared" si="0"/>
        <v>0</v>
      </c>
      <c r="E30" s="395"/>
      <c r="F30" s="399">
        <f>F28</f>
        <v>0</v>
      </c>
      <c r="G30" s="397">
        <f t="shared" si="1"/>
        <v>0</v>
      </c>
      <c r="H30" s="398">
        <f t="shared" si="2"/>
        <v>0</v>
      </c>
      <c r="I30" s="353"/>
      <c r="J30" s="353"/>
      <c r="K30" s="353"/>
      <c r="L30" s="375"/>
    </row>
    <row r="31" spans="1:12" ht="12" customHeight="1" x14ac:dyDescent="0.2">
      <c r="A31" s="489"/>
      <c r="B31" s="490"/>
      <c r="C31" s="491"/>
      <c r="D31" s="492"/>
      <c r="E31" s="490"/>
      <c r="F31" s="491"/>
      <c r="G31" s="492"/>
      <c r="H31" s="493"/>
      <c r="I31" s="353"/>
      <c r="J31" s="353"/>
      <c r="K31" s="353"/>
      <c r="L31" s="375"/>
    </row>
    <row r="32" spans="1:12" x14ac:dyDescent="0.2">
      <c r="A32" s="367" t="s">
        <v>337</v>
      </c>
      <c r="B32" s="400">
        <f>SUM(B24:B31)</f>
        <v>3750</v>
      </c>
      <c r="C32" s="401">
        <f>C24</f>
        <v>240</v>
      </c>
      <c r="D32" s="368">
        <f>SUM(D24:D31)</f>
        <v>900000</v>
      </c>
      <c r="E32" s="400">
        <f>SUM(E24:E31)</f>
        <v>3425</v>
      </c>
      <c r="F32" s="401">
        <f>F24</f>
        <v>250</v>
      </c>
      <c r="G32" s="368">
        <f>SUM(G24:G31)</f>
        <v>856250</v>
      </c>
      <c r="H32" s="369">
        <f>D32-G32</f>
        <v>43750</v>
      </c>
      <c r="I32" s="353"/>
      <c r="J32" s="353"/>
      <c r="K32" s="353"/>
      <c r="L32" s="375"/>
    </row>
    <row r="33" spans="1:12" ht="45.75" customHeight="1" x14ac:dyDescent="0.2">
      <c r="A33" s="370" t="s">
        <v>338</v>
      </c>
      <c r="B33" s="402">
        <v>0.15</v>
      </c>
      <c r="C33" s="384"/>
      <c r="D33" s="384"/>
      <c r="E33" s="384"/>
      <c r="F33" s="373" t="s">
        <v>339</v>
      </c>
      <c r="G33" s="373"/>
      <c r="H33" s="401">
        <f>B33*H32</f>
        <v>6562.5</v>
      </c>
      <c r="I33" s="353"/>
      <c r="J33" s="353"/>
      <c r="K33" s="353"/>
      <c r="L33" s="375"/>
    </row>
    <row r="34" spans="1:12" ht="16.5" customHeight="1" x14ac:dyDescent="0.2">
      <c r="A34" s="403"/>
      <c r="B34" s="404"/>
      <c r="C34" s="404"/>
      <c r="D34" s="404"/>
      <c r="E34" s="405"/>
      <c r="F34" s="404"/>
      <c r="G34" s="406"/>
      <c r="H34" s="406"/>
      <c r="I34" s="353"/>
      <c r="J34" s="353"/>
      <c r="K34" s="353"/>
      <c r="L34" s="375"/>
    </row>
    <row r="35" spans="1:12" ht="18" x14ac:dyDescent="0.2">
      <c r="A35" s="346" t="s">
        <v>354</v>
      </c>
      <c r="B35" s="404"/>
      <c r="C35" s="404"/>
      <c r="D35" s="404"/>
      <c r="E35" s="405"/>
      <c r="F35" s="404"/>
      <c r="G35" s="406"/>
      <c r="H35" s="406"/>
      <c r="I35" s="407"/>
      <c r="J35" s="407"/>
      <c r="K35" s="353"/>
      <c r="L35" s="375"/>
    </row>
    <row r="36" spans="1:12" ht="38.25" x14ac:dyDescent="0.2">
      <c r="A36" s="350" t="s">
        <v>355</v>
      </c>
      <c r="B36" s="379" t="s">
        <v>356</v>
      </c>
      <c r="C36" s="380" t="s">
        <v>357</v>
      </c>
      <c r="D36" s="380" t="s">
        <v>358</v>
      </c>
      <c r="E36" s="380" t="s">
        <v>359</v>
      </c>
      <c r="F36" s="380" t="s">
        <v>360</v>
      </c>
      <c r="G36" s="351" t="s">
        <v>361</v>
      </c>
      <c r="H36" s="408" t="s">
        <v>333</v>
      </c>
      <c r="I36" s="408" t="s">
        <v>334</v>
      </c>
      <c r="J36" s="352" t="s">
        <v>335</v>
      </c>
      <c r="K36" s="353"/>
      <c r="L36" s="375"/>
    </row>
    <row r="37" spans="1:12" x14ac:dyDescent="0.2">
      <c r="A37" s="357" t="s">
        <v>362</v>
      </c>
      <c r="B37" s="409">
        <v>5</v>
      </c>
      <c r="C37" s="410">
        <v>3</v>
      </c>
      <c r="D37" s="392">
        <v>1000</v>
      </c>
      <c r="E37" s="392">
        <v>30000</v>
      </c>
      <c r="F37" s="392">
        <v>3000</v>
      </c>
      <c r="G37" s="393">
        <v>5000</v>
      </c>
      <c r="H37" s="411">
        <f t="shared" ref="H37:H42" si="3">B37*(D37+E37+F37+G37)</f>
        <v>195000</v>
      </c>
      <c r="I37" s="411">
        <f>C37*(E37+F37+G37+D37)</f>
        <v>117000</v>
      </c>
      <c r="J37" s="358">
        <f t="shared" ref="J37:J42" si="4">H37-I37</f>
        <v>78000</v>
      </c>
      <c r="K37" s="353"/>
      <c r="L37" s="375"/>
    </row>
    <row r="38" spans="1:12" ht="22.5" customHeight="1" x14ac:dyDescent="0.2">
      <c r="A38" s="360" t="s">
        <v>363</v>
      </c>
      <c r="B38" s="395"/>
      <c r="C38" s="412"/>
      <c r="D38" s="396"/>
      <c r="E38" s="396"/>
      <c r="F38" s="396"/>
      <c r="G38" s="413"/>
      <c r="H38" s="414">
        <f t="shared" si="3"/>
        <v>0</v>
      </c>
      <c r="I38" s="414">
        <f>C38*(SUM(D38:G38))</f>
        <v>0</v>
      </c>
      <c r="J38" s="398">
        <f t="shared" si="4"/>
        <v>0</v>
      </c>
      <c r="K38" s="353"/>
      <c r="L38" s="375"/>
    </row>
    <row r="39" spans="1:12" ht="38.25" customHeight="1" x14ac:dyDescent="0.2">
      <c r="A39" s="364" t="s">
        <v>364</v>
      </c>
      <c r="B39" s="395"/>
      <c r="C39" s="412"/>
      <c r="D39" s="399">
        <f t="shared" ref="D39:G42" si="5">D38</f>
        <v>0</v>
      </c>
      <c r="E39" s="399">
        <f t="shared" si="5"/>
        <v>0</v>
      </c>
      <c r="F39" s="399">
        <f t="shared" si="5"/>
        <v>0</v>
      </c>
      <c r="G39" s="397">
        <f t="shared" si="5"/>
        <v>0</v>
      </c>
      <c r="H39" s="414">
        <f t="shared" si="3"/>
        <v>0</v>
      </c>
      <c r="I39" s="414">
        <f>C39*(SUM(D39:G39))</f>
        <v>0</v>
      </c>
      <c r="J39" s="398">
        <f t="shared" si="4"/>
        <v>0</v>
      </c>
      <c r="K39" s="353"/>
      <c r="L39" s="375"/>
    </row>
    <row r="40" spans="1:12" ht="15.75" customHeight="1" x14ac:dyDescent="0.2">
      <c r="A40" s="364" t="s">
        <v>365</v>
      </c>
      <c r="B40" s="395"/>
      <c r="C40" s="412"/>
      <c r="D40" s="399">
        <f t="shared" si="5"/>
        <v>0</v>
      </c>
      <c r="E40" s="399">
        <f t="shared" si="5"/>
        <v>0</v>
      </c>
      <c r="F40" s="399">
        <f t="shared" si="5"/>
        <v>0</v>
      </c>
      <c r="G40" s="397">
        <f t="shared" si="5"/>
        <v>0</v>
      </c>
      <c r="H40" s="414">
        <f t="shared" si="3"/>
        <v>0</v>
      </c>
      <c r="I40" s="414">
        <f>C40*(SUM(D40:G40))</f>
        <v>0</v>
      </c>
      <c r="J40" s="398">
        <f t="shared" si="4"/>
        <v>0</v>
      </c>
      <c r="K40" s="353"/>
      <c r="L40" s="375"/>
    </row>
    <row r="41" spans="1:12" ht="15.75" customHeight="1" x14ac:dyDescent="0.2">
      <c r="A41" s="364"/>
      <c r="B41" s="395"/>
      <c r="C41" s="412"/>
      <c r="D41" s="399">
        <f t="shared" si="5"/>
        <v>0</v>
      </c>
      <c r="E41" s="399">
        <f t="shared" si="5"/>
        <v>0</v>
      </c>
      <c r="F41" s="399">
        <f t="shared" si="5"/>
        <v>0</v>
      </c>
      <c r="G41" s="397">
        <f t="shared" si="5"/>
        <v>0</v>
      </c>
      <c r="H41" s="414">
        <f t="shared" si="3"/>
        <v>0</v>
      </c>
      <c r="I41" s="414">
        <f>C41*(SUM(D41:G41))</f>
        <v>0</v>
      </c>
      <c r="J41" s="398">
        <f t="shared" si="4"/>
        <v>0</v>
      </c>
      <c r="K41" s="353"/>
      <c r="L41" s="375"/>
    </row>
    <row r="42" spans="1:12" ht="15.75" customHeight="1" x14ac:dyDescent="0.2">
      <c r="A42" s="360"/>
      <c r="B42" s="395"/>
      <c r="C42" s="412"/>
      <c r="D42" s="399">
        <f t="shared" si="5"/>
        <v>0</v>
      </c>
      <c r="E42" s="399">
        <f t="shared" si="5"/>
        <v>0</v>
      </c>
      <c r="F42" s="399">
        <f t="shared" si="5"/>
        <v>0</v>
      </c>
      <c r="G42" s="397">
        <f t="shared" si="5"/>
        <v>0</v>
      </c>
      <c r="H42" s="414">
        <f t="shared" si="3"/>
        <v>0</v>
      </c>
      <c r="I42" s="414">
        <f>C42*(SUM(D42:G42))</f>
        <v>0</v>
      </c>
      <c r="J42" s="398">
        <f t="shared" si="4"/>
        <v>0</v>
      </c>
      <c r="K42" s="353"/>
      <c r="L42" s="375"/>
    </row>
    <row r="43" spans="1:12" x14ac:dyDescent="0.2">
      <c r="A43" s="489"/>
      <c r="B43" s="490"/>
      <c r="C43" s="494"/>
      <c r="D43" s="491"/>
      <c r="E43" s="491"/>
      <c r="F43" s="491"/>
      <c r="G43" s="492"/>
      <c r="H43" s="495"/>
      <c r="I43" s="495"/>
      <c r="J43" s="493"/>
      <c r="K43" s="353"/>
      <c r="L43" s="375"/>
    </row>
    <row r="44" spans="1:12" ht="15" customHeight="1" x14ac:dyDescent="0.2">
      <c r="A44" s="367" t="s">
        <v>389</v>
      </c>
      <c r="B44" s="400">
        <f>SUM(B37:B42)</f>
        <v>5</v>
      </c>
      <c r="C44" s="415">
        <f>SUM(C37:C42)</f>
        <v>3</v>
      </c>
      <c r="D44" s="401">
        <f>D42</f>
        <v>0</v>
      </c>
      <c r="E44" s="401">
        <f>E42</f>
        <v>0</v>
      </c>
      <c r="F44" s="401">
        <f>F42</f>
        <v>0</v>
      </c>
      <c r="G44" s="368">
        <f>G42</f>
        <v>0</v>
      </c>
      <c r="H44" s="416">
        <f>SUM(H37:H42)</f>
        <v>195000</v>
      </c>
      <c r="I44" s="416">
        <f>SUM(I37:I42)</f>
        <v>117000</v>
      </c>
      <c r="J44" s="369">
        <f>H44-I44</f>
        <v>78000</v>
      </c>
      <c r="K44" s="353"/>
      <c r="L44" s="423"/>
    </row>
    <row r="45" spans="1:12" ht="33" customHeight="1" x14ac:dyDescent="0.2">
      <c r="A45" s="370" t="s">
        <v>338</v>
      </c>
      <c r="B45" s="417">
        <v>0.08</v>
      </c>
      <c r="C45" s="418"/>
      <c r="D45" s="418"/>
      <c r="E45" s="418"/>
      <c r="F45" s="419"/>
      <c r="G45" s="419"/>
      <c r="H45" s="420" t="s">
        <v>339</v>
      </c>
      <c r="I45" s="421"/>
      <c r="J45" s="422">
        <f>J44*B45</f>
        <v>6240</v>
      </c>
      <c r="K45" s="353"/>
      <c r="L45" s="423"/>
    </row>
    <row r="46" spans="1:12" x14ac:dyDescent="0.2">
      <c r="A46" s="376"/>
      <c r="B46" s="353"/>
      <c r="C46" s="353"/>
      <c r="D46" s="353"/>
      <c r="E46" s="353"/>
      <c r="F46" s="353"/>
      <c r="G46" s="353"/>
      <c r="H46" s="353"/>
      <c r="I46" s="353"/>
      <c r="J46" s="353"/>
      <c r="K46" s="353"/>
      <c r="L46" s="375"/>
    </row>
    <row r="47" spans="1:12" ht="18" x14ac:dyDescent="0.2">
      <c r="A47" s="346" t="s">
        <v>366</v>
      </c>
      <c r="B47" s="404"/>
      <c r="C47" s="404"/>
      <c r="D47" s="404"/>
      <c r="E47" s="405"/>
      <c r="F47" s="404"/>
      <c r="G47" s="406"/>
      <c r="H47" s="406"/>
      <c r="I47" s="407"/>
      <c r="J47" s="407"/>
      <c r="K47" s="353"/>
      <c r="L47" s="375"/>
    </row>
    <row r="48" spans="1:12" ht="38.25" x14ac:dyDescent="0.2">
      <c r="A48" s="350" t="s">
        <v>367</v>
      </c>
      <c r="B48" s="379" t="s">
        <v>368</v>
      </c>
      <c r="C48" s="380" t="s">
        <v>369</v>
      </c>
      <c r="D48" s="351" t="s">
        <v>333</v>
      </c>
      <c r="E48" s="380" t="s">
        <v>370</v>
      </c>
      <c r="F48" s="380" t="s">
        <v>369</v>
      </c>
      <c r="G48" s="351" t="s">
        <v>334</v>
      </c>
      <c r="H48" s="352" t="s">
        <v>335</v>
      </c>
      <c r="I48" s="424"/>
      <c r="J48" s="424"/>
      <c r="K48" s="353"/>
      <c r="L48" s="375"/>
    </row>
    <row r="49" spans="1:12" ht="12.75" customHeight="1" x14ac:dyDescent="0.2">
      <c r="A49" s="357" t="s">
        <v>371</v>
      </c>
      <c r="B49" s="409">
        <v>10</v>
      </c>
      <c r="C49" s="392">
        <v>13252</v>
      </c>
      <c r="D49" s="393">
        <f>C49*B49</f>
        <v>132520</v>
      </c>
      <c r="E49" s="409">
        <v>7</v>
      </c>
      <c r="F49" s="392">
        <v>13550</v>
      </c>
      <c r="G49" s="393">
        <f>F49*E49</f>
        <v>94850</v>
      </c>
      <c r="H49" s="358">
        <f>D49-G49</f>
        <v>37670</v>
      </c>
      <c r="I49" s="424"/>
      <c r="J49" s="424"/>
      <c r="K49" s="353"/>
      <c r="L49" s="426"/>
    </row>
    <row r="50" spans="1:12" s="341" customFormat="1" ht="22.7" customHeight="1" x14ac:dyDescent="0.2">
      <c r="A50" s="360"/>
      <c r="B50" s="425"/>
      <c r="C50" s="396"/>
      <c r="D50" s="397">
        <f>B50*C50</f>
        <v>0</v>
      </c>
      <c r="E50" s="425"/>
      <c r="F50" s="396"/>
      <c r="G50" s="397">
        <f>E50*F50</f>
        <v>0</v>
      </c>
      <c r="H50" s="398">
        <f>D50-G50</f>
        <v>0</v>
      </c>
      <c r="I50" s="353"/>
      <c r="J50" s="353"/>
      <c r="K50" s="407"/>
      <c r="L50" s="375"/>
    </row>
    <row r="51" spans="1:12" s="428" customFormat="1" ht="38.25" customHeight="1" x14ac:dyDescent="0.2">
      <c r="A51" s="364"/>
      <c r="B51" s="425"/>
      <c r="C51" s="396"/>
      <c r="D51" s="397">
        <f>B51*C51</f>
        <v>0</v>
      </c>
      <c r="E51" s="425"/>
      <c r="F51" s="396"/>
      <c r="G51" s="397">
        <f>E51*F51</f>
        <v>0</v>
      </c>
      <c r="H51" s="398">
        <f>D51-G51</f>
        <v>0</v>
      </c>
      <c r="I51" s="353"/>
      <c r="J51" s="353"/>
      <c r="K51" s="427"/>
      <c r="L51" s="375"/>
    </row>
    <row r="52" spans="1:12" s="428" customFormat="1" ht="15" customHeight="1" x14ac:dyDescent="0.2">
      <c r="A52" s="364"/>
      <c r="B52" s="425"/>
      <c r="C52" s="396"/>
      <c r="D52" s="397">
        <f>B52*C52</f>
        <v>0</v>
      </c>
      <c r="E52" s="425"/>
      <c r="F52" s="396"/>
      <c r="G52" s="397">
        <f>E52*F52</f>
        <v>0</v>
      </c>
      <c r="H52" s="398">
        <f>D52-G52</f>
        <v>0</v>
      </c>
      <c r="I52" s="353"/>
      <c r="J52" s="353"/>
      <c r="K52" s="427"/>
      <c r="L52" s="375"/>
    </row>
    <row r="53" spans="1:12" ht="15" customHeight="1" x14ac:dyDescent="0.2">
      <c r="A53" s="364"/>
      <c r="B53" s="425"/>
      <c r="C53" s="396"/>
      <c r="D53" s="397">
        <f>B53*C53</f>
        <v>0</v>
      </c>
      <c r="E53" s="425"/>
      <c r="F53" s="396"/>
      <c r="G53" s="397">
        <f>E53*F53</f>
        <v>0</v>
      </c>
      <c r="H53" s="398">
        <f>D53-G53</f>
        <v>0</v>
      </c>
      <c r="I53" s="353"/>
      <c r="J53" s="353"/>
      <c r="K53" s="430"/>
      <c r="L53" s="375"/>
    </row>
    <row r="54" spans="1:12" x14ac:dyDescent="0.2">
      <c r="A54" s="496"/>
      <c r="B54" s="497"/>
      <c r="C54" s="491"/>
      <c r="D54" s="492"/>
      <c r="E54" s="497"/>
      <c r="F54" s="491"/>
      <c r="G54" s="492"/>
      <c r="H54" s="493"/>
      <c r="I54" s="353"/>
      <c r="J54" s="353"/>
      <c r="K54" s="430"/>
      <c r="L54" s="375"/>
    </row>
    <row r="55" spans="1:12" ht="15" customHeight="1" x14ac:dyDescent="0.2">
      <c r="A55" s="367" t="s">
        <v>337</v>
      </c>
      <c r="B55" s="400">
        <f>SUM(B49:B54)</f>
        <v>10</v>
      </c>
      <c r="C55" s="429"/>
      <c r="D55" s="368">
        <f>SUM(D49:D54)</f>
        <v>132520</v>
      </c>
      <c r="E55" s="400">
        <f>SUM(E49:E54)</f>
        <v>7</v>
      </c>
      <c r="F55" s="429"/>
      <c r="G55" s="368">
        <f>SUM(G49:G54)</f>
        <v>94850</v>
      </c>
      <c r="H55" s="369">
        <f>D55-G55</f>
        <v>37670</v>
      </c>
      <c r="I55" s="353"/>
      <c r="J55" s="353"/>
      <c r="K55" s="430"/>
      <c r="L55" s="375"/>
    </row>
    <row r="56" spans="1:12" ht="35.1" customHeight="1" x14ac:dyDescent="0.2">
      <c r="A56" s="370" t="s">
        <v>338</v>
      </c>
      <c r="B56" s="371">
        <v>0.2</v>
      </c>
      <c r="C56" s="384"/>
      <c r="D56" s="384"/>
      <c r="E56" s="384"/>
      <c r="F56" s="373" t="s">
        <v>339</v>
      </c>
      <c r="G56" s="373"/>
      <c r="H56" s="401">
        <f>B56*H55</f>
        <v>7534</v>
      </c>
      <c r="I56" s="353"/>
      <c r="J56" s="353"/>
      <c r="K56" s="430"/>
      <c r="L56" s="375"/>
    </row>
    <row r="57" spans="1:12" ht="15" customHeight="1" x14ac:dyDescent="0.2">
      <c r="K57" s="430"/>
      <c r="L57" s="375"/>
    </row>
    <row r="58" spans="1:12" ht="15" customHeight="1" x14ac:dyDescent="0.2">
      <c r="K58" s="430"/>
      <c r="L58" s="375"/>
    </row>
    <row r="59" spans="1:12" ht="18" x14ac:dyDescent="0.2">
      <c r="A59" s="346" t="s">
        <v>372</v>
      </c>
      <c r="K59" s="419"/>
      <c r="L59" s="375"/>
    </row>
    <row r="60" spans="1:12" ht="12.75" customHeight="1" x14ac:dyDescent="0.2">
      <c r="B60" s="353"/>
      <c r="C60" s="353"/>
      <c r="D60" s="353"/>
      <c r="E60" s="353"/>
      <c r="F60" s="353"/>
      <c r="G60" s="353"/>
      <c r="H60" s="353"/>
      <c r="I60" s="353"/>
      <c r="J60" s="353"/>
      <c r="K60" s="437"/>
      <c r="L60" s="426"/>
    </row>
    <row r="61" spans="1:12" s="341" customFormat="1" ht="23.45" customHeight="1" x14ac:dyDescent="0.2">
      <c r="A61" s="376"/>
      <c r="B61" s="432" t="s">
        <v>373</v>
      </c>
      <c r="C61" s="432" t="s">
        <v>374</v>
      </c>
      <c r="D61" s="432" t="s">
        <v>375</v>
      </c>
      <c r="E61" s="432" t="s">
        <v>376</v>
      </c>
      <c r="F61" s="432" t="s">
        <v>377</v>
      </c>
      <c r="G61" s="356"/>
      <c r="H61" s="433"/>
      <c r="I61" s="433"/>
      <c r="J61" s="433"/>
      <c r="K61" s="437"/>
      <c r="L61" s="438"/>
    </row>
    <row r="62" spans="1:12" s="428" customFormat="1" ht="37.5" customHeight="1" x14ac:dyDescent="0.2">
      <c r="A62" s="434" t="s">
        <v>378</v>
      </c>
      <c r="B62" s="435">
        <f>D12</f>
        <v>2000</v>
      </c>
      <c r="C62" s="435">
        <f>H17</f>
        <v>2310</v>
      </c>
      <c r="D62" s="435">
        <f>H32</f>
        <v>43750</v>
      </c>
      <c r="E62" s="435">
        <f>J44</f>
        <v>78000</v>
      </c>
      <c r="F62" s="435">
        <f>H55</f>
        <v>37670</v>
      </c>
      <c r="G62" s="356"/>
      <c r="H62" s="436"/>
      <c r="I62" s="436"/>
      <c r="J62" s="436"/>
      <c r="K62" s="440"/>
      <c r="L62" s="438"/>
    </row>
    <row r="63" spans="1:12" s="428" customFormat="1" ht="25.7" customHeight="1" x14ac:dyDescent="0.2">
      <c r="A63" s="434" t="s">
        <v>379</v>
      </c>
      <c r="B63" s="435">
        <f>D13</f>
        <v>400</v>
      </c>
      <c r="C63" s="435">
        <f>H19</f>
        <v>693</v>
      </c>
      <c r="D63" s="435">
        <f>H33</f>
        <v>6562.5</v>
      </c>
      <c r="E63" s="435">
        <f>J45</f>
        <v>6240</v>
      </c>
      <c r="F63" s="435">
        <f>H56</f>
        <v>7534</v>
      </c>
      <c r="G63" s="341"/>
      <c r="H63" s="436"/>
      <c r="I63" s="436"/>
      <c r="J63" s="436"/>
      <c r="K63" s="440"/>
      <c r="L63" s="438"/>
    </row>
    <row r="64" spans="1:12" ht="15.75" customHeight="1" x14ac:dyDescent="0.2">
      <c r="A64" s="439"/>
      <c r="B64" s="353"/>
      <c r="C64" s="353"/>
      <c r="D64" s="353"/>
      <c r="E64" s="353"/>
      <c r="F64" s="353"/>
      <c r="G64" s="353"/>
      <c r="H64" s="353"/>
      <c r="I64" s="353"/>
      <c r="J64" s="353"/>
      <c r="K64" s="437"/>
      <c r="L64" s="438"/>
    </row>
    <row r="65" spans="1:21" ht="15.75" customHeight="1" x14ac:dyDescent="0.2">
      <c r="A65" s="528" t="s">
        <v>380</v>
      </c>
      <c r="B65" s="529"/>
      <c r="C65" s="529"/>
      <c r="D65" s="529"/>
      <c r="E65" s="529"/>
      <c r="F65" s="530"/>
      <c r="G65" s="353"/>
      <c r="H65" s="401">
        <f>SUM(B62:F62)</f>
        <v>163730</v>
      </c>
      <c r="I65" s="353"/>
      <c r="J65" s="353"/>
      <c r="K65" s="437"/>
      <c r="L65" s="438"/>
    </row>
    <row r="66" spans="1:21" ht="15.75" customHeight="1" x14ac:dyDescent="0.2">
      <c r="A66" s="441"/>
      <c r="B66" s="442"/>
      <c r="C66" s="442"/>
      <c r="D66" s="443"/>
      <c r="E66" s="443"/>
      <c r="F66" s="442"/>
      <c r="G66" s="444"/>
      <c r="H66" s="374"/>
      <c r="I66" s="353"/>
      <c r="J66" s="353"/>
      <c r="K66" s="437"/>
      <c r="L66" s="438"/>
    </row>
    <row r="67" spans="1:21" ht="15.75" customHeight="1" x14ac:dyDescent="0.2">
      <c r="A67" s="528" t="s">
        <v>381</v>
      </c>
      <c r="B67" s="529"/>
      <c r="C67" s="529"/>
      <c r="D67" s="529"/>
      <c r="E67" s="529"/>
      <c r="F67" s="530"/>
      <c r="G67" s="374"/>
      <c r="H67" s="401">
        <f>SUM(B63:F63)</f>
        <v>21429.5</v>
      </c>
      <c r="I67" s="353"/>
      <c r="J67" s="353"/>
      <c r="K67" s="437"/>
      <c r="L67" s="438"/>
    </row>
    <row r="68" spans="1:21" ht="15.75" customHeight="1" x14ac:dyDescent="0.2">
      <c r="A68" s="355"/>
      <c r="B68" s="355"/>
      <c r="C68" s="355"/>
      <c r="D68" s="355"/>
      <c r="E68" s="355"/>
      <c r="F68" s="355"/>
      <c r="G68" s="355"/>
      <c r="H68" s="445"/>
      <c r="I68" s="355"/>
      <c r="J68" s="355"/>
      <c r="K68" s="437"/>
      <c r="L68" s="438"/>
    </row>
    <row r="69" spans="1:21" ht="15.75" customHeight="1" x14ac:dyDescent="0.2">
      <c r="A69" s="528" t="s">
        <v>382</v>
      </c>
      <c r="B69" s="529"/>
      <c r="C69" s="529"/>
      <c r="D69" s="529"/>
      <c r="E69" s="529"/>
      <c r="F69" s="530"/>
      <c r="H69" s="446">
        <f>'[2]Total Costs'!D17</f>
        <v>112776.77083333333</v>
      </c>
      <c r="K69" s="437"/>
      <c r="L69" s="438"/>
    </row>
    <row r="70" spans="1:21" ht="25.5" customHeight="1" x14ac:dyDescent="0.2">
      <c r="K70" s="437"/>
      <c r="L70" s="438"/>
    </row>
    <row r="71" spans="1:21" ht="10.7" customHeight="1" x14ac:dyDescent="0.2">
      <c r="A71" s="528" t="s">
        <v>383</v>
      </c>
      <c r="B71" s="529"/>
      <c r="C71" s="529"/>
      <c r="D71" s="529"/>
      <c r="E71" s="529"/>
      <c r="F71" s="530"/>
      <c r="H71" s="446">
        <f>B_Ongoing/H69</f>
        <v>0.1900169675160277</v>
      </c>
      <c r="K71" s="437"/>
      <c r="L71" s="438"/>
    </row>
    <row r="72" spans="1:21" ht="24" customHeight="1" x14ac:dyDescent="0.2">
      <c r="K72" s="437"/>
      <c r="L72" s="438"/>
    </row>
    <row r="73" spans="1:21" ht="67.5" customHeight="1" x14ac:dyDescent="0.2">
      <c r="A73" s="376"/>
      <c r="B73" s="353"/>
      <c r="C73" s="353"/>
      <c r="D73" s="353"/>
      <c r="E73" s="353"/>
      <c r="F73" s="353"/>
      <c r="G73" s="353"/>
      <c r="H73" s="353"/>
      <c r="I73" s="353"/>
      <c r="J73" s="353"/>
      <c r="K73" s="437"/>
      <c r="L73" s="438"/>
    </row>
    <row r="74" spans="1:21" ht="15.75" customHeight="1" x14ac:dyDescent="0.2">
      <c r="A74" s="387"/>
      <c r="B74" s="447"/>
      <c r="C74" s="447"/>
      <c r="D74" s="447"/>
      <c r="E74" s="447"/>
      <c r="F74" s="447"/>
      <c r="G74" s="447"/>
      <c r="H74" s="447"/>
      <c r="I74" s="353"/>
      <c r="J74" s="353"/>
      <c r="K74" s="437"/>
      <c r="L74" s="438"/>
    </row>
    <row r="75" spans="1:21" ht="15" customHeight="1" x14ac:dyDescent="0.2">
      <c r="A75" s="448"/>
      <c r="B75" s="449"/>
      <c r="C75" s="449"/>
      <c r="D75" s="449"/>
      <c r="E75" s="449"/>
      <c r="F75" s="449"/>
      <c r="G75" s="449"/>
      <c r="H75" s="450"/>
      <c r="I75" s="353"/>
      <c r="J75" s="353"/>
      <c r="K75" s="437"/>
      <c r="L75" s="438"/>
      <c r="M75" s="438"/>
      <c r="N75" s="438"/>
      <c r="O75" s="438"/>
      <c r="P75" s="438"/>
      <c r="Q75" s="438"/>
      <c r="R75" s="438"/>
      <c r="S75" s="438"/>
      <c r="T75" s="438"/>
      <c r="U75" s="438"/>
    </row>
    <row r="76" spans="1:21" x14ac:dyDescent="0.2">
      <c r="A76" s="451"/>
      <c r="B76" s="452"/>
      <c r="C76" s="453"/>
      <c r="D76" s="453"/>
      <c r="E76" s="452"/>
      <c r="F76" s="453"/>
      <c r="G76" s="453"/>
      <c r="H76" s="454"/>
      <c r="I76" s="353"/>
      <c r="J76" s="353"/>
      <c r="K76" s="437"/>
      <c r="L76" s="438"/>
      <c r="M76" s="438"/>
      <c r="N76" s="438"/>
      <c r="O76" s="438"/>
      <c r="P76" s="438"/>
      <c r="Q76" s="438"/>
      <c r="R76" s="438"/>
      <c r="S76" s="438"/>
      <c r="T76" s="438"/>
      <c r="U76" s="438"/>
    </row>
    <row r="77" spans="1:21" ht="15" customHeight="1" x14ac:dyDescent="0.2">
      <c r="A77" s="455"/>
      <c r="B77" s="456"/>
      <c r="C77" s="384"/>
      <c r="D77" s="384"/>
      <c r="E77" s="456"/>
      <c r="F77" s="384"/>
      <c r="G77" s="384"/>
      <c r="H77" s="457"/>
      <c r="I77" s="353"/>
      <c r="J77" s="353"/>
      <c r="K77" s="437"/>
      <c r="L77" s="438"/>
      <c r="M77" s="438"/>
      <c r="N77" s="438"/>
      <c r="O77" s="438"/>
      <c r="P77" s="438"/>
      <c r="Q77" s="438"/>
      <c r="R77" s="438"/>
      <c r="S77" s="438"/>
      <c r="T77" s="438"/>
      <c r="U77" s="438"/>
    </row>
    <row r="78" spans="1:21" ht="21.75" customHeight="1" x14ac:dyDescent="0.2">
      <c r="A78" s="448"/>
      <c r="B78" s="456"/>
      <c r="C78" s="384"/>
      <c r="D78" s="384"/>
      <c r="E78" s="384"/>
      <c r="F78" s="458"/>
      <c r="G78" s="458"/>
      <c r="H78" s="384"/>
      <c r="I78" s="353"/>
      <c r="J78" s="353"/>
      <c r="K78" s="437"/>
      <c r="L78" s="438"/>
      <c r="M78" s="438"/>
      <c r="N78" s="438"/>
      <c r="O78" s="438"/>
      <c r="P78" s="438"/>
      <c r="Q78" s="438"/>
      <c r="R78" s="438"/>
      <c r="S78" s="438"/>
      <c r="T78" s="438"/>
      <c r="U78" s="438"/>
    </row>
    <row r="79" spans="1:21" ht="51.75" customHeight="1" x14ac:dyDescent="0.2">
      <c r="A79" s="459"/>
      <c r="B79" s="447"/>
      <c r="C79" s="447"/>
      <c r="D79" s="447"/>
      <c r="E79" s="447"/>
      <c r="F79" s="447"/>
      <c r="G79" s="447"/>
      <c r="H79" s="447"/>
      <c r="I79" s="353"/>
      <c r="J79" s="353"/>
      <c r="K79" s="437"/>
      <c r="L79" s="438"/>
      <c r="M79" s="460"/>
      <c r="N79" s="460"/>
      <c r="O79" s="460"/>
      <c r="P79" s="460"/>
      <c r="Q79" s="460"/>
      <c r="R79" s="460"/>
      <c r="S79" s="460"/>
      <c r="T79" s="460"/>
      <c r="U79" s="438"/>
    </row>
    <row r="80" spans="1:21" ht="15" customHeight="1" x14ac:dyDescent="0.2">
      <c r="A80" s="387"/>
      <c r="B80" s="447"/>
      <c r="C80" s="447"/>
      <c r="D80" s="447"/>
      <c r="E80" s="447"/>
      <c r="F80" s="447"/>
      <c r="G80" s="447"/>
      <c r="H80" s="447"/>
      <c r="I80" s="353"/>
      <c r="J80" s="353"/>
      <c r="K80" s="437"/>
      <c r="L80" s="463"/>
      <c r="M80" s="460"/>
      <c r="N80" s="460"/>
      <c r="O80" s="460"/>
      <c r="P80" s="460"/>
      <c r="Q80" s="460"/>
      <c r="R80" s="460"/>
      <c r="S80" s="460"/>
      <c r="T80" s="460"/>
      <c r="U80" s="438"/>
    </row>
    <row r="81" spans="1:23" ht="15" customHeight="1" x14ac:dyDescent="0.2">
      <c r="A81" s="448"/>
      <c r="B81" s="531"/>
      <c r="C81" s="531"/>
      <c r="D81" s="449"/>
      <c r="E81" s="531"/>
      <c r="F81" s="531"/>
      <c r="G81" s="449"/>
      <c r="H81" s="450"/>
      <c r="I81" s="353"/>
      <c r="J81" s="353"/>
      <c r="K81" s="437"/>
      <c r="L81" s="463"/>
      <c r="M81" s="438"/>
      <c r="N81" s="438"/>
      <c r="O81" s="438"/>
      <c r="P81" s="438"/>
      <c r="Q81" s="438"/>
      <c r="R81" s="438"/>
      <c r="S81" s="438"/>
      <c r="T81" s="438"/>
      <c r="U81" s="438"/>
    </row>
    <row r="82" spans="1:23" ht="15" customHeight="1" x14ac:dyDescent="0.2">
      <c r="A82" s="461"/>
      <c r="B82" s="531"/>
      <c r="C82" s="531"/>
      <c r="D82" s="462"/>
      <c r="E82" s="531"/>
      <c r="F82" s="531"/>
      <c r="G82" s="462"/>
      <c r="H82" s="462"/>
      <c r="I82" s="353"/>
      <c r="J82" s="353"/>
      <c r="K82" s="437"/>
      <c r="L82" s="438"/>
      <c r="M82" s="438"/>
      <c r="N82" s="438"/>
      <c r="O82" s="438"/>
      <c r="P82" s="438"/>
      <c r="Q82" s="438"/>
      <c r="R82" s="438"/>
      <c r="S82" s="438"/>
      <c r="T82" s="438"/>
      <c r="U82" s="438"/>
    </row>
    <row r="83" spans="1:23" ht="15" customHeight="1" x14ac:dyDescent="0.2">
      <c r="A83" s="464"/>
      <c r="B83" s="531"/>
      <c r="C83" s="531"/>
      <c r="D83" s="430"/>
      <c r="E83" s="531"/>
      <c r="F83" s="531"/>
      <c r="G83" s="430"/>
      <c r="H83" s="430"/>
      <c r="I83" s="353"/>
      <c r="J83" s="353"/>
      <c r="K83" s="437"/>
      <c r="L83" s="438"/>
      <c r="M83" s="438"/>
      <c r="N83" s="438"/>
      <c r="O83" s="438"/>
      <c r="P83" s="438"/>
      <c r="Q83" s="438"/>
      <c r="R83" s="438"/>
      <c r="S83" s="438"/>
      <c r="T83" s="438"/>
      <c r="U83" s="438"/>
    </row>
    <row r="84" spans="1:23" ht="27.75" customHeight="1" x14ac:dyDescent="0.2">
      <c r="A84" s="464"/>
      <c r="B84" s="531"/>
      <c r="C84" s="531"/>
      <c r="D84" s="430"/>
      <c r="E84" s="531"/>
      <c r="F84" s="531"/>
      <c r="G84" s="430"/>
      <c r="H84" s="430"/>
      <c r="I84" s="353"/>
      <c r="J84" s="353"/>
      <c r="K84" s="437"/>
      <c r="L84" s="438"/>
      <c r="M84" s="438"/>
      <c r="N84" s="438"/>
      <c r="O84" s="438"/>
      <c r="P84" s="438"/>
      <c r="Q84" s="438"/>
      <c r="R84" s="438"/>
      <c r="S84" s="438"/>
      <c r="T84" s="438"/>
      <c r="U84" s="438"/>
    </row>
    <row r="85" spans="1:23" ht="14.25" customHeight="1" x14ac:dyDescent="0.2">
      <c r="A85" s="465"/>
      <c r="B85" s="531"/>
      <c r="C85" s="531"/>
      <c r="D85" s="384"/>
      <c r="E85" s="531"/>
      <c r="F85" s="531"/>
      <c r="G85" s="384"/>
      <c r="H85" s="384"/>
      <c r="I85" s="353"/>
      <c r="J85" s="353"/>
      <c r="K85" s="437"/>
      <c r="L85" s="438"/>
      <c r="M85" s="438"/>
      <c r="N85" s="438"/>
      <c r="O85" s="438"/>
      <c r="P85" s="438"/>
      <c r="Q85" s="438"/>
      <c r="R85" s="438"/>
      <c r="S85" s="438"/>
      <c r="T85" s="438"/>
      <c r="U85" s="438"/>
    </row>
    <row r="86" spans="1:23" ht="27.75" customHeight="1" x14ac:dyDescent="0.2">
      <c r="A86" s="448"/>
      <c r="B86" s="456"/>
      <c r="C86" s="384"/>
      <c r="D86" s="384"/>
      <c r="E86" s="384"/>
      <c r="F86" s="458"/>
      <c r="G86" s="458"/>
      <c r="H86" s="384"/>
      <c r="I86" s="353"/>
      <c r="J86" s="353"/>
      <c r="K86" s="437"/>
      <c r="L86" s="438"/>
      <c r="M86" s="438"/>
      <c r="N86" s="438"/>
      <c r="O86" s="438"/>
      <c r="P86" s="438"/>
      <c r="Q86" s="438"/>
      <c r="R86" s="438"/>
      <c r="S86" s="438"/>
      <c r="T86" s="438"/>
      <c r="U86" s="438"/>
    </row>
    <row r="87" spans="1:23" ht="43.5" customHeight="1" x14ac:dyDescent="0.2">
      <c r="A87" s="376"/>
      <c r="B87" s="353"/>
      <c r="C87" s="353"/>
      <c r="D87" s="353"/>
      <c r="E87" s="353"/>
      <c r="F87" s="353"/>
      <c r="G87" s="353"/>
      <c r="H87" s="353"/>
      <c r="I87" s="353"/>
      <c r="J87" s="353"/>
      <c r="K87" s="353"/>
      <c r="L87" s="355"/>
      <c r="M87" s="343"/>
      <c r="N87" s="438"/>
      <c r="O87" s="438"/>
      <c r="P87" s="438"/>
      <c r="Q87" s="438"/>
      <c r="R87" s="438"/>
      <c r="S87" s="438"/>
      <c r="T87" s="438"/>
      <c r="U87" s="438"/>
      <c r="V87" s="438"/>
      <c r="W87" s="438"/>
    </row>
    <row r="88" spans="1:23" ht="17.45" customHeight="1" x14ac:dyDescent="0.2">
      <c r="K88" s="353"/>
      <c r="L88" s="466"/>
      <c r="M88" s="438"/>
      <c r="N88" s="438"/>
      <c r="O88" s="438"/>
      <c r="P88" s="438"/>
      <c r="Q88" s="438"/>
      <c r="R88" s="438"/>
      <c r="S88" s="438"/>
      <c r="T88" s="438"/>
      <c r="U88" s="438"/>
      <c r="V88" s="438"/>
    </row>
    <row r="89" spans="1:23" ht="17.45" customHeight="1" x14ac:dyDescent="0.2">
      <c r="K89" s="353"/>
      <c r="L89" s="466"/>
      <c r="M89" s="438"/>
      <c r="N89" s="438"/>
      <c r="O89" s="438"/>
      <c r="P89" s="438"/>
      <c r="Q89" s="438"/>
      <c r="R89" s="438"/>
      <c r="S89" s="438"/>
      <c r="T89" s="438"/>
      <c r="U89" s="438"/>
      <c r="V89" s="438"/>
    </row>
    <row r="90" spans="1:23" ht="14.25" customHeight="1" x14ac:dyDescent="0.2">
      <c r="K90" s="437"/>
      <c r="L90" s="438"/>
      <c r="M90" s="438"/>
      <c r="N90" s="438"/>
      <c r="O90" s="438"/>
      <c r="P90" s="438"/>
      <c r="Q90" s="438"/>
      <c r="R90" s="438"/>
      <c r="S90" s="438"/>
      <c r="T90" s="438"/>
      <c r="U90" s="438"/>
    </row>
    <row r="91" spans="1:23" ht="16.5" customHeight="1" x14ac:dyDescent="0.2">
      <c r="K91" s="437"/>
      <c r="L91" s="438"/>
      <c r="M91" s="438"/>
      <c r="N91" s="438"/>
      <c r="O91" s="438"/>
      <c r="P91" s="438"/>
      <c r="Q91" s="438"/>
      <c r="R91" s="438"/>
      <c r="S91" s="438"/>
      <c r="T91" s="438"/>
      <c r="U91" s="438"/>
    </row>
    <row r="92" spans="1:23" x14ac:dyDescent="0.2">
      <c r="K92" s="437"/>
      <c r="L92" s="438"/>
      <c r="M92" s="438"/>
      <c r="N92" s="438"/>
      <c r="O92" s="438"/>
      <c r="P92" s="438"/>
      <c r="Q92" s="438"/>
      <c r="R92" s="438"/>
      <c r="S92" s="438"/>
      <c r="T92" s="438"/>
      <c r="U92" s="438"/>
    </row>
    <row r="93" spans="1:23" ht="16.7" customHeight="1" x14ac:dyDescent="0.2">
      <c r="K93" s="437"/>
      <c r="L93" s="438"/>
      <c r="M93" s="438"/>
      <c r="N93" s="438"/>
      <c r="O93" s="438"/>
      <c r="P93" s="438"/>
      <c r="Q93" s="438"/>
      <c r="R93" s="438"/>
      <c r="S93" s="438"/>
      <c r="T93" s="438"/>
      <c r="U93" s="460"/>
    </row>
    <row r="94" spans="1:23" x14ac:dyDescent="0.2">
      <c r="K94" s="466"/>
      <c r="L94" s="438"/>
      <c r="M94" s="438"/>
      <c r="N94" s="438"/>
      <c r="O94" s="438"/>
      <c r="P94" s="438"/>
      <c r="Q94" s="438"/>
      <c r="R94" s="438"/>
      <c r="S94" s="438"/>
      <c r="T94" s="438"/>
      <c r="U94" s="460"/>
    </row>
    <row r="95" spans="1:23" x14ac:dyDescent="0.2">
      <c r="K95" s="343"/>
      <c r="L95" s="438"/>
      <c r="M95" s="438"/>
      <c r="N95" s="438"/>
      <c r="O95" s="438"/>
      <c r="P95" s="438"/>
      <c r="Q95" s="438"/>
      <c r="R95" s="438"/>
      <c r="S95" s="438"/>
      <c r="T95" s="438"/>
    </row>
    <row r="96" spans="1:23" x14ac:dyDescent="0.2">
      <c r="K96" s="343"/>
      <c r="L96" s="438"/>
      <c r="M96" s="460"/>
      <c r="N96" s="460"/>
      <c r="O96" s="460"/>
      <c r="P96" s="460"/>
      <c r="Q96" s="460"/>
      <c r="R96" s="460"/>
      <c r="S96" s="460"/>
      <c r="T96" s="460"/>
    </row>
    <row r="97" spans="11:20" x14ac:dyDescent="0.2">
      <c r="K97" s="343"/>
      <c r="L97" s="460"/>
      <c r="M97" s="460"/>
      <c r="N97" s="460"/>
      <c r="O97" s="460"/>
      <c r="P97" s="460"/>
      <c r="Q97" s="460"/>
      <c r="R97" s="460"/>
      <c r="S97" s="460"/>
      <c r="T97" s="460"/>
    </row>
    <row r="98" spans="11:20" x14ac:dyDescent="0.2">
      <c r="K98" s="343"/>
      <c r="L98" s="460"/>
    </row>
    <row r="99" spans="11:20" x14ac:dyDescent="0.2">
      <c r="K99" s="343"/>
    </row>
    <row r="100" spans="11:20" x14ac:dyDescent="0.2">
      <c r="K100" s="343"/>
    </row>
    <row r="101" spans="11:20" x14ac:dyDescent="0.2">
      <c r="K101" s="343"/>
    </row>
    <row r="102" spans="11:20" x14ac:dyDescent="0.2">
      <c r="K102" s="343"/>
    </row>
    <row r="103" spans="11:20" x14ac:dyDescent="0.2">
      <c r="K103" s="343"/>
    </row>
    <row r="104" spans="11:20" x14ac:dyDescent="0.2">
      <c r="K104" s="343"/>
    </row>
    <row r="105" spans="11:20" x14ac:dyDescent="0.2">
      <c r="K105" s="343"/>
    </row>
    <row r="106" spans="11:20" x14ac:dyDescent="0.2">
      <c r="K106" s="343"/>
    </row>
    <row r="107" spans="11:20" x14ac:dyDescent="0.2">
      <c r="K107" s="343"/>
    </row>
  </sheetData>
  <mergeCells count="6">
    <mergeCell ref="A65:F65"/>
    <mergeCell ref="A67:F67"/>
    <mergeCell ref="A69:F69"/>
    <mergeCell ref="A71:F71"/>
    <mergeCell ref="B81:C85"/>
    <mergeCell ref="E81:F85"/>
  </mergeCells>
  <pageMargins left="0.74803149606299202" right="0.74803149606299202" top="0.98425196850393704" bottom="0.98425196850393704" header="0.511811023622047" footer="0.511811023622047"/>
  <pageSetup paperSize="9" scale="51" fitToHeight="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8"/>
  <sheetViews>
    <sheetView workbookViewId="0">
      <selection activeCell="A2" sqref="A2:A3"/>
    </sheetView>
  </sheetViews>
  <sheetFormatPr defaultColWidth="8.42578125" defaultRowHeight="12.75" x14ac:dyDescent="0.2"/>
  <cols>
    <col min="1" max="1" width="34.140625" customWidth="1"/>
    <col min="2" max="2" width="27.140625" customWidth="1"/>
    <col min="3" max="3" width="24.42578125" customWidth="1"/>
  </cols>
  <sheetData>
    <row r="1" spans="1:3" x14ac:dyDescent="0.2">
      <c r="A1" s="6" t="s">
        <v>4</v>
      </c>
      <c r="B1" s="6" t="s">
        <v>54</v>
      </c>
      <c r="C1" s="6"/>
    </row>
    <row r="2" spans="1:3" ht="25.5" x14ac:dyDescent="0.2">
      <c r="A2" s="187" t="s">
        <v>55</v>
      </c>
      <c r="B2" s="187" t="s">
        <v>55</v>
      </c>
      <c r="C2" s="188"/>
    </row>
    <row r="3" spans="1:3" x14ac:dyDescent="0.2">
      <c r="A3" s="189" t="s">
        <v>56</v>
      </c>
      <c r="B3" s="189" t="s">
        <v>57</v>
      </c>
      <c r="C3" s="188"/>
    </row>
    <row r="4" spans="1:3" x14ac:dyDescent="0.2">
      <c r="B4" s="188"/>
      <c r="C4" s="188"/>
    </row>
    <row r="5" spans="1:3" x14ac:dyDescent="0.2">
      <c r="B5" s="188"/>
      <c r="C5" s="188"/>
    </row>
    <row r="6" spans="1:3" x14ac:dyDescent="0.2">
      <c r="B6" s="188"/>
      <c r="C6" s="188"/>
    </row>
    <row r="7" spans="1:3" x14ac:dyDescent="0.2">
      <c r="B7" s="189"/>
      <c r="C7" s="190"/>
    </row>
    <row r="8" spans="1:3" x14ac:dyDescent="0.2">
      <c r="B8" s="188"/>
      <c r="C8" s="188"/>
    </row>
    <row r="9" spans="1:3" x14ac:dyDescent="0.2">
      <c r="B9" s="190"/>
      <c r="C9" s="190"/>
    </row>
    <row r="10" spans="1:3" x14ac:dyDescent="0.2">
      <c r="C10" s="188"/>
    </row>
    <row r="11" spans="1:3" x14ac:dyDescent="0.2">
      <c r="C11" s="188"/>
    </row>
    <row r="12" spans="1:3" x14ac:dyDescent="0.2">
      <c r="C12" s="188"/>
    </row>
    <row r="13" spans="1:3" x14ac:dyDescent="0.2">
      <c r="C13" s="190"/>
    </row>
    <row r="14" spans="1:3" x14ac:dyDescent="0.2">
      <c r="C14" s="190"/>
    </row>
    <row r="15" spans="1:3" x14ac:dyDescent="0.2">
      <c r="C15" s="188"/>
    </row>
    <row r="16" spans="1:3" x14ac:dyDescent="0.2">
      <c r="C16" s="190"/>
    </row>
    <row r="17" spans="3:3" x14ac:dyDescent="0.2">
      <c r="C17" s="190"/>
    </row>
    <row r="18" spans="3:3" x14ac:dyDescent="0.2">
      <c r="C18" s="190"/>
    </row>
    <row r="19" spans="3:3" x14ac:dyDescent="0.2">
      <c r="C19" s="190"/>
    </row>
    <row r="20" spans="3:3" x14ac:dyDescent="0.2">
      <c r="C20" s="190"/>
    </row>
    <row r="21" spans="3:3" x14ac:dyDescent="0.2">
      <c r="C21" s="188"/>
    </row>
    <row r="22" spans="3:3" x14ac:dyDescent="0.2">
      <c r="C22" s="190"/>
    </row>
    <row r="23" spans="3:3" x14ac:dyDescent="0.2">
      <c r="C23" s="190"/>
    </row>
    <row r="24" spans="3:3" x14ac:dyDescent="0.2">
      <c r="C24" s="190"/>
    </row>
    <row r="25" spans="3:3" x14ac:dyDescent="0.2">
      <c r="C25" s="190"/>
    </row>
    <row r="26" spans="3:3" x14ac:dyDescent="0.2">
      <c r="C26" s="188"/>
    </row>
    <row r="27" spans="3:3" x14ac:dyDescent="0.2">
      <c r="C27" s="188"/>
    </row>
    <row r="28" spans="3:3" x14ac:dyDescent="0.2">
      <c r="C28" s="18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E52"/>
  <sheetViews>
    <sheetView showGridLines="0" workbookViewId="0">
      <pane ySplit="2" topLeftCell="A3" activePane="bottomLeft" state="frozen"/>
      <selection pane="bottomLeft" activeCell="I8" sqref="I8"/>
    </sheetView>
  </sheetViews>
  <sheetFormatPr defaultColWidth="8.42578125" defaultRowHeight="12.75" x14ac:dyDescent="0.2"/>
  <cols>
    <col min="1" max="1" width="18.85546875" customWidth="1"/>
    <col min="2" max="2" width="49.42578125" customWidth="1"/>
    <col min="3" max="3" width="12.42578125" customWidth="1"/>
    <col min="4" max="4" width="12" customWidth="1"/>
    <col min="5" max="5" width="13.42578125" customWidth="1"/>
    <col min="8" max="8" width="13.42578125" customWidth="1"/>
  </cols>
  <sheetData>
    <row r="1" spans="1:5" ht="10.5" customHeight="1" x14ac:dyDescent="0.2"/>
    <row r="2" spans="1:5" s="16" customFormat="1" ht="27" customHeight="1" x14ac:dyDescent="0.3">
      <c r="A2" s="25" t="s">
        <v>58</v>
      </c>
      <c r="B2" s="17"/>
      <c r="C2" s="15"/>
      <c r="E2" s="19"/>
    </row>
    <row r="3" spans="1:5" ht="12.75" customHeight="1" x14ac:dyDescent="0.2"/>
    <row r="4" spans="1:5" s="9" customFormat="1" ht="21.75" customHeight="1" x14ac:dyDescent="0.2">
      <c r="A4" s="191" t="s">
        <v>59</v>
      </c>
      <c r="B4" s="192" t="s">
        <v>60</v>
      </c>
      <c r="C4" s="192" t="s">
        <v>61</v>
      </c>
    </row>
    <row r="5" spans="1:5" s="9" customFormat="1" ht="16.5" customHeight="1" x14ac:dyDescent="0.2">
      <c r="A5" s="193" t="s">
        <v>62</v>
      </c>
      <c r="B5" s="142" t="s">
        <v>63</v>
      </c>
      <c r="C5" s="24"/>
    </row>
    <row r="6" spans="1:5" s="9" customFormat="1" ht="25.5" x14ac:dyDescent="0.2">
      <c r="A6" s="194" t="s">
        <v>64</v>
      </c>
      <c r="B6" s="195" t="s">
        <v>65</v>
      </c>
      <c r="C6" s="196" t="s">
        <v>66</v>
      </c>
    </row>
    <row r="7" spans="1:5" s="9" customFormat="1" ht="28.5" customHeight="1" x14ac:dyDescent="0.2">
      <c r="A7" s="194" t="s">
        <v>67</v>
      </c>
      <c r="B7" s="195" t="s">
        <v>68</v>
      </c>
      <c r="C7" s="196" t="s">
        <v>66</v>
      </c>
    </row>
    <row r="8" spans="1:5" s="9" customFormat="1" ht="16.5" customHeight="1" x14ac:dyDescent="0.2">
      <c r="A8" s="197" t="s">
        <v>69</v>
      </c>
      <c r="B8" s="198" t="s">
        <v>70</v>
      </c>
      <c r="C8" s="196"/>
    </row>
    <row r="9" spans="1:5" ht="16.5" customHeight="1" x14ac:dyDescent="0.2">
      <c r="A9" s="194" t="s">
        <v>71</v>
      </c>
      <c r="B9" s="195" t="s">
        <v>72</v>
      </c>
      <c r="C9" s="196" t="s">
        <v>73</v>
      </c>
    </row>
    <row r="10" spans="1:5" ht="16.5" customHeight="1" x14ac:dyDescent="0.2">
      <c r="A10" s="194" t="s">
        <v>74</v>
      </c>
      <c r="B10" s="195" t="s">
        <v>75</v>
      </c>
      <c r="C10" s="196" t="s">
        <v>76</v>
      </c>
    </row>
    <row r="11" spans="1:5" ht="16.5" customHeight="1" x14ac:dyDescent="0.2">
      <c r="A11" s="194" t="s">
        <v>77</v>
      </c>
      <c r="B11" s="195" t="s">
        <v>78</v>
      </c>
      <c r="C11" s="196" t="s">
        <v>79</v>
      </c>
    </row>
    <row r="12" spans="1:5" ht="16.5" customHeight="1" x14ac:dyDescent="0.2">
      <c r="A12" s="197" t="s">
        <v>80</v>
      </c>
      <c r="B12" s="198" t="s">
        <v>81</v>
      </c>
      <c r="C12" s="196"/>
    </row>
    <row r="13" spans="1:5" ht="16.5" customHeight="1" x14ac:dyDescent="0.2">
      <c r="A13" s="194" t="s">
        <v>71</v>
      </c>
      <c r="B13" s="195" t="s">
        <v>82</v>
      </c>
      <c r="C13" s="196" t="s">
        <v>83</v>
      </c>
    </row>
    <row r="14" spans="1:5" ht="16.5" customHeight="1" x14ac:dyDescent="0.2">
      <c r="A14" s="194" t="s">
        <v>74</v>
      </c>
      <c r="B14" s="195" t="s">
        <v>84</v>
      </c>
      <c r="C14" s="196" t="s">
        <v>66</v>
      </c>
    </row>
    <row r="15" spans="1:5" ht="16.5" customHeight="1" x14ac:dyDescent="0.2">
      <c r="A15" s="194" t="s">
        <v>77</v>
      </c>
      <c r="B15" s="195" t="s">
        <v>85</v>
      </c>
      <c r="C15" s="196" t="s">
        <v>86</v>
      </c>
    </row>
    <row r="16" spans="1:5" s="9" customFormat="1" ht="16.5" customHeight="1" x14ac:dyDescent="0.2">
      <c r="A16" s="143"/>
      <c r="B16" s="23"/>
      <c r="C16" s="23"/>
    </row>
    <row r="17" spans="1:3" s="9" customFormat="1" ht="21.75" customHeight="1" x14ac:dyDescent="0.2">
      <c r="A17" s="191" t="s">
        <v>87</v>
      </c>
      <c r="B17" s="192" t="s">
        <v>60</v>
      </c>
      <c r="C17" s="192" t="s">
        <v>61</v>
      </c>
    </row>
    <row r="18" spans="1:3" ht="16.5" customHeight="1" x14ac:dyDescent="0.2">
      <c r="A18" s="193" t="s">
        <v>88</v>
      </c>
      <c r="B18" s="500"/>
      <c r="C18" s="501"/>
    </row>
    <row r="19" spans="1:3" s="9" customFormat="1" ht="27.75" customHeight="1" x14ac:dyDescent="0.2">
      <c r="A19" s="194" t="s">
        <v>64</v>
      </c>
      <c r="B19" s="199"/>
      <c r="C19" s="199"/>
    </row>
    <row r="20" spans="1:3" s="9" customFormat="1" ht="26.45" customHeight="1" x14ac:dyDescent="0.2">
      <c r="A20" s="194" t="s">
        <v>67</v>
      </c>
      <c r="B20" s="199"/>
      <c r="C20" s="199"/>
    </row>
    <row r="21" spans="1:3" s="9" customFormat="1" ht="16.5" customHeight="1" x14ac:dyDescent="0.2">
      <c r="A21" s="197" t="s">
        <v>69</v>
      </c>
      <c r="B21" s="199"/>
      <c r="C21" s="199"/>
    </row>
    <row r="22" spans="1:3" s="9" customFormat="1" ht="16.5" customHeight="1" x14ac:dyDescent="0.2">
      <c r="A22" s="194" t="s">
        <v>71</v>
      </c>
      <c r="B22" s="199"/>
      <c r="C22" s="199"/>
    </row>
    <row r="23" spans="1:3" s="9" customFormat="1" ht="16.5" customHeight="1" x14ac:dyDescent="0.2">
      <c r="A23" s="194" t="s">
        <v>74</v>
      </c>
      <c r="B23" s="199"/>
      <c r="C23" s="199"/>
    </row>
    <row r="24" spans="1:3" s="9" customFormat="1" ht="16.5" customHeight="1" x14ac:dyDescent="0.2">
      <c r="A24" s="194" t="s">
        <v>77</v>
      </c>
      <c r="B24" s="199"/>
      <c r="C24" s="199"/>
    </row>
    <row r="25" spans="1:3" s="9" customFormat="1" ht="16.5" customHeight="1" x14ac:dyDescent="0.2">
      <c r="A25" s="197" t="s">
        <v>80</v>
      </c>
      <c r="B25" s="199"/>
      <c r="C25" s="199"/>
    </row>
    <row r="26" spans="1:3" s="9" customFormat="1" ht="16.5" customHeight="1" x14ac:dyDescent="0.2">
      <c r="A26" s="194" t="s">
        <v>71</v>
      </c>
      <c r="B26" s="199"/>
      <c r="C26" s="200"/>
    </row>
    <row r="27" spans="1:3" ht="16.5" customHeight="1" x14ac:dyDescent="0.2">
      <c r="A27" s="194" t="s">
        <v>74</v>
      </c>
      <c r="B27" s="199"/>
      <c r="C27" s="199"/>
    </row>
    <row r="28" spans="1:3" ht="16.5" customHeight="1" x14ac:dyDescent="0.2">
      <c r="A28" s="194" t="s">
        <v>77</v>
      </c>
      <c r="B28" s="199"/>
      <c r="C28" s="199"/>
    </row>
    <row r="29" spans="1:3" ht="16.5" customHeight="1" x14ac:dyDescent="0.2">
      <c r="A29" s="143"/>
      <c r="B29" s="23"/>
      <c r="C29" s="23"/>
    </row>
    <row r="30" spans="1:3" ht="16.5" customHeight="1" x14ac:dyDescent="0.2">
      <c r="A30" s="193" t="s">
        <v>89</v>
      </c>
      <c r="B30" s="500"/>
      <c r="C30" s="501"/>
    </row>
    <row r="31" spans="1:3" ht="26.45" customHeight="1" x14ac:dyDescent="0.2">
      <c r="A31" s="194" t="s">
        <v>64</v>
      </c>
      <c r="B31" s="199"/>
      <c r="C31" s="199"/>
    </row>
    <row r="32" spans="1:3" ht="25.5" customHeight="1" x14ac:dyDescent="0.2">
      <c r="A32" s="194" t="s">
        <v>67</v>
      </c>
      <c r="B32" s="199"/>
      <c r="C32" s="199"/>
    </row>
    <row r="33" spans="1:3" ht="16.5" customHeight="1" x14ac:dyDescent="0.2">
      <c r="A33" s="197" t="s">
        <v>69</v>
      </c>
      <c r="B33" s="199"/>
      <c r="C33" s="199"/>
    </row>
    <row r="34" spans="1:3" ht="16.5" customHeight="1" x14ac:dyDescent="0.2">
      <c r="A34" s="194" t="s">
        <v>71</v>
      </c>
      <c r="B34" s="199"/>
      <c r="C34" s="199"/>
    </row>
    <row r="35" spans="1:3" ht="16.5" customHeight="1" x14ac:dyDescent="0.2">
      <c r="A35" s="194" t="s">
        <v>74</v>
      </c>
      <c r="B35" s="199"/>
      <c r="C35" s="199"/>
    </row>
    <row r="36" spans="1:3" ht="16.5" customHeight="1" x14ac:dyDescent="0.2">
      <c r="A36" s="194" t="s">
        <v>77</v>
      </c>
      <c r="B36" s="199"/>
      <c r="C36" s="199"/>
    </row>
    <row r="37" spans="1:3" ht="16.5" customHeight="1" x14ac:dyDescent="0.2">
      <c r="A37" s="197" t="s">
        <v>80</v>
      </c>
      <c r="B37" s="199"/>
      <c r="C37" s="199"/>
    </row>
    <row r="38" spans="1:3" ht="16.5" customHeight="1" x14ac:dyDescent="0.2">
      <c r="A38" s="194" t="s">
        <v>71</v>
      </c>
      <c r="B38" s="199"/>
      <c r="C38" s="200"/>
    </row>
    <row r="39" spans="1:3" ht="16.5" customHeight="1" x14ac:dyDescent="0.2">
      <c r="A39" s="194" t="s">
        <v>74</v>
      </c>
      <c r="B39" s="199"/>
      <c r="C39" s="199"/>
    </row>
    <row r="40" spans="1:3" ht="16.5" customHeight="1" x14ac:dyDescent="0.2">
      <c r="A40" s="194" t="s">
        <v>77</v>
      </c>
      <c r="B40" s="199"/>
      <c r="C40" s="199"/>
    </row>
    <row r="41" spans="1:3" ht="16.5" customHeight="1" x14ac:dyDescent="0.2">
      <c r="A41" s="22"/>
      <c r="B41" s="21"/>
      <c r="C41" s="21"/>
    </row>
    <row r="42" spans="1:3" ht="16.5" customHeight="1" x14ac:dyDescent="0.2">
      <c r="A42" s="193" t="s">
        <v>90</v>
      </c>
      <c r="B42" s="500"/>
      <c r="C42" s="501"/>
    </row>
    <row r="43" spans="1:3" ht="27" customHeight="1" x14ac:dyDescent="0.2">
      <c r="A43" s="194" t="s">
        <v>64</v>
      </c>
      <c r="B43" s="199"/>
      <c r="C43" s="199"/>
    </row>
    <row r="44" spans="1:3" ht="26.45" customHeight="1" x14ac:dyDescent="0.2">
      <c r="A44" s="194" t="s">
        <v>67</v>
      </c>
      <c r="B44" s="199"/>
      <c r="C44" s="199"/>
    </row>
    <row r="45" spans="1:3" ht="16.5" customHeight="1" x14ac:dyDescent="0.2">
      <c r="A45" s="197" t="s">
        <v>69</v>
      </c>
      <c r="B45" s="199"/>
      <c r="C45" s="199"/>
    </row>
    <row r="46" spans="1:3" ht="16.5" customHeight="1" x14ac:dyDescent="0.2">
      <c r="A46" s="194" t="s">
        <v>71</v>
      </c>
      <c r="B46" s="199"/>
      <c r="C46" s="199"/>
    </row>
    <row r="47" spans="1:3" ht="16.5" customHeight="1" x14ac:dyDescent="0.2">
      <c r="A47" s="194" t="s">
        <v>74</v>
      </c>
      <c r="B47" s="199"/>
      <c r="C47" s="199"/>
    </row>
    <row r="48" spans="1:3" ht="16.5" customHeight="1" x14ac:dyDescent="0.2">
      <c r="A48" s="194" t="s">
        <v>77</v>
      </c>
      <c r="B48" s="199"/>
      <c r="C48" s="199"/>
    </row>
    <row r="49" spans="1:3" ht="16.5" customHeight="1" x14ac:dyDescent="0.2">
      <c r="A49" s="197" t="s">
        <v>80</v>
      </c>
      <c r="B49" s="199"/>
      <c r="C49" s="199"/>
    </row>
    <row r="50" spans="1:3" ht="16.5" customHeight="1" x14ac:dyDescent="0.2">
      <c r="A50" s="194" t="s">
        <v>71</v>
      </c>
      <c r="B50" s="199"/>
      <c r="C50" s="200"/>
    </row>
    <row r="51" spans="1:3" ht="16.5" customHeight="1" x14ac:dyDescent="0.2">
      <c r="A51" s="194" t="s">
        <v>74</v>
      </c>
      <c r="B51" s="199"/>
      <c r="C51" s="199"/>
    </row>
    <row r="52" spans="1:3" ht="16.5" customHeight="1" x14ac:dyDescent="0.2">
      <c r="A52" s="194" t="s">
        <v>77</v>
      </c>
      <c r="B52" s="199"/>
      <c r="C52" s="199"/>
    </row>
  </sheetData>
  <mergeCells count="3">
    <mergeCell ref="B18:C18"/>
    <mergeCell ref="B30:C30"/>
    <mergeCell ref="B42:C42"/>
  </mergeCells>
  <pageMargins left="0.75" right="0.75" top="1" bottom="1" header="0.5" footer="0.5"/>
  <pageSetup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O54"/>
  <sheetViews>
    <sheetView showGridLines="0" workbookViewId="0">
      <pane ySplit="2" topLeftCell="A3" activePane="bottomLeft" state="frozen"/>
      <selection pane="bottomLeft" activeCell="A2" sqref="A2"/>
    </sheetView>
  </sheetViews>
  <sheetFormatPr defaultColWidth="8.42578125" defaultRowHeight="12.75" x14ac:dyDescent="0.2"/>
  <cols>
    <col min="1" max="1" width="26" customWidth="1"/>
    <col min="2" max="2" width="6.85546875" bestFit="1" customWidth="1"/>
    <col min="3" max="3" width="7.42578125" customWidth="1"/>
    <col min="4" max="4" width="7.140625" bestFit="1" customWidth="1"/>
    <col min="5" max="5" width="6.85546875" bestFit="1" customWidth="1"/>
    <col min="6" max="6" width="7.42578125" bestFit="1" customWidth="1"/>
    <col min="7" max="7" width="6.85546875" bestFit="1" customWidth="1"/>
    <col min="8" max="8" width="6.42578125" bestFit="1" customWidth="1"/>
    <col min="9" max="10" width="7.140625" bestFit="1" customWidth="1"/>
    <col min="11" max="11" width="6.85546875" bestFit="1" customWidth="1"/>
    <col min="12" max="13" width="7.140625" bestFit="1" customWidth="1"/>
  </cols>
  <sheetData>
    <row r="1" spans="1:13" ht="9" customHeight="1" x14ac:dyDescent="0.2"/>
    <row r="2" spans="1:13" s="12" customFormat="1" ht="21.75" customHeight="1" x14ac:dyDescent="0.2">
      <c r="A2" s="20" t="s">
        <v>91</v>
      </c>
      <c r="B2" s="14"/>
    </row>
    <row r="3" spans="1:13" ht="9" customHeight="1" x14ac:dyDescent="0.3">
      <c r="A3" s="13"/>
      <c r="B3" s="10"/>
      <c r="C3" s="10"/>
      <c r="D3" s="10"/>
      <c r="E3" s="10"/>
      <c r="F3" s="10"/>
      <c r="G3" s="10"/>
      <c r="H3" s="10"/>
      <c r="I3" s="10"/>
      <c r="J3" s="10"/>
      <c r="K3" s="10"/>
      <c r="L3" s="10"/>
      <c r="M3" s="10"/>
    </row>
    <row r="4" spans="1:13" ht="15.75" customHeight="1" x14ac:dyDescent="0.2">
      <c r="A4" s="201"/>
      <c r="B4" s="202">
        <v>41287</v>
      </c>
      <c r="C4" s="202">
        <v>41318</v>
      </c>
      <c r="D4" s="202">
        <v>41346</v>
      </c>
      <c r="E4" s="202">
        <v>41377</v>
      </c>
      <c r="F4" s="202">
        <v>41407</v>
      </c>
      <c r="G4" s="202">
        <v>41438</v>
      </c>
      <c r="H4" s="202">
        <v>41468</v>
      </c>
      <c r="I4" s="202">
        <v>41499</v>
      </c>
      <c r="J4" s="202">
        <v>41530</v>
      </c>
      <c r="K4" s="202">
        <v>41560</v>
      </c>
      <c r="L4" s="202">
        <v>41591</v>
      </c>
      <c r="M4" s="202">
        <v>41621</v>
      </c>
    </row>
    <row r="5" spans="1:13" ht="27" customHeight="1" x14ac:dyDescent="0.2">
      <c r="A5" s="197" t="s">
        <v>92</v>
      </c>
      <c r="B5" s="502" t="s">
        <v>93</v>
      </c>
      <c r="C5" s="503"/>
      <c r="D5" s="503"/>
      <c r="E5" s="503"/>
      <c r="F5" s="503"/>
      <c r="G5" s="503"/>
      <c r="H5" s="503"/>
      <c r="I5" s="503"/>
      <c r="J5" s="503"/>
      <c r="K5" s="503"/>
      <c r="L5" s="503"/>
      <c r="M5" s="504"/>
    </row>
    <row r="6" spans="1:13" ht="15.75" customHeight="1" x14ac:dyDescent="0.2">
      <c r="A6" s="203" t="s">
        <v>80</v>
      </c>
      <c r="B6" s="505" t="s">
        <v>94</v>
      </c>
      <c r="C6" s="506"/>
      <c r="D6" s="506"/>
      <c r="E6" s="506"/>
      <c r="F6" s="506"/>
      <c r="G6" s="506"/>
      <c r="H6" s="506"/>
      <c r="I6" s="506"/>
      <c r="J6" s="506"/>
      <c r="K6" s="506"/>
      <c r="L6" s="506"/>
      <c r="M6" s="507"/>
    </row>
    <row r="7" spans="1:13" ht="15.75" customHeight="1" x14ac:dyDescent="0.2">
      <c r="A7" s="204" t="s">
        <v>95</v>
      </c>
      <c r="B7" s="205"/>
      <c r="C7" s="206"/>
      <c r="D7" s="207"/>
      <c r="E7" s="207"/>
      <c r="F7" s="207"/>
      <c r="G7" s="207"/>
      <c r="H7" s="207"/>
      <c r="I7" s="207"/>
      <c r="J7" s="207"/>
      <c r="K7" s="207"/>
      <c r="L7" s="207"/>
      <c r="M7" s="207"/>
    </row>
    <row r="8" spans="1:13" ht="15.75" customHeight="1" x14ac:dyDescent="0.2">
      <c r="A8" s="208" t="s">
        <v>96</v>
      </c>
      <c r="B8" s="209"/>
      <c r="C8" s="209"/>
      <c r="D8" s="207"/>
      <c r="E8" s="206"/>
      <c r="F8" s="207"/>
      <c r="G8" s="207"/>
      <c r="H8" s="207"/>
      <c r="I8" s="207"/>
      <c r="J8" s="207"/>
      <c r="K8" s="207"/>
      <c r="L8" s="207"/>
      <c r="M8" s="207"/>
    </row>
    <row r="9" spans="1:13" ht="15.75" customHeight="1" x14ac:dyDescent="0.2">
      <c r="A9" s="208" t="s">
        <v>97</v>
      </c>
      <c r="B9" s="209"/>
      <c r="C9" s="209"/>
      <c r="D9" s="207"/>
      <c r="E9" s="207"/>
      <c r="F9" s="207"/>
      <c r="G9" s="207"/>
      <c r="H9" s="206"/>
      <c r="I9" s="207"/>
      <c r="J9" s="207"/>
      <c r="K9" s="207"/>
      <c r="L9" s="207"/>
      <c r="M9" s="207"/>
    </row>
    <row r="10" spans="1:13" s="10" customFormat="1" ht="15.75" customHeight="1" x14ac:dyDescent="0.2">
      <c r="A10" s="204" t="s">
        <v>98</v>
      </c>
      <c r="B10" s="210"/>
      <c r="C10" s="209"/>
      <c r="D10" s="207"/>
      <c r="E10" s="207"/>
      <c r="F10" s="207"/>
      <c r="G10" s="207"/>
      <c r="H10" s="207"/>
      <c r="I10" s="207"/>
      <c r="J10" s="207"/>
      <c r="K10" s="207"/>
      <c r="L10" s="206"/>
      <c r="M10" s="207"/>
    </row>
    <row r="11" spans="1:13" x14ac:dyDescent="0.2">
      <c r="A11" s="511"/>
      <c r="B11" s="512"/>
      <c r="C11" s="512"/>
      <c r="D11" s="512"/>
      <c r="E11" s="512"/>
      <c r="F11" s="512"/>
      <c r="G11" s="512"/>
      <c r="H11" s="512"/>
      <c r="I11" s="512"/>
      <c r="J11" s="512"/>
      <c r="K11" s="512"/>
      <c r="L11" s="512"/>
      <c r="M11" s="513"/>
    </row>
    <row r="12" spans="1:13" ht="24" hidden="1" customHeight="1" x14ac:dyDescent="0.2">
      <c r="A12" s="210"/>
      <c r="B12" s="209"/>
      <c r="C12" s="209"/>
      <c r="D12" s="207"/>
      <c r="E12" s="207"/>
      <c r="F12" s="207"/>
      <c r="G12" s="207"/>
      <c r="H12" s="207"/>
      <c r="I12" s="207"/>
      <c r="J12" s="207"/>
      <c r="K12" s="207"/>
      <c r="L12" s="207"/>
      <c r="M12" s="207"/>
    </row>
    <row r="13" spans="1:13" hidden="1" x14ac:dyDescent="0.2">
      <c r="A13" s="210"/>
      <c r="B13" s="209"/>
      <c r="C13" s="209"/>
      <c r="D13" s="207"/>
      <c r="E13" s="207"/>
      <c r="F13" s="207"/>
      <c r="G13" s="207"/>
      <c r="H13" s="207"/>
      <c r="I13" s="207"/>
      <c r="J13" s="207"/>
      <c r="K13" s="207"/>
      <c r="L13" s="207"/>
      <c r="M13" s="207"/>
    </row>
    <row r="14" spans="1:13" ht="39" hidden="1" customHeight="1" x14ac:dyDescent="0.2">
      <c r="A14" s="210"/>
      <c r="B14" s="209"/>
      <c r="C14" s="209"/>
      <c r="D14" s="207"/>
      <c r="E14" s="207"/>
      <c r="F14" s="207"/>
      <c r="G14" s="207"/>
      <c r="H14" s="207"/>
      <c r="I14" s="207"/>
      <c r="J14" s="207"/>
      <c r="K14" s="207"/>
      <c r="L14" s="207"/>
      <c r="M14" s="207"/>
    </row>
    <row r="15" spans="1:13" hidden="1" x14ac:dyDescent="0.2">
      <c r="A15" s="210"/>
      <c r="B15" s="209"/>
      <c r="C15" s="209"/>
      <c r="D15" s="207"/>
      <c r="E15" s="207"/>
      <c r="F15" s="207"/>
      <c r="G15" s="207"/>
      <c r="H15" s="207"/>
      <c r="I15" s="207"/>
      <c r="J15" s="207"/>
      <c r="K15" s="207"/>
      <c r="L15" s="207"/>
      <c r="M15" s="207"/>
    </row>
    <row r="16" spans="1:13" hidden="1" x14ac:dyDescent="0.2">
      <c r="A16" s="210"/>
      <c r="B16" s="209"/>
      <c r="C16" s="209"/>
      <c r="D16" s="207"/>
      <c r="E16" s="207"/>
      <c r="F16" s="207"/>
      <c r="G16" s="207"/>
      <c r="H16" s="207"/>
      <c r="I16" s="207"/>
      <c r="J16" s="207"/>
      <c r="K16" s="207"/>
      <c r="L16" s="207"/>
      <c r="M16" s="207"/>
    </row>
    <row r="17" spans="1:15" hidden="1" x14ac:dyDescent="0.2">
      <c r="A17" s="210"/>
      <c r="B17" s="209"/>
      <c r="C17" s="209"/>
      <c r="D17" s="207"/>
      <c r="E17" s="207"/>
      <c r="F17" s="207"/>
      <c r="G17" s="207"/>
      <c r="H17" s="207"/>
      <c r="I17" s="207"/>
      <c r="J17" s="207"/>
      <c r="K17" s="207"/>
      <c r="L17" s="207"/>
      <c r="M17" s="207"/>
    </row>
    <row r="18" spans="1:15" hidden="1" x14ac:dyDescent="0.2">
      <c r="A18" s="210"/>
      <c r="B18" s="209"/>
      <c r="C18" s="209"/>
      <c r="D18" s="207"/>
      <c r="E18" s="207"/>
      <c r="F18" s="207"/>
      <c r="G18" s="207"/>
      <c r="H18" s="207"/>
      <c r="I18" s="207"/>
      <c r="J18" s="207"/>
      <c r="K18" s="207"/>
      <c r="L18" s="207"/>
      <c r="M18" s="207"/>
    </row>
    <row r="19" spans="1:15" ht="15" customHeight="1" x14ac:dyDescent="0.2">
      <c r="A19" s="211"/>
      <c r="B19" s="212">
        <v>41287</v>
      </c>
      <c r="C19" s="212">
        <v>41318</v>
      </c>
      <c r="D19" s="212">
        <v>41346</v>
      </c>
      <c r="E19" s="212">
        <v>41377</v>
      </c>
      <c r="F19" s="212">
        <v>41407</v>
      </c>
      <c r="G19" s="212">
        <v>41438</v>
      </c>
      <c r="H19" s="212">
        <v>41468</v>
      </c>
      <c r="I19" s="212">
        <v>41499</v>
      </c>
      <c r="J19" s="212">
        <v>41530</v>
      </c>
      <c r="K19" s="212">
        <v>41560</v>
      </c>
      <c r="L19" s="212">
        <v>41591</v>
      </c>
      <c r="M19" s="212">
        <v>41621</v>
      </c>
    </row>
    <row r="20" spans="1:15" ht="26.45" customHeight="1" x14ac:dyDescent="0.2">
      <c r="A20" s="197" t="s">
        <v>92</v>
      </c>
      <c r="B20" s="502" t="s">
        <v>99</v>
      </c>
      <c r="C20" s="503"/>
      <c r="D20" s="503"/>
      <c r="E20" s="503"/>
      <c r="F20" s="503"/>
      <c r="G20" s="503"/>
      <c r="H20" s="503"/>
      <c r="I20" s="503"/>
      <c r="J20" s="503"/>
      <c r="K20" s="503"/>
      <c r="L20" s="503"/>
      <c r="M20" s="504"/>
    </row>
    <row r="21" spans="1:15" ht="15" customHeight="1" x14ac:dyDescent="0.2">
      <c r="A21" s="213" t="s">
        <v>100</v>
      </c>
      <c r="B21" s="508" t="s">
        <v>101</v>
      </c>
      <c r="C21" s="509"/>
      <c r="D21" s="509"/>
      <c r="E21" s="509"/>
      <c r="F21" s="509"/>
      <c r="G21" s="509"/>
      <c r="H21" s="509"/>
      <c r="I21" s="509"/>
      <c r="J21" s="509"/>
      <c r="K21" s="509"/>
      <c r="L21" s="509"/>
      <c r="M21" s="510"/>
    </row>
    <row r="22" spans="1:15" ht="15" customHeight="1" x14ac:dyDescent="0.2">
      <c r="A22" s="208" t="s">
        <v>102</v>
      </c>
      <c r="B22" s="214"/>
      <c r="C22" s="209"/>
      <c r="D22" s="207"/>
      <c r="E22" s="207"/>
      <c r="F22" s="207"/>
      <c r="G22" s="207"/>
      <c r="H22" s="207"/>
      <c r="I22" s="207"/>
      <c r="J22" s="207"/>
      <c r="K22" s="207"/>
      <c r="L22" s="207"/>
      <c r="M22" s="207"/>
    </row>
    <row r="23" spans="1:15" ht="15" customHeight="1" x14ac:dyDescent="0.2">
      <c r="A23" s="204" t="s">
        <v>103</v>
      </c>
      <c r="B23" s="210"/>
      <c r="C23" s="209"/>
      <c r="D23" s="207"/>
      <c r="E23" s="207"/>
      <c r="F23" s="214"/>
      <c r="G23" s="207"/>
      <c r="H23" s="207"/>
      <c r="I23" s="207"/>
      <c r="J23" s="207"/>
      <c r="K23" s="207"/>
      <c r="L23" s="207"/>
      <c r="M23" s="207"/>
    </row>
    <row r="24" spans="1:15" ht="15" customHeight="1" x14ac:dyDescent="0.2">
      <c r="A24" s="208" t="s">
        <v>104</v>
      </c>
      <c r="B24" s="209"/>
      <c r="C24" s="209"/>
      <c r="D24" s="207"/>
      <c r="E24" s="207"/>
      <c r="F24" s="207"/>
      <c r="G24" s="207"/>
      <c r="H24" s="207"/>
      <c r="I24" s="214"/>
      <c r="J24" s="207"/>
      <c r="K24" s="207"/>
      <c r="L24" s="207"/>
      <c r="M24" s="207"/>
    </row>
    <row r="25" spans="1:15" ht="15" customHeight="1" x14ac:dyDescent="0.2">
      <c r="A25" s="208" t="s">
        <v>105</v>
      </c>
      <c r="B25" s="209"/>
      <c r="C25" s="209"/>
      <c r="D25" s="207"/>
      <c r="E25" s="207"/>
      <c r="F25" s="207"/>
      <c r="G25" s="207"/>
      <c r="H25" s="207"/>
      <c r="I25" s="207"/>
      <c r="J25" s="207"/>
      <c r="K25" s="214"/>
      <c r="L25" s="207"/>
      <c r="M25" s="207"/>
    </row>
    <row r="26" spans="1:15" x14ac:dyDescent="0.2">
      <c r="A26" s="511"/>
      <c r="B26" s="512"/>
      <c r="C26" s="512"/>
      <c r="D26" s="512"/>
      <c r="E26" s="512"/>
      <c r="F26" s="512"/>
      <c r="G26" s="512"/>
      <c r="H26" s="512"/>
      <c r="I26" s="512"/>
      <c r="J26" s="512"/>
      <c r="K26" s="512"/>
      <c r="L26" s="512"/>
      <c r="M26" s="513"/>
      <c r="O26" s="18"/>
    </row>
    <row r="27" spans="1:15" ht="15.75" customHeight="1" x14ac:dyDescent="0.2">
      <c r="A27" s="211"/>
      <c r="B27" s="212">
        <v>41287</v>
      </c>
      <c r="C27" s="212">
        <v>41318</v>
      </c>
      <c r="D27" s="212">
        <v>41346</v>
      </c>
      <c r="E27" s="212">
        <v>41377</v>
      </c>
      <c r="F27" s="212">
        <v>41407</v>
      </c>
      <c r="G27" s="212">
        <v>41438</v>
      </c>
      <c r="H27" s="212">
        <v>41468</v>
      </c>
      <c r="I27" s="212">
        <v>41499</v>
      </c>
      <c r="J27" s="212">
        <v>41530</v>
      </c>
      <c r="K27" s="212">
        <v>41560</v>
      </c>
      <c r="L27" s="212">
        <v>41591</v>
      </c>
      <c r="M27" s="212">
        <v>41621</v>
      </c>
    </row>
    <row r="28" spans="1:15" ht="27.75" customHeight="1" x14ac:dyDescent="0.2">
      <c r="A28" s="197" t="s">
        <v>92</v>
      </c>
      <c r="B28" s="502" t="s">
        <v>106</v>
      </c>
      <c r="C28" s="503"/>
      <c r="D28" s="503"/>
      <c r="E28" s="503"/>
      <c r="F28" s="503"/>
      <c r="G28" s="503"/>
      <c r="H28" s="503"/>
      <c r="I28" s="503"/>
      <c r="J28" s="503"/>
      <c r="K28" s="503"/>
      <c r="L28" s="503"/>
      <c r="M28" s="504"/>
    </row>
    <row r="29" spans="1:15" ht="15.75" customHeight="1" x14ac:dyDescent="0.2">
      <c r="A29" s="203" t="s">
        <v>100</v>
      </c>
      <c r="B29" s="508" t="s">
        <v>107</v>
      </c>
      <c r="C29" s="509"/>
      <c r="D29" s="509"/>
      <c r="E29" s="509"/>
      <c r="F29" s="509"/>
      <c r="G29" s="509"/>
      <c r="H29" s="509"/>
      <c r="I29" s="509"/>
      <c r="J29" s="509"/>
      <c r="K29" s="509"/>
      <c r="L29" s="509"/>
      <c r="M29" s="510"/>
    </row>
    <row r="30" spans="1:15" ht="15.75" customHeight="1" x14ac:dyDescent="0.2">
      <c r="A30" s="215" t="s">
        <v>108</v>
      </c>
      <c r="B30" s="216"/>
      <c r="C30" s="209"/>
      <c r="D30" s="207"/>
      <c r="E30" s="217"/>
      <c r="F30" s="207"/>
      <c r="G30" s="207"/>
      <c r="H30" s="217"/>
      <c r="I30" s="207"/>
      <c r="J30" s="207"/>
      <c r="K30" s="217"/>
      <c r="L30" s="207"/>
      <c r="M30" s="207"/>
    </row>
    <row r="31" spans="1:15" ht="14.25" x14ac:dyDescent="0.2">
      <c r="A31" s="517"/>
      <c r="B31" s="518"/>
      <c r="C31" s="518"/>
      <c r="D31" s="518"/>
      <c r="E31" s="518"/>
      <c r="F31" s="518"/>
      <c r="G31" s="518"/>
      <c r="H31" s="518"/>
      <c r="I31" s="518"/>
      <c r="J31" s="518"/>
      <c r="K31" s="518"/>
      <c r="L31" s="518"/>
      <c r="M31" s="519"/>
    </row>
    <row r="32" spans="1:15" ht="17.45" customHeight="1" x14ac:dyDescent="0.2">
      <c r="A32" s="211"/>
      <c r="B32" s="212">
        <v>41287</v>
      </c>
      <c r="C32" s="212">
        <v>41318</v>
      </c>
      <c r="D32" s="212">
        <v>41346</v>
      </c>
      <c r="E32" s="212">
        <v>41377</v>
      </c>
      <c r="F32" s="212">
        <v>41407</v>
      </c>
      <c r="G32" s="212">
        <v>41438</v>
      </c>
      <c r="H32" s="212">
        <v>41468</v>
      </c>
      <c r="I32" s="212">
        <v>41499</v>
      </c>
      <c r="J32" s="212">
        <v>41530</v>
      </c>
      <c r="K32" s="212">
        <v>41560</v>
      </c>
      <c r="L32" s="212">
        <v>41591</v>
      </c>
      <c r="M32" s="212">
        <v>41621</v>
      </c>
    </row>
    <row r="33" spans="1:13" ht="25.5" customHeight="1" x14ac:dyDescent="0.2">
      <c r="A33" s="197" t="s">
        <v>92</v>
      </c>
      <c r="B33" s="502" t="s">
        <v>109</v>
      </c>
      <c r="C33" s="503"/>
      <c r="D33" s="503"/>
      <c r="E33" s="503"/>
      <c r="F33" s="503"/>
      <c r="G33" s="503"/>
      <c r="H33" s="503"/>
      <c r="I33" s="503"/>
      <c r="J33" s="503"/>
      <c r="K33" s="503"/>
      <c r="L33" s="503"/>
      <c r="M33" s="504"/>
    </row>
    <row r="34" spans="1:13" ht="18.75" customHeight="1" x14ac:dyDescent="0.2">
      <c r="A34" s="218" t="s">
        <v>100</v>
      </c>
      <c r="B34" s="508" t="s">
        <v>110</v>
      </c>
      <c r="C34" s="509"/>
      <c r="D34" s="509"/>
      <c r="E34" s="509"/>
      <c r="F34" s="509"/>
      <c r="G34" s="509"/>
      <c r="H34" s="509"/>
      <c r="I34" s="509"/>
      <c r="J34" s="509"/>
      <c r="K34" s="509"/>
      <c r="L34" s="509"/>
      <c r="M34" s="510"/>
    </row>
    <row r="35" spans="1:13" ht="17.45" customHeight="1" x14ac:dyDescent="0.2">
      <c r="A35" s="215" t="s">
        <v>111</v>
      </c>
      <c r="B35" s="219"/>
      <c r="C35" s="219"/>
      <c r="D35" s="219"/>
      <c r="E35" s="219"/>
      <c r="F35" s="219"/>
      <c r="G35" s="220"/>
      <c r="H35" s="220"/>
      <c r="I35" s="220"/>
      <c r="J35" s="220"/>
      <c r="K35" s="220"/>
      <c r="L35" s="220"/>
      <c r="M35" s="220"/>
    </row>
    <row r="36" spans="1:13" ht="17.45" customHeight="1" x14ac:dyDescent="0.2">
      <c r="A36" s="215" t="s">
        <v>112</v>
      </c>
      <c r="B36" s="221"/>
      <c r="C36" s="209"/>
      <c r="D36" s="207"/>
      <c r="E36" s="207"/>
      <c r="F36" s="207"/>
      <c r="G36" s="207"/>
      <c r="H36" s="207"/>
      <c r="I36" s="207"/>
      <c r="J36" s="207"/>
      <c r="K36" s="207"/>
      <c r="L36" s="207"/>
      <c r="M36" s="207"/>
    </row>
    <row r="37" spans="1:13" ht="17.45" customHeight="1" x14ac:dyDescent="0.2">
      <c r="A37" s="215" t="s">
        <v>36</v>
      </c>
      <c r="B37" s="221"/>
      <c r="C37" s="209"/>
      <c r="D37" s="207"/>
      <c r="E37" s="222"/>
      <c r="F37" s="222"/>
      <c r="G37" s="222"/>
      <c r="H37" s="222"/>
      <c r="I37" s="222"/>
      <c r="J37" s="207"/>
      <c r="K37" s="207"/>
      <c r="L37" s="207"/>
      <c r="M37" s="207"/>
    </row>
    <row r="38" spans="1:13" x14ac:dyDescent="0.2">
      <c r="A38" s="514"/>
      <c r="B38" s="515"/>
      <c r="C38" s="515"/>
      <c r="D38" s="515"/>
      <c r="E38" s="515"/>
      <c r="F38" s="515"/>
      <c r="G38" s="515"/>
      <c r="H38" s="515"/>
      <c r="I38" s="515"/>
      <c r="J38" s="515"/>
      <c r="K38" s="515"/>
      <c r="L38" s="515"/>
      <c r="M38" s="516"/>
    </row>
    <row r="39" spans="1:13" ht="16.5" customHeight="1" x14ac:dyDescent="0.2">
      <c r="A39" s="211"/>
      <c r="B39" s="212">
        <v>41287</v>
      </c>
      <c r="C39" s="212">
        <v>41318</v>
      </c>
      <c r="D39" s="212">
        <v>41346</v>
      </c>
      <c r="E39" s="212">
        <v>41377</v>
      </c>
      <c r="F39" s="212">
        <v>41407</v>
      </c>
      <c r="G39" s="212">
        <v>41438</v>
      </c>
      <c r="H39" s="212">
        <v>41468</v>
      </c>
      <c r="I39" s="212">
        <v>41499</v>
      </c>
      <c r="J39" s="212">
        <v>41530</v>
      </c>
      <c r="K39" s="212">
        <v>41560</v>
      </c>
      <c r="L39" s="212">
        <v>41591</v>
      </c>
      <c r="M39" s="212">
        <v>41621</v>
      </c>
    </row>
    <row r="40" spans="1:13" ht="26.45" customHeight="1" x14ac:dyDescent="0.2">
      <c r="A40" s="197" t="s">
        <v>92</v>
      </c>
      <c r="B40" s="502"/>
      <c r="C40" s="503"/>
      <c r="D40" s="503"/>
      <c r="E40" s="503"/>
      <c r="F40" s="503"/>
      <c r="G40" s="503"/>
      <c r="H40" s="503"/>
      <c r="I40" s="503"/>
      <c r="J40" s="503"/>
      <c r="K40" s="503"/>
      <c r="L40" s="503"/>
      <c r="M40" s="504"/>
    </row>
    <row r="41" spans="1:13" ht="16.5" customHeight="1" x14ac:dyDescent="0.2">
      <c r="A41" s="223"/>
      <c r="B41" s="207"/>
      <c r="C41" s="207"/>
      <c r="D41" s="207"/>
      <c r="E41" s="207"/>
      <c r="F41" s="207"/>
      <c r="G41" s="207"/>
      <c r="H41" s="207"/>
      <c r="I41" s="207"/>
      <c r="J41" s="207"/>
      <c r="K41" s="207"/>
      <c r="L41" s="207"/>
      <c r="M41" s="207"/>
    </row>
    <row r="42" spans="1:13" ht="16.5" customHeight="1" x14ac:dyDescent="0.2">
      <c r="A42" s="223"/>
      <c r="B42" s="207"/>
      <c r="C42" s="207"/>
      <c r="D42" s="207"/>
      <c r="E42" s="207"/>
      <c r="F42" s="207"/>
      <c r="G42" s="207"/>
      <c r="H42" s="207"/>
      <c r="I42" s="207"/>
      <c r="J42" s="207"/>
      <c r="K42" s="207"/>
      <c r="L42" s="207"/>
      <c r="M42" s="207"/>
    </row>
    <row r="43" spans="1:13" ht="16.5" customHeight="1" x14ac:dyDescent="0.2">
      <c r="A43" s="223"/>
      <c r="B43" s="207"/>
      <c r="C43" s="207"/>
      <c r="D43" s="207"/>
      <c r="E43" s="207"/>
      <c r="F43" s="207"/>
      <c r="G43" s="207"/>
      <c r="H43" s="207"/>
      <c r="I43" s="207"/>
      <c r="J43" s="207"/>
      <c r="K43" s="207"/>
      <c r="L43" s="207"/>
      <c r="M43" s="207"/>
    </row>
    <row r="44" spans="1:13" x14ac:dyDescent="0.2">
      <c r="A44" s="514"/>
      <c r="B44" s="515"/>
      <c r="C44" s="515"/>
      <c r="D44" s="515"/>
      <c r="E44" s="515"/>
      <c r="F44" s="515"/>
      <c r="G44" s="515"/>
      <c r="H44" s="515"/>
      <c r="I44" s="515"/>
      <c r="J44" s="515"/>
      <c r="K44" s="515"/>
      <c r="L44" s="515"/>
      <c r="M44" s="516"/>
    </row>
    <row r="45" spans="1:13" ht="15.75" customHeight="1" x14ac:dyDescent="0.2">
      <c r="A45" s="211"/>
      <c r="B45" s="212">
        <v>41287</v>
      </c>
      <c r="C45" s="212">
        <v>41318</v>
      </c>
      <c r="D45" s="212">
        <v>41346</v>
      </c>
      <c r="E45" s="212">
        <v>41377</v>
      </c>
      <c r="F45" s="212">
        <v>41407</v>
      </c>
      <c r="G45" s="212">
        <v>41438</v>
      </c>
      <c r="H45" s="212">
        <v>41468</v>
      </c>
      <c r="I45" s="212">
        <v>41499</v>
      </c>
      <c r="J45" s="212">
        <v>41530</v>
      </c>
      <c r="K45" s="212">
        <v>41560</v>
      </c>
      <c r="L45" s="212">
        <v>41591</v>
      </c>
      <c r="M45" s="212">
        <v>41621</v>
      </c>
    </row>
    <row r="46" spans="1:13" ht="26.45" customHeight="1" x14ac:dyDescent="0.2">
      <c r="A46" s="197" t="s">
        <v>92</v>
      </c>
      <c r="B46" s="502"/>
      <c r="C46" s="503"/>
      <c r="D46" s="503"/>
      <c r="E46" s="503"/>
      <c r="F46" s="503"/>
      <c r="G46" s="503"/>
      <c r="H46" s="503"/>
      <c r="I46" s="503"/>
      <c r="J46" s="503"/>
      <c r="K46" s="503"/>
      <c r="L46" s="503"/>
      <c r="M46" s="504"/>
    </row>
    <row r="47" spans="1:13" ht="15.75" customHeight="1" x14ac:dyDescent="0.2">
      <c r="A47" s="223"/>
      <c r="B47" s="207"/>
      <c r="C47" s="207"/>
      <c r="D47" s="207"/>
      <c r="E47" s="207"/>
      <c r="F47" s="207"/>
      <c r="G47" s="207"/>
      <c r="H47" s="207"/>
      <c r="I47" s="207"/>
      <c r="J47" s="207"/>
      <c r="K47" s="207"/>
      <c r="L47" s="207"/>
      <c r="M47" s="207"/>
    </row>
    <row r="48" spans="1:13" ht="15.75" customHeight="1" x14ac:dyDescent="0.2">
      <c r="A48" s="223"/>
      <c r="B48" s="207"/>
      <c r="C48" s="207"/>
      <c r="D48" s="207"/>
      <c r="E48" s="207"/>
      <c r="F48" s="207"/>
      <c r="G48" s="207"/>
      <c r="H48" s="207"/>
      <c r="I48" s="207"/>
      <c r="J48" s="207"/>
      <c r="K48" s="207"/>
      <c r="L48" s="207"/>
      <c r="M48" s="207"/>
    </row>
    <row r="49" spans="1:13" ht="15.75" customHeight="1" x14ac:dyDescent="0.2">
      <c r="A49" s="223"/>
      <c r="B49" s="207"/>
      <c r="C49" s="207"/>
      <c r="D49" s="207"/>
      <c r="E49" s="207"/>
      <c r="F49" s="207"/>
      <c r="G49" s="207"/>
      <c r="H49" s="207"/>
      <c r="I49" s="207"/>
      <c r="J49" s="207"/>
      <c r="K49" s="207"/>
      <c r="L49" s="207"/>
      <c r="M49" s="207"/>
    </row>
    <row r="50" spans="1:13" ht="15.75" customHeight="1" x14ac:dyDescent="0.2">
      <c r="A50" s="223"/>
      <c r="B50" s="207"/>
      <c r="C50" s="207"/>
      <c r="D50" s="207"/>
      <c r="E50" s="207"/>
      <c r="F50" s="207"/>
      <c r="G50" s="207"/>
      <c r="H50" s="207"/>
      <c r="I50" s="207"/>
      <c r="J50" s="207"/>
      <c r="K50" s="207"/>
      <c r="L50" s="207"/>
      <c r="M50" s="207"/>
    </row>
    <row r="51" spans="1:13" ht="15.75" customHeight="1" x14ac:dyDescent="0.2">
      <c r="A51" s="223"/>
      <c r="B51" s="207"/>
      <c r="C51" s="207"/>
      <c r="D51" s="207"/>
      <c r="E51" s="207"/>
      <c r="F51" s="207"/>
      <c r="G51" s="207"/>
      <c r="H51" s="207"/>
      <c r="I51" s="207"/>
      <c r="J51" s="207"/>
      <c r="K51" s="207"/>
      <c r="L51" s="207"/>
      <c r="M51" s="207"/>
    </row>
    <row r="52" spans="1:13" ht="15.75" customHeight="1" x14ac:dyDescent="0.2">
      <c r="A52" s="223"/>
      <c r="B52" s="207"/>
      <c r="C52" s="207"/>
      <c r="D52" s="207"/>
      <c r="E52" s="207"/>
      <c r="F52" s="207"/>
      <c r="G52" s="207"/>
      <c r="H52" s="207"/>
      <c r="I52" s="207"/>
      <c r="J52" s="207"/>
      <c r="K52" s="207"/>
      <c r="L52" s="207"/>
      <c r="M52" s="207"/>
    </row>
    <row r="53" spans="1:13" ht="15.75" customHeight="1" x14ac:dyDescent="0.2">
      <c r="A53" s="223"/>
      <c r="B53" s="207"/>
      <c r="C53" s="207"/>
      <c r="D53" s="207"/>
      <c r="E53" s="207"/>
      <c r="F53" s="207"/>
      <c r="G53" s="207"/>
      <c r="H53" s="207"/>
      <c r="I53" s="207"/>
      <c r="J53" s="207"/>
      <c r="K53" s="207"/>
      <c r="L53" s="207"/>
      <c r="M53" s="207"/>
    </row>
    <row r="54" spans="1:13" ht="15.75" customHeight="1" x14ac:dyDescent="0.2">
      <c r="A54" s="223"/>
      <c r="B54" s="207"/>
      <c r="C54" s="207"/>
      <c r="D54" s="207"/>
      <c r="E54" s="207"/>
      <c r="F54" s="207"/>
      <c r="G54" s="207"/>
      <c r="H54" s="207"/>
      <c r="I54" s="207"/>
      <c r="J54" s="207"/>
      <c r="K54" s="207"/>
      <c r="L54" s="207"/>
      <c r="M54" s="207"/>
    </row>
  </sheetData>
  <mergeCells count="15">
    <mergeCell ref="B29:M29"/>
    <mergeCell ref="B34:M34"/>
    <mergeCell ref="B40:M40"/>
    <mergeCell ref="B46:M46"/>
    <mergeCell ref="A11:M11"/>
    <mergeCell ref="A26:M26"/>
    <mergeCell ref="A38:M38"/>
    <mergeCell ref="A44:M44"/>
    <mergeCell ref="A31:M31"/>
    <mergeCell ref="B33:M33"/>
    <mergeCell ref="B5:M5"/>
    <mergeCell ref="B20:M20"/>
    <mergeCell ref="B28:M28"/>
    <mergeCell ref="B6:M6"/>
    <mergeCell ref="B21:M21"/>
  </mergeCells>
  <dataValidations count="3">
    <dataValidation type="list" allowBlank="1" showInputMessage="1" showErrorMessage="1" sqref="B12">
      <formula1>HealthTopics</formula1>
    </dataValidation>
    <dataValidation type="list" allowBlank="1" showInputMessage="1" showErrorMessage="1" sqref="B16">
      <formula1>INDIRECT(SUBSTITUTE(#REF!&amp;B16," ",""))</formula1>
    </dataValidation>
    <dataValidation type="list" allowBlank="1" showInputMessage="1" showErrorMessage="1" sqref="B14">
      <formula1>INDIRECT(#REF!)</formula1>
    </dataValidation>
  </dataValidations>
  <pageMargins left="0.75" right="0.75" top="1" bottom="1" header="0.5" footer="0.5"/>
  <pageSetup paperSize="7"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FI594"/>
  <sheetViews>
    <sheetView tabSelected="1" workbookViewId="0">
      <selection activeCell="U6" sqref="U6"/>
    </sheetView>
  </sheetViews>
  <sheetFormatPr defaultColWidth="8.85546875" defaultRowHeight="12.75" x14ac:dyDescent="0.2"/>
  <cols>
    <col min="9" max="9" width="8.42578125" customWidth="1"/>
    <col min="10" max="10" width="8.5703125" hidden="1" customWidth="1"/>
  </cols>
  <sheetData>
    <row r="1" spans="1:165" ht="54.75" customHeight="1" x14ac:dyDescent="0.2">
      <c r="A1" s="521" t="s">
        <v>392</v>
      </c>
      <c r="B1" s="521"/>
      <c r="C1" s="521"/>
      <c r="D1" s="521"/>
      <c r="E1" s="521"/>
      <c r="F1" s="521"/>
      <c r="G1" s="521"/>
      <c r="H1" s="521"/>
      <c r="I1" s="521"/>
      <c r="J1" s="521"/>
      <c r="K1" s="521"/>
      <c r="L1" s="521"/>
      <c r="M1" s="521"/>
      <c r="N1" s="521"/>
      <c r="O1" s="521"/>
      <c r="P1" s="521"/>
    </row>
    <row r="2" spans="1:165" ht="18" x14ac:dyDescent="0.25">
      <c r="A2" s="520" t="s">
        <v>113</v>
      </c>
      <c r="B2" s="520"/>
      <c r="C2" s="520"/>
      <c r="D2" s="520"/>
      <c r="E2" s="520"/>
      <c r="F2" s="520"/>
      <c r="G2" s="520"/>
      <c r="H2" s="520"/>
      <c r="I2" s="520"/>
      <c r="J2" s="8"/>
      <c r="K2" s="8"/>
      <c r="L2" s="8"/>
      <c r="M2" s="8"/>
      <c r="N2" s="8"/>
      <c r="O2" s="8"/>
      <c r="P2" s="8"/>
      <c r="Q2" s="8"/>
      <c r="R2" s="8"/>
      <c r="S2" s="304"/>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row>
    <row r="3" spans="1:165" x14ac:dyDescent="0.2">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row>
    <row r="4" spans="1:165" ht="20.25" x14ac:dyDescent="0.3">
      <c r="A4" s="8"/>
      <c r="B4" s="8"/>
      <c r="C4" s="8"/>
      <c r="D4" s="8"/>
      <c r="E4" s="8"/>
      <c r="F4" s="8"/>
      <c r="G4" s="8"/>
      <c r="H4" s="8"/>
      <c r="I4" s="8"/>
      <c r="J4" s="8"/>
      <c r="K4" s="8"/>
      <c r="L4" s="8"/>
      <c r="M4" s="467" t="s">
        <v>385</v>
      </c>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row>
    <row r="5" spans="1:165" ht="20.25" x14ac:dyDescent="0.3">
      <c r="A5" s="8"/>
      <c r="B5" s="8"/>
      <c r="C5" s="8"/>
      <c r="D5" s="8"/>
      <c r="E5" s="8"/>
      <c r="F5" s="8"/>
      <c r="G5" s="8"/>
      <c r="H5" s="8"/>
      <c r="I5" s="8"/>
      <c r="J5" s="8"/>
      <c r="K5" s="8"/>
      <c r="L5" s="8"/>
      <c r="M5" s="469" t="s">
        <v>391</v>
      </c>
      <c r="N5" s="331"/>
      <c r="O5" s="331"/>
      <c r="P5" s="499"/>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row>
    <row r="6" spans="1:165" ht="20.25" x14ac:dyDescent="0.3">
      <c r="A6" s="8"/>
      <c r="B6" s="8"/>
      <c r="C6" s="8"/>
      <c r="D6" s="8"/>
      <c r="E6" s="8"/>
      <c r="F6" s="8"/>
      <c r="G6" s="8"/>
      <c r="H6" s="8"/>
      <c r="I6" s="8"/>
      <c r="J6" s="8"/>
      <c r="K6" s="8"/>
      <c r="L6" s="8"/>
      <c r="M6" s="323" t="s">
        <v>114</v>
      </c>
      <c r="N6" s="324"/>
      <c r="O6" s="324"/>
      <c r="P6" s="324"/>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row>
    <row r="7" spans="1:165" ht="20.25" x14ac:dyDescent="0.3">
      <c r="A7" s="8"/>
      <c r="B7" s="8"/>
      <c r="C7" s="8"/>
      <c r="D7" s="8"/>
      <c r="E7" s="8"/>
      <c r="F7" s="8"/>
      <c r="G7" s="8"/>
      <c r="H7" s="8"/>
      <c r="I7" s="8"/>
      <c r="J7" s="8"/>
      <c r="K7" s="8"/>
      <c r="L7" s="8"/>
      <c r="M7" s="325" t="s">
        <v>195</v>
      </c>
      <c r="N7" s="326"/>
      <c r="O7" s="326"/>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row>
    <row r="8" spans="1:165" ht="20.25" x14ac:dyDescent="0.3">
      <c r="A8" s="8"/>
      <c r="B8" s="8"/>
      <c r="C8" s="8"/>
      <c r="D8" s="8"/>
      <c r="E8" s="8"/>
      <c r="F8" s="8"/>
      <c r="G8" s="8"/>
      <c r="H8" s="8"/>
      <c r="I8" s="8"/>
      <c r="J8" s="8"/>
      <c r="K8" s="8"/>
      <c r="L8" s="8"/>
      <c r="M8" s="327" t="s">
        <v>211</v>
      </c>
      <c r="N8" s="328"/>
      <c r="O8" s="32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row>
    <row r="9" spans="1:165" ht="20.25" x14ac:dyDescent="0.3">
      <c r="A9" s="8"/>
      <c r="B9" s="8"/>
      <c r="C9" s="8"/>
      <c r="D9" s="8"/>
      <c r="E9" s="8"/>
      <c r="F9" s="8"/>
      <c r="G9" s="8"/>
      <c r="H9" s="8"/>
      <c r="I9" s="8"/>
      <c r="J9" s="8"/>
      <c r="K9" s="8"/>
      <c r="L9" s="8"/>
      <c r="M9" s="329" t="s">
        <v>241</v>
      </c>
      <c r="N9" s="330"/>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row>
    <row r="10" spans="1:165" ht="20.25" x14ac:dyDescent="0.3">
      <c r="A10" s="8"/>
      <c r="B10" s="8"/>
      <c r="C10" s="8"/>
      <c r="D10" s="8"/>
      <c r="E10" s="8"/>
      <c r="F10" s="8"/>
      <c r="G10" s="8"/>
      <c r="H10" s="8"/>
      <c r="I10" s="8"/>
      <c r="J10" s="8"/>
      <c r="K10" s="8"/>
      <c r="L10" s="8"/>
      <c r="M10" s="316" t="s">
        <v>193</v>
      </c>
      <c r="N10" s="317"/>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row>
    <row r="11" spans="1:165" ht="20.25" x14ac:dyDescent="0.3">
      <c r="A11" s="8"/>
      <c r="B11" s="8"/>
      <c r="C11" s="8"/>
      <c r="D11" s="8"/>
      <c r="E11" s="8"/>
      <c r="F11" s="8"/>
      <c r="G11" s="8"/>
      <c r="H11" s="8"/>
      <c r="I11" s="8"/>
      <c r="J11" s="8"/>
      <c r="K11" s="8"/>
      <c r="L11" s="8"/>
      <c r="M11" s="314" t="s">
        <v>328</v>
      </c>
      <c r="N11" s="315"/>
      <c r="O11" s="315"/>
      <c r="P11" s="315"/>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row>
    <row r="12" spans="1:165" ht="20.25" x14ac:dyDescent="0.3">
      <c r="A12" s="8"/>
      <c r="B12" s="8"/>
      <c r="C12" s="8"/>
      <c r="D12" s="8"/>
      <c r="E12" s="8"/>
      <c r="F12" s="8"/>
      <c r="G12" s="8"/>
      <c r="H12" s="8"/>
      <c r="I12" s="8"/>
      <c r="J12" s="8"/>
      <c r="K12" s="8"/>
      <c r="L12" s="8"/>
      <c r="M12" s="468" t="s">
        <v>384</v>
      </c>
      <c r="N12" s="318"/>
      <c r="O12" s="31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row>
    <row r="13" spans="1:165" ht="20.25" x14ac:dyDescent="0.3">
      <c r="A13" s="8"/>
      <c r="B13" s="8"/>
      <c r="C13" s="8"/>
      <c r="D13" s="8"/>
      <c r="E13" s="8"/>
      <c r="F13" s="8"/>
      <c r="G13" s="8"/>
      <c r="H13" s="8"/>
      <c r="I13" s="8"/>
      <c r="J13" s="8"/>
      <c r="L13" s="8"/>
      <c r="M13" s="313"/>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row>
    <row r="14" spans="1:165" x14ac:dyDescent="0.2">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row>
    <row r="15" spans="1:165" x14ac:dyDescent="0.2">
      <c r="A15" s="8"/>
      <c r="B15" s="8"/>
      <c r="C15" s="8"/>
      <c r="D15" s="8"/>
      <c r="E15" s="8"/>
      <c r="F15" s="8"/>
      <c r="G15" s="8"/>
      <c r="H15" s="8"/>
      <c r="I15" s="8"/>
      <c r="J15" s="8"/>
      <c r="K15" s="8"/>
      <c r="L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row>
    <row r="16" spans="1:165"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row>
    <row r="17" spans="1:165"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row>
    <row r="18" spans="1:165"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row>
    <row r="19" spans="1:165"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row>
    <row r="20" spans="1:165"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row>
    <row r="21" spans="1:165"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row>
    <row r="22" spans="1:165"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row>
    <row r="23" spans="1:165"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row>
    <row r="24" spans="1:165"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row>
    <row r="25" spans="1:165"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row>
    <row r="26" spans="1:165"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row>
    <row r="27" spans="1:165"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row>
    <row r="28" spans="1:165" x14ac:dyDescent="0.2">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row>
    <row r="29" spans="1:165"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row>
    <row r="30" spans="1:165"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row>
    <row r="31" spans="1:165"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row>
    <row r="32" spans="1:165"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row>
    <row r="33" spans="1:165" x14ac:dyDescent="0.2">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row>
    <row r="34" spans="1:165" x14ac:dyDescent="0.2">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row>
    <row r="35" spans="1:165" x14ac:dyDescent="0.2">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row>
    <row r="36" spans="1:165" x14ac:dyDescent="0.2">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row>
    <row r="37" spans="1:165"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row>
    <row r="38" spans="1:165"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row>
    <row r="39" spans="1:165"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row>
    <row r="40" spans="1:165"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row>
    <row r="41" spans="1:165"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row>
    <row r="42" spans="1:165"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row>
    <row r="43" spans="1:165"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row>
    <row r="44" spans="1:165"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row>
    <row r="45" spans="1:165"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row>
    <row r="46" spans="1:165"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row>
    <row r="47" spans="1:165"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row>
    <row r="48" spans="1:165"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row>
    <row r="49" spans="1:165"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row>
    <row r="50" spans="1:165"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row>
    <row r="51" spans="1:165"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row>
    <row r="52" spans="1:165"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row>
    <row r="53" spans="1:165"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row>
    <row r="54" spans="1:165"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row>
    <row r="55" spans="1:165"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row>
    <row r="56" spans="1:165"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row>
    <row r="57" spans="1:165"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row>
    <row r="58" spans="1:165"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row>
    <row r="59" spans="1:165"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row>
    <row r="60" spans="1:165"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row>
    <row r="61" spans="1:165"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row>
    <row r="62" spans="1:165"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row>
    <row r="63" spans="1:165"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row>
    <row r="64" spans="1:165"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row>
    <row r="65" spans="1:165"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row>
    <row r="66" spans="1:165"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row>
    <row r="67" spans="1:165"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row>
    <row r="68" spans="1:165"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row>
    <row r="69" spans="1:165"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row>
    <row r="70" spans="1:165"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row>
    <row r="71" spans="1:165"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row>
    <row r="72" spans="1:165"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row>
    <row r="73" spans="1:165"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row>
    <row r="74" spans="1:165"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row>
    <row r="75" spans="1:165"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row>
    <row r="76" spans="1:165"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row>
    <row r="77" spans="1:165"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row>
    <row r="78" spans="1:165"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row>
    <row r="79" spans="1:165"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row>
    <row r="80" spans="1:165"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row>
    <row r="81" spans="1:165"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row>
    <row r="82" spans="1:165"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row>
    <row r="83" spans="1:165"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row>
    <row r="84" spans="1:165"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row>
    <row r="85" spans="1:165"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row>
    <row r="86" spans="1:165"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row>
    <row r="87" spans="1:165"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row>
    <row r="88" spans="1:165"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row>
    <row r="89" spans="1:165"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row>
    <row r="90" spans="1:165"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row>
    <row r="91" spans="1:165"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row>
    <row r="92" spans="1:165"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row>
    <row r="93" spans="1:165"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row>
    <row r="94" spans="1:165"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row>
    <row r="95" spans="1:165"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row>
    <row r="96" spans="1:165"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row>
    <row r="97" spans="1:165"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row>
    <row r="98" spans="1:165"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row>
    <row r="99" spans="1:165"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row>
    <row r="100" spans="1:165"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row>
    <row r="101" spans="1:165"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row>
    <row r="102" spans="1:165"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row>
    <row r="103" spans="1:165"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row>
    <row r="104" spans="1:165"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row>
    <row r="105" spans="1:165"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row>
    <row r="106" spans="1:165"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row>
    <row r="107" spans="1:165"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row>
    <row r="108" spans="1:165"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row>
    <row r="109" spans="1:165"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row>
    <row r="110" spans="1:165"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row>
    <row r="111" spans="1:165"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row>
    <row r="112" spans="1:165"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row>
    <row r="113" spans="1:165"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row>
    <row r="114" spans="1:165"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row>
    <row r="115" spans="1:165"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row>
    <row r="116" spans="1:165"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row>
    <row r="117" spans="1:165"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row>
    <row r="118" spans="1:165"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row>
    <row r="119" spans="1:165"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row>
    <row r="120" spans="1:165"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row>
    <row r="121" spans="1:165"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row>
    <row r="122" spans="1:165"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row>
    <row r="123" spans="1:165"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row>
    <row r="124" spans="1:165"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row>
    <row r="125" spans="1:165"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row>
    <row r="126" spans="1:165"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row>
    <row r="127" spans="1:165"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row>
    <row r="128" spans="1:165"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row>
    <row r="129" spans="1:165"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row>
    <row r="130" spans="1:165"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row>
    <row r="131" spans="1:165"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row>
    <row r="132" spans="1:165"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c r="EX132" s="8"/>
      <c r="EY132" s="8"/>
      <c r="EZ132" s="8"/>
      <c r="FA132" s="8"/>
      <c r="FB132" s="8"/>
      <c r="FC132" s="8"/>
      <c r="FD132" s="8"/>
      <c r="FE132" s="8"/>
      <c r="FF132" s="8"/>
      <c r="FG132" s="8"/>
      <c r="FH132" s="8"/>
      <c r="FI132" s="8"/>
    </row>
    <row r="133" spans="1:165"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row>
    <row r="134" spans="1:165"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c r="EX134" s="8"/>
      <c r="EY134" s="8"/>
      <c r="EZ134" s="8"/>
      <c r="FA134" s="8"/>
      <c r="FB134" s="8"/>
      <c r="FC134" s="8"/>
      <c r="FD134" s="8"/>
      <c r="FE134" s="8"/>
      <c r="FF134" s="8"/>
      <c r="FG134" s="8"/>
      <c r="FH134" s="8"/>
      <c r="FI134" s="8"/>
    </row>
    <row r="135" spans="1:165"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row>
    <row r="136" spans="1:165"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row>
    <row r="137" spans="1:165"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row>
    <row r="138" spans="1:165"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row>
    <row r="139" spans="1:165"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row>
    <row r="140" spans="1:165"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row>
    <row r="141" spans="1:165"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row>
    <row r="142" spans="1:165"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row>
    <row r="143" spans="1:165"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c r="EX143" s="8"/>
      <c r="EY143" s="8"/>
      <c r="EZ143" s="8"/>
      <c r="FA143" s="8"/>
      <c r="FB143" s="8"/>
      <c r="FC143" s="8"/>
      <c r="FD143" s="8"/>
      <c r="FE143" s="8"/>
      <c r="FF143" s="8"/>
      <c r="FG143" s="8"/>
      <c r="FH143" s="8"/>
      <c r="FI143" s="8"/>
    </row>
    <row r="144" spans="1:165"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c r="DQ144" s="8"/>
      <c r="DR144" s="8"/>
      <c r="DS144" s="8"/>
      <c r="DT144" s="8"/>
      <c r="DU144" s="8"/>
      <c r="DV144" s="8"/>
      <c r="DW144" s="8"/>
      <c r="DX144" s="8"/>
      <c r="DY144" s="8"/>
      <c r="DZ144" s="8"/>
      <c r="EA144" s="8"/>
      <c r="EB144" s="8"/>
      <c r="EC144" s="8"/>
      <c r="ED144" s="8"/>
      <c r="EE144" s="8"/>
      <c r="EF144" s="8"/>
      <c r="EG144" s="8"/>
      <c r="EH144" s="8"/>
      <c r="EI144" s="8"/>
      <c r="EJ144" s="8"/>
      <c r="EK144" s="8"/>
      <c r="EL144" s="8"/>
      <c r="EM144" s="8"/>
      <c r="EN144" s="8"/>
      <c r="EO144" s="8"/>
      <c r="EP144" s="8"/>
      <c r="EQ144" s="8"/>
      <c r="ER144" s="8"/>
      <c r="ES144" s="8"/>
      <c r="ET144" s="8"/>
      <c r="EU144" s="8"/>
      <c r="EV144" s="8"/>
      <c r="EW144" s="8"/>
      <c r="EX144" s="8"/>
      <c r="EY144" s="8"/>
      <c r="EZ144" s="8"/>
      <c r="FA144" s="8"/>
      <c r="FB144" s="8"/>
      <c r="FC144" s="8"/>
      <c r="FD144" s="8"/>
      <c r="FE144" s="8"/>
      <c r="FF144" s="8"/>
      <c r="FG144" s="8"/>
      <c r="FH144" s="8"/>
      <c r="FI144" s="8"/>
    </row>
    <row r="145" spans="1:165"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8"/>
      <c r="EI145" s="8"/>
      <c r="EJ145" s="8"/>
      <c r="EK145" s="8"/>
      <c r="EL145" s="8"/>
      <c r="EM145" s="8"/>
      <c r="EN145" s="8"/>
      <c r="EO145" s="8"/>
      <c r="EP145" s="8"/>
      <c r="EQ145" s="8"/>
      <c r="ER145" s="8"/>
      <c r="ES145" s="8"/>
      <c r="ET145" s="8"/>
      <c r="EU145" s="8"/>
      <c r="EV145" s="8"/>
      <c r="EW145" s="8"/>
      <c r="EX145" s="8"/>
      <c r="EY145" s="8"/>
      <c r="EZ145" s="8"/>
      <c r="FA145" s="8"/>
      <c r="FB145" s="8"/>
      <c r="FC145" s="8"/>
      <c r="FD145" s="8"/>
      <c r="FE145" s="8"/>
      <c r="FF145" s="8"/>
      <c r="FG145" s="8"/>
      <c r="FH145" s="8"/>
      <c r="FI145" s="8"/>
    </row>
    <row r="146" spans="1:165"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8"/>
      <c r="EH146" s="8"/>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row>
    <row r="147" spans="1:165"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row>
    <row r="148" spans="1:165"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row>
    <row r="149" spans="1:165"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row>
    <row r="150" spans="1:165"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row>
    <row r="151" spans="1:165"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row>
    <row r="152" spans="1:165"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row>
    <row r="153" spans="1:165"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row>
    <row r="154" spans="1:165"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row>
    <row r="155" spans="1:165"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row>
    <row r="156" spans="1:165"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row>
    <row r="157" spans="1:165"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row>
    <row r="158" spans="1:165"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8"/>
      <c r="EV158" s="8"/>
      <c r="EW158" s="8"/>
      <c r="EX158" s="8"/>
      <c r="EY158" s="8"/>
      <c r="EZ158" s="8"/>
      <c r="FA158" s="8"/>
      <c r="FB158" s="8"/>
      <c r="FC158" s="8"/>
      <c r="FD158" s="8"/>
      <c r="FE158" s="8"/>
      <c r="FF158" s="8"/>
      <c r="FG158" s="8"/>
      <c r="FH158" s="8"/>
      <c r="FI158" s="8"/>
    </row>
    <row r="159" spans="1:165"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8"/>
      <c r="EH159" s="8"/>
      <c r="EI159" s="8"/>
      <c r="EJ159" s="8"/>
      <c r="EK159" s="8"/>
      <c r="EL159" s="8"/>
      <c r="EM159" s="8"/>
      <c r="EN159" s="8"/>
      <c r="EO159" s="8"/>
      <c r="EP159" s="8"/>
      <c r="EQ159" s="8"/>
      <c r="ER159" s="8"/>
      <c r="ES159" s="8"/>
      <c r="ET159" s="8"/>
      <c r="EU159" s="8"/>
      <c r="EV159" s="8"/>
      <c r="EW159" s="8"/>
      <c r="EX159" s="8"/>
      <c r="EY159" s="8"/>
      <c r="EZ159" s="8"/>
      <c r="FA159" s="8"/>
      <c r="FB159" s="8"/>
      <c r="FC159" s="8"/>
      <c r="FD159" s="8"/>
      <c r="FE159" s="8"/>
      <c r="FF159" s="8"/>
      <c r="FG159" s="8"/>
      <c r="FH159" s="8"/>
      <c r="FI159" s="8"/>
    </row>
    <row r="160" spans="1:165"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8"/>
      <c r="EH160" s="8"/>
      <c r="EI160" s="8"/>
      <c r="EJ160" s="8"/>
      <c r="EK160" s="8"/>
      <c r="EL160" s="8"/>
      <c r="EM160" s="8"/>
      <c r="EN160" s="8"/>
      <c r="EO160" s="8"/>
      <c r="EP160" s="8"/>
      <c r="EQ160" s="8"/>
      <c r="ER160" s="8"/>
      <c r="ES160" s="8"/>
      <c r="ET160" s="8"/>
      <c r="EU160" s="8"/>
      <c r="EV160" s="8"/>
      <c r="EW160" s="8"/>
      <c r="EX160" s="8"/>
      <c r="EY160" s="8"/>
      <c r="EZ160" s="8"/>
      <c r="FA160" s="8"/>
      <c r="FB160" s="8"/>
      <c r="FC160" s="8"/>
      <c r="FD160" s="8"/>
      <c r="FE160" s="8"/>
      <c r="FF160" s="8"/>
      <c r="FG160" s="8"/>
      <c r="FH160" s="8"/>
      <c r="FI160" s="8"/>
    </row>
    <row r="161" spans="1:165"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8"/>
      <c r="EH161" s="8"/>
      <c r="EI161" s="8"/>
      <c r="EJ161" s="8"/>
      <c r="EK161" s="8"/>
      <c r="EL161" s="8"/>
      <c r="EM161" s="8"/>
      <c r="EN161" s="8"/>
      <c r="EO161" s="8"/>
      <c r="EP161" s="8"/>
      <c r="EQ161" s="8"/>
      <c r="ER161" s="8"/>
      <c r="ES161" s="8"/>
      <c r="ET161" s="8"/>
      <c r="EU161" s="8"/>
      <c r="EV161" s="8"/>
      <c r="EW161" s="8"/>
      <c r="EX161" s="8"/>
      <c r="EY161" s="8"/>
      <c r="EZ161" s="8"/>
      <c r="FA161" s="8"/>
      <c r="FB161" s="8"/>
      <c r="FC161" s="8"/>
      <c r="FD161" s="8"/>
      <c r="FE161" s="8"/>
      <c r="FF161" s="8"/>
      <c r="FG161" s="8"/>
      <c r="FH161" s="8"/>
      <c r="FI161" s="8"/>
    </row>
    <row r="162" spans="1:165"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c r="EX162" s="8"/>
      <c r="EY162" s="8"/>
      <c r="EZ162" s="8"/>
      <c r="FA162" s="8"/>
      <c r="FB162" s="8"/>
      <c r="FC162" s="8"/>
      <c r="FD162" s="8"/>
      <c r="FE162" s="8"/>
      <c r="FF162" s="8"/>
      <c r="FG162" s="8"/>
      <c r="FH162" s="8"/>
      <c r="FI162" s="8"/>
    </row>
    <row r="163" spans="1:165"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row>
    <row r="164" spans="1:165"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row>
    <row r="165" spans="1:165"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row>
    <row r="166" spans="1:165"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row>
    <row r="167" spans="1:165"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row>
    <row r="168" spans="1:165"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row>
    <row r="169" spans="1:165"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row>
    <row r="170" spans="1:165"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row>
    <row r="171" spans="1:165"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row>
    <row r="172" spans="1:165"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row>
    <row r="173" spans="1:165"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row>
    <row r="174" spans="1:165"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row>
    <row r="175" spans="1:165"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row>
    <row r="176" spans="1:165"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c r="EX176" s="8"/>
      <c r="EY176" s="8"/>
      <c r="EZ176" s="8"/>
      <c r="FA176" s="8"/>
      <c r="FB176" s="8"/>
      <c r="FC176" s="8"/>
      <c r="FD176" s="8"/>
      <c r="FE176" s="8"/>
      <c r="FF176" s="8"/>
      <c r="FG176" s="8"/>
      <c r="FH176" s="8"/>
      <c r="FI176" s="8"/>
    </row>
    <row r="177" spans="1:165"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c r="EX177" s="8"/>
      <c r="EY177" s="8"/>
      <c r="EZ177" s="8"/>
      <c r="FA177" s="8"/>
      <c r="FB177" s="8"/>
      <c r="FC177" s="8"/>
      <c r="FD177" s="8"/>
      <c r="FE177" s="8"/>
      <c r="FF177" s="8"/>
      <c r="FG177" s="8"/>
      <c r="FH177" s="8"/>
      <c r="FI177" s="8"/>
    </row>
    <row r="178" spans="1:165"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c r="EX178" s="8"/>
      <c r="EY178" s="8"/>
      <c r="EZ178" s="8"/>
      <c r="FA178" s="8"/>
      <c r="FB178" s="8"/>
      <c r="FC178" s="8"/>
      <c r="FD178" s="8"/>
      <c r="FE178" s="8"/>
      <c r="FF178" s="8"/>
      <c r="FG178" s="8"/>
      <c r="FH178" s="8"/>
      <c r="FI178" s="8"/>
    </row>
    <row r="179" spans="1:165"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c r="EX179" s="8"/>
      <c r="EY179" s="8"/>
      <c r="EZ179" s="8"/>
      <c r="FA179" s="8"/>
      <c r="FB179" s="8"/>
      <c r="FC179" s="8"/>
      <c r="FD179" s="8"/>
      <c r="FE179" s="8"/>
      <c r="FF179" s="8"/>
      <c r="FG179" s="8"/>
      <c r="FH179" s="8"/>
      <c r="FI179" s="8"/>
    </row>
    <row r="180" spans="1:165"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row>
    <row r="181" spans="1:165"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row>
    <row r="182" spans="1:165"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8"/>
      <c r="EV182" s="8"/>
      <c r="EW182" s="8"/>
      <c r="EX182" s="8"/>
      <c r="EY182" s="8"/>
      <c r="EZ182" s="8"/>
      <c r="FA182" s="8"/>
      <c r="FB182" s="8"/>
      <c r="FC182" s="8"/>
      <c r="FD182" s="8"/>
      <c r="FE182" s="8"/>
      <c r="FF182" s="8"/>
      <c r="FG182" s="8"/>
      <c r="FH182" s="8"/>
      <c r="FI182" s="8"/>
    </row>
    <row r="183" spans="1:165"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c r="DX183" s="8"/>
      <c r="DY183" s="8"/>
      <c r="DZ183" s="8"/>
      <c r="EA183" s="8"/>
      <c r="EB183" s="8"/>
      <c r="EC183" s="8"/>
      <c r="ED183" s="8"/>
      <c r="EE183" s="8"/>
      <c r="EF183" s="8"/>
      <c r="EG183" s="8"/>
      <c r="EH183" s="8"/>
      <c r="EI183" s="8"/>
      <c r="EJ183" s="8"/>
      <c r="EK183" s="8"/>
      <c r="EL183" s="8"/>
      <c r="EM183" s="8"/>
      <c r="EN183" s="8"/>
      <c r="EO183" s="8"/>
      <c r="EP183" s="8"/>
      <c r="EQ183" s="8"/>
      <c r="ER183" s="8"/>
      <c r="ES183" s="8"/>
      <c r="ET183" s="8"/>
      <c r="EU183" s="8"/>
      <c r="EV183" s="8"/>
      <c r="EW183" s="8"/>
      <c r="EX183" s="8"/>
      <c r="EY183" s="8"/>
      <c r="EZ183" s="8"/>
      <c r="FA183" s="8"/>
      <c r="FB183" s="8"/>
      <c r="FC183" s="8"/>
      <c r="FD183" s="8"/>
      <c r="FE183" s="8"/>
      <c r="FF183" s="8"/>
      <c r="FG183" s="8"/>
      <c r="FH183" s="8"/>
      <c r="FI183" s="8"/>
    </row>
    <row r="184" spans="1:165"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c r="DX184" s="8"/>
      <c r="DY184" s="8"/>
      <c r="DZ184" s="8"/>
      <c r="EA184" s="8"/>
      <c r="EB184" s="8"/>
      <c r="EC184" s="8"/>
      <c r="ED184" s="8"/>
      <c r="EE184" s="8"/>
      <c r="EF184" s="8"/>
      <c r="EG184" s="8"/>
      <c r="EH184" s="8"/>
      <c r="EI184" s="8"/>
      <c r="EJ184" s="8"/>
      <c r="EK184" s="8"/>
      <c r="EL184" s="8"/>
      <c r="EM184" s="8"/>
      <c r="EN184" s="8"/>
      <c r="EO184" s="8"/>
      <c r="EP184" s="8"/>
      <c r="EQ184" s="8"/>
      <c r="ER184" s="8"/>
      <c r="ES184" s="8"/>
      <c r="ET184" s="8"/>
      <c r="EU184" s="8"/>
      <c r="EV184" s="8"/>
      <c r="EW184" s="8"/>
      <c r="EX184" s="8"/>
      <c r="EY184" s="8"/>
      <c r="EZ184" s="8"/>
      <c r="FA184" s="8"/>
      <c r="FB184" s="8"/>
      <c r="FC184" s="8"/>
      <c r="FD184" s="8"/>
      <c r="FE184" s="8"/>
      <c r="FF184" s="8"/>
      <c r="FG184" s="8"/>
      <c r="FH184" s="8"/>
      <c r="FI184" s="8"/>
    </row>
    <row r="185" spans="1:165"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row>
    <row r="186" spans="1:165"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c r="DX186" s="8"/>
      <c r="DY186" s="8"/>
      <c r="DZ186" s="8"/>
      <c r="EA186" s="8"/>
      <c r="EB186" s="8"/>
      <c r="EC186" s="8"/>
      <c r="ED186" s="8"/>
      <c r="EE186" s="8"/>
      <c r="EF186" s="8"/>
      <c r="EG186" s="8"/>
      <c r="EH186" s="8"/>
      <c r="EI186" s="8"/>
      <c r="EJ186" s="8"/>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row>
    <row r="187" spans="1:165"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row>
    <row r="188" spans="1:165"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c r="DX188" s="8"/>
      <c r="DY188" s="8"/>
      <c r="DZ188" s="8"/>
      <c r="EA188" s="8"/>
      <c r="EB188" s="8"/>
      <c r="EC188" s="8"/>
      <c r="ED188" s="8"/>
      <c r="EE188" s="8"/>
      <c r="EF188" s="8"/>
      <c r="EG188" s="8"/>
      <c r="EH188" s="8"/>
      <c r="EI188" s="8"/>
      <c r="EJ188" s="8"/>
      <c r="EK188" s="8"/>
      <c r="EL188" s="8"/>
      <c r="EM188" s="8"/>
      <c r="EN188" s="8"/>
      <c r="EO188" s="8"/>
      <c r="EP188" s="8"/>
      <c r="EQ188" s="8"/>
      <c r="ER188" s="8"/>
      <c r="ES188" s="8"/>
      <c r="ET188" s="8"/>
      <c r="EU188" s="8"/>
      <c r="EV188" s="8"/>
      <c r="EW188" s="8"/>
      <c r="EX188" s="8"/>
      <c r="EY188" s="8"/>
      <c r="EZ188" s="8"/>
      <c r="FA188" s="8"/>
      <c r="FB188" s="8"/>
      <c r="FC188" s="8"/>
      <c r="FD188" s="8"/>
      <c r="FE188" s="8"/>
      <c r="FF188" s="8"/>
      <c r="FG188" s="8"/>
      <c r="FH188" s="8"/>
      <c r="FI188" s="8"/>
    </row>
    <row r="189" spans="1:165"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row>
    <row r="190" spans="1:165"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row>
    <row r="191" spans="1:165"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c r="DX191" s="8"/>
      <c r="DY191" s="8"/>
      <c r="DZ191" s="8"/>
      <c r="EA191" s="8"/>
      <c r="EB191" s="8"/>
      <c r="EC191" s="8"/>
      <c r="ED191" s="8"/>
      <c r="EE191" s="8"/>
      <c r="EF191" s="8"/>
      <c r="EG191" s="8"/>
      <c r="EH191" s="8"/>
      <c r="EI191" s="8"/>
      <c r="EJ191" s="8"/>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row>
    <row r="192" spans="1:165"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row>
    <row r="193" spans="1:165"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8"/>
      <c r="EI193" s="8"/>
      <c r="EJ193" s="8"/>
      <c r="EK193" s="8"/>
      <c r="EL193" s="8"/>
      <c r="EM193" s="8"/>
      <c r="EN193" s="8"/>
      <c r="EO193" s="8"/>
      <c r="EP193" s="8"/>
      <c r="EQ193" s="8"/>
      <c r="ER193" s="8"/>
      <c r="ES193" s="8"/>
      <c r="ET193" s="8"/>
      <c r="EU193" s="8"/>
      <c r="EV193" s="8"/>
      <c r="EW193" s="8"/>
      <c r="EX193" s="8"/>
      <c r="EY193" s="8"/>
      <c r="EZ193" s="8"/>
      <c r="FA193" s="8"/>
      <c r="FB193" s="8"/>
      <c r="FC193" s="8"/>
      <c r="FD193" s="8"/>
      <c r="FE193" s="8"/>
      <c r="FF193" s="8"/>
      <c r="FG193" s="8"/>
      <c r="FH193" s="8"/>
      <c r="FI193" s="8"/>
    </row>
    <row r="194" spans="1:165"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c r="DX194" s="8"/>
      <c r="DY194" s="8"/>
      <c r="DZ194" s="8"/>
      <c r="EA194" s="8"/>
      <c r="EB194" s="8"/>
      <c r="EC194" s="8"/>
      <c r="ED194" s="8"/>
      <c r="EE194" s="8"/>
      <c r="EF194" s="8"/>
      <c r="EG194" s="8"/>
      <c r="EH194" s="8"/>
      <c r="EI194" s="8"/>
      <c r="EJ194" s="8"/>
      <c r="EK194" s="8"/>
      <c r="EL194" s="8"/>
      <c r="EM194" s="8"/>
      <c r="EN194" s="8"/>
      <c r="EO194" s="8"/>
      <c r="EP194" s="8"/>
      <c r="EQ194" s="8"/>
      <c r="ER194" s="8"/>
      <c r="ES194" s="8"/>
      <c r="ET194" s="8"/>
      <c r="EU194" s="8"/>
      <c r="EV194" s="8"/>
      <c r="EW194" s="8"/>
      <c r="EX194" s="8"/>
      <c r="EY194" s="8"/>
      <c r="EZ194" s="8"/>
      <c r="FA194" s="8"/>
      <c r="FB194" s="8"/>
      <c r="FC194" s="8"/>
      <c r="FD194" s="8"/>
      <c r="FE194" s="8"/>
      <c r="FF194" s="8"/>
      <c r="FG194" s="8"/>
      <c r="FH194" s="8"/>
      <c r="FI194" s="8"/>
    </row>
    <row r="195" spans="1:165"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c r="DQ195" s="8"/>
      <c r="DR195" s="8"/>
      <c r="DS195" s="8"/>
      <c r="DT195" s="8"/>
      <c r="DU195" s="8"/>
      <c r="DV195" s="8"/>
      <c r="DW195" s="8"/>
      <c r="DX195" s="8"/>
      <c r="DY195" s="8"/>
      <c r="DZ195" s="8"/>
      <c r="EA195" s="8"/>
      <c r="EB195" s="8"/>
      <c r="EC195" s="8"/>
      <c r="ED195" s="8"/>
      <c r="EE195" s="8"/>
      <c r="EF195" s="8"/>
      <c r="EG195" s="8"/>
      <c r="EH195" s="8"/>
      <c r="EI195" s="8"/>
      <c r="EJ195" s="8"/>
      <c r="EK195" s="8"/>
      <c r="EL195" s="8"/>
      <c r="EM195" s="8"/>
      <c r="EN195" s="8"/>
      <c r="EO195" s="8"/>
      <c r="EP195" s="8"/>
      <c r="EQ195" s="8"/>
      <c r="ER195" s="8"/>
      <c r="ES195" s="8"/>
      <c r="ET195" s="8"/>
      <c r="EU195" s="8"/>
      <c r="EV195" s="8"/>
      <c r="EW195" s="8"/>
      <c r="EX195" s="8"/>
      <c r="EY195" s="8"/>
      <c r="EZ195" s="8"/>
      <c r="FA195" s="8"/>
      <c r="FB195" s="8"/>
      <c r="FC195" s="8"/>
      <c r="FD195" s="8"/>
      <c r="FE195" s="8"/>
      <c r="FF195" s="8"/>
      <c r="FG195" s="8"/>
      <c r="FH195" s="8"/>
      <c r="FI195" s="8"/>
    </row>
    <row r="196" spans="1:165"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row>
    <row r="197" spans="1:165"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c r="DI197" s="8"/>
      <c r="DJ197" s="8"/>
      <c r="DK197" s="8"/>
      <c r="DL197" s="8"/>
      <c r="DM197" s="8"/>
      <c r="DN197" s="8"/>
      <c r="DO197" s="8"/>
      <c r="DP197" s="8"/>
      <c r="DQ197" s="8"/>
      <c r="DR197" s="8"/>
      <c r="DS197" s="8"/>
      <c r="DT197" s="8"/>
      <c r="DU197" s="8"/>
      <c r="DV197" s="8"/>
      <c r="DW197" s="8"/>
      <c r="DX197" s="8"/>
      <c r="DY197" s="8"/>
      <c r="DZ197" s="8"/>
      <c r="EA197" s="8"/>
      <c r="EB197" s="8"/>
      <c r="EC197" s="8"/>
      <c r="ED197" s="8"/>
      <c r="EE197" s="8"/>
      <c r="EF197" s="8"/>
      <c r="EG197" s="8"/>
      <c r="EH197" s="8"/>
      <c r="EI197" s="8"/>
      <c r="EJ197" s="8"/>
      <c r="EK197" s="8"/>
      <c r="EL197" s="8"/>
      <c r="EM197" s="8"/>
      <c r="EN197" s="8"/>
      <c r="EO197" s="8"/>
      <c r="EP197" s="8"/>
      <c r="EQ197" s="8"/>
      <c r="ER197" s="8"/>
      <c r="ES197" s="8"/>
      <c r="ET197" s="8"/>
      <c r="EU197" s="8"/>
      <c r="EV197" s="8"/>
      <c r="EW197" s="8"/>
      <c r="EX197" s="8"/>
      <c r="EY197" s="8"/>
      <c r="EZ197" s="8"/>
      <c r="FA197" s="8"/>
      <c r="FB197" s="8"/>
      <c r="FC197" s="8"/>
      <c r="FD197" s="8"/>
      <c r="FE197" s="8"/>
      <c r="FF197" s="8"/>
      <c r="FG197" s="8"/>
      <c r="FH197" s="8"/>
      <c r="FI197" s="8"/>
    </row>
    <row r="198" spans="1:165"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8"/>
      <c r="EV198" s="8"/>
      <c r="EW198" s="8"/>
      <c r="EX198" s="8"/>
      <c r="EY198" s="8"/>
      <c r="EZ198" s="8"/>
      <c r="FA198" s="8"/>
      <c r="FB198" s="8"/>
      <c r="FC198" s="8"/>
      <c r="FD198" s="8"/>
      <c r="FE198" s="8"/>
      <c r="FF198" s="8"/>
      <c r="FG198" s="8"/>
      <c r="FH198" s="8"/>
      <c r="FI198" s="8"/>
    </row>
    <row r="199" spans="1:165"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c r="DX199" s="8"/>
      <c r="DY199" s="8"/>
      <c r="DZ199" s="8"/>
      <c r="EA199" s="8"/>
      <c r="EB199" s="8"/>
      <c r="EC199" s="8"/>
      <c r="ED199" s="8"/>
      <c r="EE199" s="8"/>
      <c r="EF199" s="8"/>
      <c r="EG199" s="8"/>
      <c r="EH199" s="8"/>
      <c r="EI199" s="8"/>
      <c r="EJ199" s="8"/>
      <c r="EK199" s="8"/>
      <c r="EL199" s="8"/>
      <c r="EM199" s="8"/>
      <c r="EN199" s="8"/>
      <c r="EO199" s="8"/>
      <c r="EP199" s="8"/>
      <c r="EQ199" s="8"/>
      <c r="ER199" s="8"/>
      <c r="ES199" s="8"/>
      <c r="ET199" s="8"/>
      <c r="EU199" s="8"/>
      <c r="EV199" s="8"/>
      <c r="EW199" s="8"/>
      <c r="EX199" s="8"/>
      <c r="EY199" s="8"/>
      <c r="EZ199" s="8"/>
      <c r="FA199" s="8"/>
      <c r="FB199" s="8"/>
      <c r="FC199" s="8"/>
      <c r="FD199" s="8"/>
      <c r="FE199" s="8"/>
      <c r="FF199" s="8"/>
      <c r="FG199" s="8"/>
      <c r="FH199" s="8"/>
      <c r="FI199" s="8"/>
    </row>
    <row r="200" spans="1:165"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c r="DX200" s="8"/>
      <c r="DY200" s="8"/>
      <c r="DZ200" s="8"/>
      <c r="EA200" s="8"/>
      <c r="EB200" s="8"/>
      <c r="EC200" s="8"/>
      <c r="ED200" s="8"/>
      <c r="EE200" s="8"/>
      <c r="EF200" s="8"/>
      <c r="EG200" s="8"/>
      <c r="EH200" s="8"/>
      <c r="EI200" s="8"/>
      <c r="EJ200" s="8"/>
      <c r="EK200" s="8"/>
      <c r="EL200" s="8"/>
      <c r="EM200" s="8"/>
      <c r="EN200" s="8"/>
      <c r="EO200" s="8"/>
      <c r="EP200" s="8"/>
      <c r="EQ200" s="8"/>
      <c r="ER200" s="8"/>
      <c r="ES200" s="8"/>
      <c r="ET200" s="8"/>
      <c r="EU200" s="8"/>
      <c r="EV200" s="8"/>
      <c r="EW200" s="8"/>
      <c r="EX200" s="8"/>
      <c r="EY200" s="8"/>
      <c r="EZ200" s="8"/>
      <c r="FA200" s="8"/>
      <c r="FB200" s="8"/>
      <c r="FC200" s="8"/>
      <c r="FD200" s="8"/>
      <c r="FE200" s="8"/>
      <c r="FF200" s="8"/>
      <c r="FG200" s="8"/>
      <c r="FH200" s="8"/>
      <c r="FI200" s="8"/>
    </row>
    <row r="201" spans="1:165"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c r="DQ201" s="8"/>
      <c r="DR201" s="8"/>
      <c r="DS201" s="8"/>
      <c r="DT201" s="8"/>
      <c r="DU201" s="8"/>
      <c r="DV201" s="8"/>
      <c r="DW201" s="8"/>
      <c r="DX201" s="8"/>
      <c r="DY201" s="8"/>
      <c r="DZ201" s="8"/>
      <c r="EA201" s="8"/>
      <c r="EB201" s="8"/>
      <c r="EC201" s="8"/>
      <c r="ED201" s="8"/>
      <c r="EE201" s="8"/>
      <c r="EF201" s="8"/>
      <c r="EG201" s="8"/>
      <c r="EH201" s="8"/>
      <c r="EI201" s="8"/>
      <c r="EJ201" s="8"/>
      <c r="EK201" s="8"/>
      <c r="EL201" s="8"/>
      <c r="EM201" s="8"/>
      <c r="EN201" s="8"/>
      <c r="EO201" s="8"/>
      <c r="EP201" s="8"/>
      <c r="EQ201" s="8"/>
      <c r="ER201" s="8"/>
      <c r="ES201" s="8"/>
      <c r="ET201" s="8"/>
      <c r="EU201" s="8"/>
      <c r="EV201" s="8"/>
      <c r="EW201" s="8"/>
      <c r="EX201" s="8"/>
      <c r="EY201" s="8"/>
      <c r="EZ201" s="8"/>
      <c r="FA201" s="8"/>
      <c r="FB201" s="8"/>
      <c r="FC201" s="8"/>
      <c r="FD201" s="8"/>
      <c r="FE201" s="8"/>
      <c r="FF201" s="8"/>
      <c r="FG201" s="8"/>
      <c r="FH201" s="8"/>
      <c r="FI201" s="8"/>
    </row>
    <row r="202" spans="1:165"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c r="DU202" s="8"/>
      <c r="DV202" s="8"/>
      <c r="DW202" s="8"/>
      <c r="DX202" s="8"/>
      <c r="DY202" s="8"/>
      <c r="DZ202" s="8"/>
      <c r="EA202" s="8"/>
      <c r="EB202" s="8"/>
      <c r="EC202" s="8"/>
      <c r="ED202" s="8"/>
      <c r="EE202" s="8"/>
      <c r="EF202" s="8"/>
      <c r="EG202" s="8"/>
      <c r="EH202" s="8"/>
      <c r="EI202" s="8"/>
      <c r="EJ202" s="8"/>
      <c r="EK202" s="8"/>
      <c r="EL202" s="8"/>
      <c r="EM202" s="8"/>
      <c r="EN202" s="8"/>
      <c r="EO202" s="8"/>
      <c r="EP202" s="8"/>
      <c r="EQ202" s="8"/>
      <c r="ER202" s="8"/>
      <c r="ES202" s="8"/>
      <c r="ET202" s="8"/>
      <c r="EU202" s="8"/>
      <c r="EV202" s="8"/>
      <c r="EW202" s="8"/>
      <c r="EX202" s="8"/>
      <c r="EY202" s="8"/>
      <c r="EZ202" s="8"/>
      <c r="FA202" s="8"/>
      <c r="FB202" s="8"/>
      <c r="FC202" s="8"/>
      <c r="FD202" s="8"/>
      <c r="FE202" s="8"/>
      <c r="FF202" s="8"/>
      <c r="FG202" s="8"/>
      <c r="FH202" s="8"/>
      <c r="FI202" s="8"/>
    </row>
    <row r="203" spans="1:165"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c r="DX203" s="8"/>
      <c r="DY203" s="8"/>
      <c r="DZ203" s="8"/>
      <c r="EA203" s="8"/>
      <c r="EB203" s="8"/>
      <c r="EC203" s="8"/>
      <c r="ED203" s="8"/>
      <c r="EE203" s="8"/>
      <c r="EF203" s="8"/>
      <c r="EG203" s="8"/>
      <c r="EH203" s="8"/>
      <c r="EI203" s="8"/>
      <c r="EJ203" s="8"/>
      <c r="EK203" s="8"/>
      <c r="EL203" s="8"/>
      <c r="EM203" s="8"/>
      <c r="EN203" s="8"/>
      <c r="EO203" s="8"/>
      <c r="EP203" s="8"/>
      <c r="EQ203" s="8"/>
      <c r="ER203" s="8"/>
      <c r="ES203" s="8"/>
      <c r="ET203" s="8"/>
      <c r="EU203" s="8"/>
      <c r="EV203" s="8"/>
      <c r="EW203" s="8"/>
      <c r="EX203" s="8"/>
      <c r="EY203" s="8"/>
      <c r="EZ203" s="8"/>
      <c r="FA203" s="8"/>
      <c r="FB203" s="8"/>
      <c r="FC203" s="8"/>
      <c r="FD203" s="8"/>
      <c r="FE203" s="8"/>
      <c r="FF203" s="8"/>
      <c r="FG203" s="8"/>
      <c r="FH203" s="8"/>
      <c r="FI203" s="8"/>
    </row>
    <row r="204" spans="1:165"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c r="DX204" s="8"/>
      <c r="DY204" s="8"/>
      <c r="DZ204" s="8"/>
      <c r="EA204" s="8"/>
      <c r="EB204" s="8"/>
      <c r="EC204" s="8"/>
      <c r="ED204" s="8"/>
      <c r="EE204" s="8"/>
      <c r="EF204" s="8"/>
      <c r="EG204" s="8"/>
      <c r="EH204" s="8"/>
      <c r="EI204" s="8"/>
      <c r="EJ204" s="8"/>
      <c r="EK204" s="8"/>
      <c r="EL204" s="8"/>
      <c r="EM204" s="8"/>
      <c r="EN204" s="8"/>
      <c r="EO204" s="8"/>
      <c r="EP204" s="8"/>
      <c r="EQ204" s="8"/>
      <c r="ER204" s="8"/>
      <c r="ES204" s="8"/>
      <c r="ET204" s="8"/>
      <c r="EU204" s="8"/>
      <c r="EV204" s="8"/>
      <c r="EW204" s="8"/>
      <c r="EX204" s="8"/>
      <c r="EY204" s="8"/>
      <c r="EZ204" s="8"/>
      <c r="FA204" s="8"/>
      <c r="FB204" s="8"/>
      <c r="FC204" s="8"/>
      <c r="FD204" s="8"/>
      <c r="FE204" s="8"/>
      <c r="FF204" s="8"/>
      <c r="FG204" s="8"/>
      <c r="FH204" s="8"/>
      <c r="FI204" s="8"/>
    </row>
    <row r="205" spans="1:165"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c r="DQ205" s="8"/>
      <c r="DR205" s="8"/>
      <c r="DS205" s="8"/>
      <c r="DT205" s="8"/>
      <c r="DU205" s="8"/>
      <c r="DV205" s="8"/>
      <c r="DW205" s="8"/>
      <c r="DX205" s="8"/>
      <c r="DY205" s="8"/>
      <c r="DZ205" s="8"/>
      <c r="EA205" s="8"/>
      <c r="EB205" s="8"/>
      <c r="EC205" s="8"/>
      <c r="ED205" s="8"/>
      <c r="EE205" s="8"/>
      <c r="EF205" s="8"/>
      <c r="EG205" s="8"/>
      <c r="EH205" s="8"/>
      <c r="EI205" s="8"/>
      <c r="EJ205" s="8"/>
      <c r="EK205" s="8"/>
      <c r="EL205" s="8"/>
      <c r="EM205" s="8"/>
      <c r="EN205" s="8"/>
      <c r="EO205" s="8"/>
      <c r="EP205" s="8"/>
      <c r="EQ205" s="8"/>
      <c r="ER205" s="8"/>
      <c r="ES205" s="8"/>
      <c r="ET205" s="8"/>
      <c r="EU205" s="8"/>
      <c r="EV205" s="8"/>
      <c r="EW205" s="8"/>
      <c r="EX205" s="8"/>
      <c r="EY205" s="8"/>
      <c r="EZ205" s="8"/>
      <c r="FA205" s="8"/>
      <c r="FB205" s="8"/>
      <c r="FC205" s="8"/>
      <c r="FD205" s="8"/>
      <c r="FE205" s="8"/>
      <c r="FF205" s="8"/>
      <c r="FG205" s="8"/>
      <c r="FH205" s="8"/>
      <c r="FI205" s="8"/>
    </row>
    <row r="206" spans="1:165"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8"/>
      <c r="EF206" s="8"/>
      <c r="EG206" s="8"/>
      <c r="EH206" s="8"/>
      <c r="EI206" s="8"/>
      <c r="EJ206" s="8"/>
      <c r="EK206" s="8"/>
      <c r="EL206" s="8"/>
      <c r="EM206" s="8"/>
      <c r="EN206" s="8"/>
      <c r="EO206" s="8"/>
      <c r="EP206" s="8"/>
      <c r="EQ206" s="8"/>
      <c r="ER206" s="8"/>
      <c r="ES206" s="8"/>
      <c r="ET206" s="8"/>
      <c r="EU206" s="8"/>
      <c r="EV206" s="8"/>
      <c r="EW206" s="8"/>
      <c r="EX206" s="8"/>
      <c r="EY206" s="8"/>
      <c r="EZ206" s="8"/>
      <c r="FA206" s="8"/>
      <c r="FB206" s="8"/>
      <c r="FC206" s="8"/>
      <c r="FD206" s="8"/>
      <c r="FE206" s="8"/>
      <c r="FF206" s="8"/>
      <c r="FG206" s="8"/>
      <c r="FH206" s="8"/>
      <c r="FI206" s="8"/>
    </row>
    <row r="207" spans="1:165"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8"/>
      <c r="EC207" s="8"/>
      <c r="ED207" s="8"/>
      <c r="EE207" s="8"/>
      <c r="EF207" s="8"/>
      <c r="EG207" s="8"/>
      <c r="EH207" s="8"/>
      <c r="EI207" s="8"/>
      <c r="EJ207" s="8"/>
      <c r="EK207" s="8"/>
      <c r="EL207" s="8"/>
      <c r="EM207" s="8"/>
      <c r="EN207" s="8"/>
      <c r="EO207" s="8"/>
      <c r="EP207" s="8"/>
      <c r="EQ207" s="8"/>
      <c r="ER207" s="8"/>
      <c r="ES207" s="8"/>
      <c r="ET207" s="8"/>
      <c r="EU207" s="8"/>
      <c r="EV207" s="8"/>
      <c r="EW207" s="8"/>
      <c r="EX207" s="8"/>
      <c r="EY207" s="8"/>
      <c r="EZ207" s="8"/>
      <c r="FA207" s="8"/>
      <c r="FB207" s="8"/>
      <c r="FC207" s="8"/>
      <c r="FD207" s="8"/>
      <c r="FE207" s="8"/>
      <c r="FF207" s="8"/>
      <c r="FG207" s="8"/>
      <c r="FH207" s="8"/>
      <c r="FI207" s="8"/>
    </row>
    <row r="208" spans="1:165"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c r="DQ208" s="8"/>
      <c r="DR208" s="8"/>
      <c r="DS208" s="8"/>
      <c r="DT208" s="8"/>
      <c r="DU208" s="8"/>
      <c r="DV208" s="8"/>
      <c r="DW208" s="8"/>
      <c r="DX208" s="8"/>
      <c r="DY208" s="8"/>
      <c r="DZ208" s="8"/>
      <c r="EA208" s="8"/>
      <c r="EB208" s="8"/>
      <c r="EC208" s="8"/>
      <c r="ED208" s="8"/>
      <c r="EE208" s="8"/>
      <c r="EF208" s="8"/>
      <c r="EG208" s="8"/>
      <c r="EH208" s="8"/>
      <c r="EI208" s="8"/>
      <c r="EJ208" s="8"/>
      <c r="EK208" s="8"/>
      <c r="EL208" s="8"/>
      <c r="EM208" s="8"/>
      <c r="EN208" s="8"/>
      <c r="EO208" s="8"/>
      <c r="EP208" s="8"/>
      <c r="EQ208" s="8"/>
      <c r="ER208" s="8"/>
      <c r="ES208" s="8"/>
      <c r="ET208" s="8"/>
      <c r="EU208" s="8"/>
      <c r="EV208" s="8"/>
      <c r="EW208" s="8"/>
      <c r="EX208" s="8"/>
      <c r="EY208" s="8"/>
      <c r="EZ208" s="8"/>
      <c r="FA208" s="8"/>
      <c r="FB208" s="8"/>
      <c r="FC208" s="8"/>
      <c r="FD208" s="8"/>
      <c r="FE208" s="8"/>
      <c r="FF208" s="8"/>
      <c r="FG208" s="8"/>
      <c r="FH208" s="8"/>
      <c r="FI208" s="8"/>
    </row>
    <row r="209" spans="1:165"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c r="DU209" s="8"/>
      <c r="DV209" s="8"/>
      <c r="DW209" s="8"/>
      <c r="DX209" s="8"/>
      <c r="DY209" s="8"/>
      <c r="DZ209" s="8"/>
      <c r="EA209" s="8"/>
      <c r="EB209" s="8"/>
      <c r="EC209" s="8"/>
      <c r="ED209" s="8"/>
      <c r="EE209" s="8"/>
      <c r="EF209" s="8"/>
      <c r="EG209" s="8"/>
      <c r="EH209" s="8"/>
      <c r="EI209" s="8"/>
      <c r="EJ209" s="8"/>
      <c r="EK209" s="8"/>
      <c r="EL209" s="8"/>
      <c r="EM209" s="8"/>
      <c r="EN209" s="8"/>
      <c r="EO209" s="8"/>
      <c r="EP209" s="8"/>
      <c r="EQ209" s="8"/>
      <c r="ER209" s="8"/>
      <c r="ES209" s="8"/>
      <c r="ET209" s="8"/>
      <c r="EU209" s="8"/>
      <c r="EV209" s="8"/>
      <c r="EW209" s="8"/>
      <c r="EX209" s="8"/>
      <c r="EY209" s="8"/>
      <c r="EZ209" s="8"/>
      <c r="FA209" s="8"/>
      <c r="FB209" s="8"/>
      <c r="FC209" s="8"/>
      <c r="FD209" s="8"/>
      <c r="FE209" s="8"/>
      <c r="FF209" s="8"/>
      <c r="FG209" s="8"/>
      <c r="FH209" s="8"/>
      <c r="FI209" s="8"/>
    </row>
    <row r="210" spans="1:165"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row>
    <row r="211" spans="1:165"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c r="DQ211" s="8"/>
      <c r="DR211" s="8"/>
      <c r="DS211" s="8"/>
      <c r="DT211" s="8"/>
      <c r="DU211" s="8"/>
      <c r="DV211" s="8"/>
      <c r="DW211" s="8"/>
      <c r="DX211" s="8"/>
      <c r="DY211" s="8"/>
      <c r="DZ211" s="8"/>
      <c r="EA211" s="8"/>
      <c r="EB211" s="8"/>
      <c r="EC211" s="8"/>
      <c r="ED211" s="8"/>
      <c r="EE211" s="8"/>
      <c r="EF211" s="8"/>
      <c r="EG211" s="8"/>
      <c r="EH211" s="8"/>
      <c r="EI211" s="8"/>
      <c r="EJ211" s="8"/>
      <c r="EK211" s="8"/>
      <c r="EL211" s="8"/>
      <c r="EM211" s="8"/>
      <c r="EN211" s="8"/>
      <c r="EO211" s="8"/>
      <c r="EP211" s="8"/>
      <c r="EQ211" s="8"/>
      <c r="ER211" s="8"/>
      <c r="ES211" s="8"/>
      <c r="ET211" s="8"/>
      <c r="EU211" s="8"/>
      <c r="EV211" s="8"/>
      <c r="EW211" s="8"/>
      <c r="EX211" s="8"/>
      <c r="EY211" s="8"/>
      <c r="EZ211" s="8"/>
      <c r="FA211" s="8"/>
      <c r="FB211" s="8"/>
      <c r="FC211" s="8"/>
      <c r="FD211" s="8"/>
      <c r="FE211" s="8"/>
      <c r="FF211" s="8"/>
      <c r="FG211" s="8"/>
      <c r="FH211" s="8"/>
      <c r="FI211" s="8"/>
    </row>
    <row r="212" spans="1:165"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c r="DQ212" s="8"/>
      <c r="DR212" s="8"/>
      <c r="DS212" s="8"/>
      <c r="DT212" s="8"/>
      <c r="DU212" s="8"/>
      <c r="DV212" s="8"/>
      <c r="DW212" s="8"/>
      <c r="DX212" s="8"/>
      <c r="DY212" s="8"/>
      <c r="DZ212" s="8"/>
      <c r="EA212" s="8"/>
      <c r="EB212" s="8"/>
      <c r="EC212" s="8"/>
      <c r="ED212" s="8"/>
      <c r="EE212" s="8"/>
      <c r="EF212" s="8"/>
      <c r="EG212" s="8"/>
      <c r="EH212" s="8"/>
      <c r="EI212" s="8"/>
      <c r="EJ212" s="8"/>
      <c r="EK212" s="8"/>
      <c r="EL212" s="8"/>
      <c r="EM212" s="8"/>
      <c r="EN212" s="8"/>
      <c r="EO212" s="8"/>
      <c r="EP212" s="8"/>
      <c r="EQ212" s="8"/>
      <c r="ER212" s="8"/>
      <c r="ES212" s="8"/>
      <c r="ET212" s="8"/>
      <c r="EU212" s="8"/>
      <c r="EV212" s="8"/>
      <c r="EW212" s="8"/>
      <c r="EX212" s="8"/>
      <c r="EY212" s="8"/>
      <c r="EZ212" s="8"/>
      <c r="FA212" s="8"/>
      <c r="FB212" s="8"/>
      <c r="FC212" s="8"/>
      <c r="FD212" s="8"/>
      <c r="FE212" s="8"/>
      <c r="FF212" s="8"/>
      <c r="FG212" s="8"/>
      <c r="FH212" s="8"/>
      <c r="FI212" s="8"/>
    </row>
    <row r="213" spans="1:165"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c r="DQ213" s="8"/>
      <c r="DR213" s="8"/>
      <c r="DS213" s="8"/>
      <c r="DT213" s="8"/>
      <c r="DU213" s="8"/>
      <c r="DV213" s="8"/>
      <c r="DW213" s="8"/>
      <c r="DX213" s="8"/>
      <c r="DY213" s="8"/>
      <c r="DZ213" s="8"/>
      <c r="EA213" s="8"/>
      <c r="EB213" s="8"/>
      <c r="EC213" s="8"/>
      <c r="ED213" s="8"/>
      <c r="EE213" s="8"/>
      <c r="EF213" s="8"/>
      <c r="EG213" s="8"/>
      <c r="EH213" s="8"/>
      <c r="EI213" s="8"/>
      <c r="EJ213" s="8"/>
      <c r="EK213" s="8"/>
      <c r="EL213" s="8"/>
      <c r="EM213" s="8"/>
      <c r="EN213" s="8"/>
      <c r="EO213" s="8"/>
      <c r="EP213" s="8"/>
      <c r="EQ213" s="8"/>
      <c r="ER213" s="8"/>
      <c r="ES213" s="8"/>
      <c r="ET213" s="8"/>
      <c r="EU213" s="8"/>
      <c r="EV213" s="8"/>
      <c r="EW213" s="8"/>
      <c r="EX213" s="8"/>
      <c r="EY213" s="8"/>
      <c r="EZ213" s="8"/>
      <c r="FA213" s="8"/>
      <c r="FB213" s="8"/>
      <c r="FC213" s="8"/>
      <c r="FD213" s="8"/>
      <c r="FE213" s="8"/>
      <c r="FF213" s="8"/>
      <c r="FG213" s="8"/>
      <c r="FH213" s="8"/>
      <c r="FI213" s="8"/>
    </row>
    <row r="214" spans="1:165"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8"/>
      <c r="DS214" s="8"/>
      <c r="DT214" s="8"/>
      <c r="DU214" s="8"/>
      <c r="DV214" s="8"/>
      <c r="DW214" s="8"/>
      <c r="DX214" s="8"/>
      <c r="DY214" s="8"/>
      <c r="DZ214" s="8"/>
      <c r="EA214" s="8"/>
      <c r="EB214" s="8"/>
      <c r="EC214" s="8"/>
      <c r="ED214" s="8"/>
      <c r="EE214" s="8"/>
      <c r="EF214" s="8"/>
      <c r="EG214" s="8"/>
      <c r="EH214" s="8"/>
      <c r="EI214" s="8"/>
      <c r="EJ214" s="8"/>
      <c r="EK214" s="8"/>
      <c r="EL214" s="8"/>
      <c r="EM214" s="8"/>
      <c r="EN214" s="8"/>
      <c r="EO214" s="8"/>
      <c r="EP214" s="8"/>
      <c r="EQ214" s="8"/>
      <c r="ER214" s="8"/>
      <c r="ES214" s="8"/>
      <c r="ET214" s="8"/>
      <c r="EU214" s="8"/>
      <c r="EV214" s="8"/>
      <c r="EW214" s="8"/>
      <c r="EX214" s="8"/>
      <c r="EY214" s="8"/>
      <c r="EZ214" s="8"/>
      <c r="FA214" s="8"/>
      <c r="FB214" s="8"/>
      <c r="FC214" s="8"/>
      <c r="FD214" s="8"/>
      <c r="FE214" s="8"/>
      <c r="FF214" s="8"/>
      <c r="FG214" s="8"/>
      <c r="FH214" s="8"/>
      <c r="FI214" s="8"/>
    </row>
    <row r="215" spans="1:165"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c r="DQ215" s="8"/>
      <c r="DR215" s="8"/>
      <c r="DS215" s="8"/>
      <c r="DT215" s="8"/>
      <c r="DU215" s="8"/>
      <c r="DV215" s="8"/>
      <c r="DW215" s="8"/>
      <c r="DX215" s="8"/>
      <c r="DY215" s="8"/>
      <c r="DZ215" s="8"/>
      <c r="EA215" s="8"/>
      <c r="EB215" s="8"/>
      <c r="EC215" s="8"/>
      <c r="ED215" s="8"/>
      <c r="EE215" s="8"/>
      <c r="EF215" s="8"/>
      <c r="EG215" s="8"/>
      <c r="EH215" s="8"/>
      <c r="EI215" s="8"/>
      <c r="EJ215" s="8"/>
      <c r="EK215" s="8"/>
      <c r="EL215" s="8"/>
      <c r="EM215" s="8"/>
      <c r="EN215" s="8"/>
      <c r="EO215" s="8"/>
      <c r="EP215" s="8"/>
      <c r="EQ215" s="8"/>
      <c r="ER215" s="8"/>
      <c r="ES215" s="8"/>
      <c r="ET215" s="8"/>
      <c r="EU215" s="8"/>
      <c r="EV215" s="8"/>
      <c r="EW215" s="8"/>
      <c r="EX215" s="8"/>
      <c r="EY215" s="8"/>
      <c r="EZ215" s="8"/>
      <c r="FA215" s="8"/>
      <c r="FB215" s="8"/>
      <c r="FC215" s="8"/>
      <c r="FD215" s="8"/>
      <c r="FE215" s="8"/>
      <c r="FF215" s="8"/>
      <c r="FG215" s="8"/>
      <c r="FH215" s="8"/>
      <c r="FI215" s="8"/>
    </row>
    <row r="216" spans="1:165"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c r="DU216" s="8"/>
      <c r="DV216" s="8"/>
      <c r="DW216" s="8"/>
      <c r="DX216" s="8"/>
      <c r="DY216" s="8"/>
      <c r="DZ216" s="8"/>
      <c r="EA216" s="8"/>
      <c r="EB216" s="8"/>
      <c r="EC216" s="8"/>
      <c r="ED216" s="8"/>
      <c r="EE216" s="8"/>
      <c r="EF216" s="8"/>
      <c r="EG216" s="8"/>
      <c r="EH216" s="8"/>
      <c r="EI216" s="8"/>
      <c r="EJ216" s="8"/>
      <c r="EK216" s="8"/>
      <c r="EL216" s="8"/>
      <c r="EM216" s="8"/>
      <c r="EN216" s="8"/>
      <c r="EO216" s="8"/>
      <c r="EP216" s="8"/>
      <c r="EQ216" s="8"/>
      <c r="ER216" s="8"/>
      <c r="ES216" s="8"/>
      <c r="ET216" s="8"/>
      <c r="EU216" s="8"/>
      <c r="EV216" s="8"/>
      <c r="EW216" s="8"/>
      <c r="EX216" s="8"/>
      <c r="EY216" s="8"/>
      <c r="EZ216" s="8"/>
      <c r="FA216" s="8"/>
      <c r="FB216" s="8"/>
      <c r="FC216" s="8"/>
      <c r="FD216" s="8"/>
      <c r="FE216" s="8"/>
      <c r="FF216" s="8"/>
      <c r="FG216" s="8"/>
      <c r="FH216" s="8"/>
      <c r="FI216" s="8"/>
    </row>
    <row r="217" spans="1:165"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EQ217" s="8"/>
      <c r="ER217" s="8"/>
      <c r="ES217" s="8"/>
      <c r="ET217" s="8"/>
      <c r="EU217" s="8"/>
      <c r="EV217" s="8"/>
      <c r="EW217" s="8"/>
      <c r="EX217" s="8"/>
      <c r="EY217" s="8"/>
      <c r="EZ217" s="8"/>
      <c r="FA217" s="8"/>
      <c r="FB217" s="8"/>
      <c r="FC217" s="8"/>
      <c r="FD217" s="8"/>
      <c r="FE217" s="8"/>
      <c r="FF217" s="8"/>
      <c r="FG217" s="8"/>
      <c r="FH217" s="8"/>
      <c r="FI217" s="8"/>
    </row>
    <row r="218" spans="1:165"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c r="DQ218" s="8"/>
      <c r="DR218" s="8"/>
      <c r="DS218" s="8"/>
      <c r="DT218" s="8"/>
      <c r="DU218" s="8"/>
      <c r="DV218" s="8"/>
      <c r="DW218" s="8"/>
      <c r="DX218" s="8"/>
      <c r="DY218" s="8"/>
      <c r="DZ218" s="8"/>
      <c r="EA218" s="8"/>
      <c r="EB218" s="8"/>
      <c r="EC218" s="8"/>
      <c r="ED218" s="8"/>
      <c r="EE218" s="8"/>
      <c r="EF218" s="8"/>
      <c r="EG218" s="8"/>
      <c r="EH218" s="8"/>
      <c r="EI218" s="8"/>
      <c r="EJ218" s="8"/>
      <c r="EK218" s="8"/>
      <c r="EL218" s="8"/>
      <c r="EM218" s="8"/>
      <c r="EN218" s="8"/>
      <c r="EO218" s="8"/>
      <c r="EP218" s="8"/>
      <c r="EQ218" s="8"/>
      <c r="ER218" s="8"/>
      <c r="ES218" s="8"/>
      <c r="ET218" s="8"/>
      <c r="EU218" s="8"/>
      <c r="EV218" s="8"/>
      <c r="EW218" s="8"/>
      <c r="EX218" s="8"/>
      <c r="EY218" s="8"/>
      <c r="EZ218" s="8"/>
      <c r="FA218" s="8"/>
      <c r="FB218" s="8"/>
      <c r="FC218" s="8"/>
      <c r="FD218" s="8"/>
      <c r="FE218" s="8"/>
      <c r="FF218" s="8"/>
      <c r="FG218" s="8"/>
      <c r="FH218" s="8"/>
      <c r="FI218" s="8"/>
    </row>
    <row r="219" spans="1:165"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8"/>
      <c r="DM219" s="8"/>
      <c r="DN219" s="8"/>
      <c r="DO219" s="8"/>
      <c r="DP219" s="8"/>
      <c r="DQ219" s="8"/>
      <c r="DR219" s="8"/>
      <c r="DS219" s="8"/>
      <c r="DT219" s="8"/>
      <c r="DU219" s="8"/>
      <c r="DV219" s="8"/>
      <c r="DW219" s="8"/>
      <c r="DX219" s="8"/>
      <c r="DY219" s="8"/>
      <c r="DZ219" s="8"/>
      <c r="EA219" s="8"/>
      <c r="EB219" s="8"/>
      <c r="EC219" s="8"/>
      <c r="ED219" s="8"/>
      <c r="EE219" s="8"/>
      <c r="EF219" s="8"/>
      <c r="EG219" s="8"/>
      <c r="EH219" s="8"/>
      <c r="EI219" s="8"/>
      <c r="EJ219" s="8"/>
      <c r="EK219" s="8"/>
      <c r="EL219" s="8"/>
      <c r="EM219" s="8"/>
      <c r="EN219" s="8"/>
      <c r="EO219" s="8"/>
      <c r="EP219" s="8"/>
      <c r="EQ219" s="8"/>
      <c r="ER219" s="8"/>
      <c r="ES219" s="8"/>
      <c r="ET219" s="8"/>
      <c r="EU219" s="8"/>
      <c r="EV219" s="8"/>
      <c r="EW219" s="8"/>
      <c r="EX219" s="8"/>
      <c r="EY219" s="8"/>
      <c r="EZ219" s="8"/>
      <c r="FA219" s="8"/>
      <c r="FB219" s="8"/>
      <c r="FC219" s="8"/>
      <c r="FD219" s="8"/>
      <c r="FE219" s="8"/>
      <c r="FF219" s="8"/>
      <c r="FG219" s="8"/>
      <c r="FH219" s="8"/>
      <c r="FI219" s="8"/>
    </row>
    <row r="220" spans="1:165"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8"/>
      <c r="DS220" s="8"/>
      <c r="DT220" s="8"/>
      <c r="DU220" s="8"/>
      <c r="DV220" s="8"/>
      <c r="DW220" s="8"/>
      <c r="DX220" s="8"/>
      <c r="DY220" s="8"/>
      <c r="DZ220" s="8"/>
      <c r="EA220" s="8"/>
      <c r="EB220" s="8"/>
      <c r="EC220" s="8"/>
      <c r="ED220" s="8"/>
      <c r="EE220" s="8"/>
      <c r="EF220" s="8"/>
      <c r="EG220" s="8"/>
      <c r="EH220" s="8"/>
      <c r="EI220" s="8"/>
      <c r="EJ220" s="8"/>
      <c r="EK220" s="8"/>
      <c r="EL220" s="8"/>
      <c r="EM220" s="8"/>
      <c r="EN220" s="8"/>
      <c r="EO220" s="8"/>
      <c r="EP220" s="8"/>
      <c r="EQ220" s="8"/>
      <c r="ER220" s="8"/>
      <c r="ES220" s="8"/>
      <c r="ET220" s="8"/>
      <c r="EU220" s="8"/>
      <c r="EV220" s="8"/>
      <c r="EW220" s="8"/>
      <c r="EX220" s="8"/>
      <c r="EY220" s="8"/>
      <c r="EZ220" s="8"/>
      <c r="FA220" s="8"/>
      <c r="FB220" s="8"/>
      <c r="FC220" s="8"/>
      <c r="FD220" s="8"/>
      <c r="FE220" s="8"/>
      <c r="FF220" s="8"/>
      <c r="FG220" s="8"/>
      <c r="FH220" s="8"/>
      <c r="FI220" s="8"/>
    </row>
    <row r="221" spans="1:165"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8"/>
      <c r="DM221" s="8"/>
      <c r="DN221" s="8"/>
      <c r="DO221" s="8"/>
      <c r="DP221" s="8"/>
      <c r="DQ221" s="8"/>
      <c r="DR221" s="8"/>
      <c r="DS221" s="8"/>
      <c r="DT221" s="8"/>
      <c r="DU221" s="8"/>
      <c r="DV221" s="8"/>
      <c r="DW221" s="8"/>
      <c r="DX221" s="8"/>
      <c r="DY221" s="8"/>
      <c r="DZ221" s="8"/>
      <c r="EA221" s="8"/>
      <c r="EB221" s="8"/>
      <c r="EC221" s="8"/>
      <c r="ED221" s="8"/>
      <c r="EE221" s="8"/>
      <c r="EF221" s="8"/>
      <c r="EG221" s="8"/>
      <c r="EH221" s="8"/>
      <c r="EI221" s="8"/>
      <c r="EJ221" s="8"/>
      <c r="EK221" s="8"/>
      <c r="EL221" s="8"/>
      <c r="EM221" s="8"/>
      <c r="EN221" s="8"/>
      <c r="EO221" s="8"/>
      <c r="EP221" s="8"/>
      <c r="EQ221" s="8"/>
      <c r="ER221" s="8"/>
      <c r="ES221" s="8"/>
      <c r="ET221" s="8"/>
      <c r="EU221" s="8"/>
      <c r="EV221" s="8"/>
      <c r="EW221" s="8"/>
      <c r="EX221" s="8"/>
      <c r="EY221" s="8"/>
      <c r="EZ221" s="8"/>
      <c r="FA221" s="8"/>
      <c r="FB221" s="8"/>
      <c r="FC221" s="8"/>
      <c r="FD221" s="8"/>
      <c r="FE221" s="8"/>
      <c r="FF221" s="8"/>
      <c r="FG221" s="8"/>
      <c r="FH221" s="8"/>
      <c r="FI221" s="8"/>
    </row>
    <row r="222" spans="1:165"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c r="DU222" s="8"/>
      <c r="DV222" s="8"/>
      <c r="DW222" s="8"/>
      <c r="DX222" s="8"/>
      <c r="DY222" s="8"/>
      <c r="DZ222" s="8"/>
      <c r="EA222" s="8"/>
      <c r="EB222" s="8"/>
      <c r="EC222" s="8"/>
      <c r="ED222" s="8"/>
      <c r="EE222" s="8"/>
      <c r="EF222" s="8"/>
      <c r="EG222" s="8"/>
      <c r="EH222" s="8"/>
      <c r="EI222" s="8"/>
      <c r="EJ222" s="8"/>
      <c r="EK222" s="8"/>
      <c r="EL222" s="8"/>
      <c r="EM222" s="8"/>
      <c r="EN222" s="8"/>
      <c r="EO222" s="8"/>
      <c r="EP222" s="8"/>
      <c r="EQ222" s="8"/>
      <c r="ER222" s="8"/>
      <c r="ES222" s="8"/>
      <c r="ET222" s="8"/>
      <c r="EU222" s="8"/>
      <c r="EV222" s="8"/>
      <c r="EW222" s="8"/>
      <c r="EX222" s="8"/>
      <c r="EY222" s="8"/>
      <c r="EZ222" s="8"/>
      <c r="FA222" s="8"/>
      <c r="FB222" s="8"/>
      <c r="FC222" s="8"/>
      <c r="FD222" s="8"/>
      <c r="FE222" s="8"/>
      <c r="FF222" s="8"/>
      <c r="FG222" s="8"/>
      <c r="FH222" s="8"/>
      <c r="FI222" s="8"/>
    </row>
    <row r="223" spans="1:165"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c r="DQ223" s="8"/>
      <c r="DR223" s="8"/>
      <c r="DS223" s="8"/>
      <c r="DT223" s="8"/>
      <c r="DU223" s="8"/>
      <c r="DV223" s="8"/>
      <c r="DW223" s="8"/>
      <c r="DX223" s="8"/>
      <c r="DY223" s="8"/>
      <c r="DZ223" s="8"/>
      <c r="EA223" s="8"/>
      <c r="EB223" s="8"/>
      <c r="EC223" s="8"/>
      <c r="ED223" s="8"/>
      <c r="EE223" s="8"/>
      <c r="EF223" s="8"/>
      <c r="EG223" s="8"/>
      <c r="EH223" s="8"/>
      <c r="EI223" s="8"/>
      <c r="EJ223" s="8"/>
      <c r="EK223" s="8"/>
      <c r="EL223" s="8"/>
      <c r="EM223" s="8"/>
      <c r="EN223" s="8"/>
      <c r="EO223" s="8"/>
      <c r="EP223" s="8"/>
      <c r="EQ223" s="8"/>
      <c r="ER223" s="8"/>
      <c r="ES223" s="8"/>
      <c r="ET223" s="8"/>
      <c r="EU223" s="8"/>
      <c r="EV223" s="8"/>
      <c r="EW223" s="8"/>
      <c r="EX223" s="8"/>
      <c r="EY223" s="8"/>
      <c r="EZ223" s="8"/>
      <c r="FA223" s="8"/>
      <c r="FB223" s="8"/>
      <c r="FC223" s="8"/>
      <c r="FD223" s="8"/>
      <c r="FE223" s="8"/>
      <c r="FF223" s="8"/>
      <c r="FG223" s="8"/>
      <c r="FH223" s="8"/>
      <c r="FI223" s="8"/>
    </row>
    <row r="224" spans="1:165"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c r="DQ224" s="8"/>
      <c r="DR224" s="8"/>
      <c r="DS224" s="8"/>
      <c r="DT224" s="8"/>
      <c r="DU224" s="8"/>
      <c r="DV224" s="8"/>
      <c r="DW224" s="8"/>
      <c r="DX224" s="8"/>
      <c r="DY224" s="8"/>
      <c r="DZ224" s="8"/>
      <c r="EA224" s="8"/>
      <c r="EB224" s="8"/>
      <c r="EC224" s="8"/>
      <c r="ED224" s="8"/>
      <c r="EE224" s="8"/>
      <c r="EF224" s="8"/>
      <c r="EG224" s="8"/>
      <c r="EH224" s="8"/>
      <c r="EI224" s="8"/>
      <c r="EJ224" s="8"/>
      <c r="EK224" s="8"/>
      <c r="EL224" s="8"/>
      <c r="EM224" s="8"/>
      <c r="EN224" s="8"/>
      <c r="EO224" s="8"/>
      <c r="EP224" s="8"/>
      <c r="EQ224" s="8"/>
      <c r="ER224" s="8"/>
      <c r="ES224" s="8"/>
      <c r="ET224" s="8"/>
      <c r="EU224" s="8"/>
      <c r="EV224" s="8"/>
      <c r="EW224" s="8"/>
      <c r="EX224" s="8"/>
      <c r="EY224" s="8"/>
      <c r="EZ224" s="8"/>
      <c r="FA224" s="8"/>
      <c r="FB224" s="8"/>
      <c r="FC224" s="8"/>
      <c r="FD224" s="8"/>
      <c r="FE224" s="8"/>
      <c r="FF224" s="8"/>
      <c r="FG224" s="8"/>
      <c r="FH224" s="8"/>
      <c r="FI224" s="8"/>
    </row>
    <row r="225" spans="1:165"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
      <c r="DS225" s="8"/>
      <c r="DT225" s="8"/>
      <c r="DU225" s="8"/>
      <c r="DV225" s="8"/>
      <c r="DW225" s="8"/>
      <c r="DX225" s="8"/>
      <c r="DY225" s="8"/>
      <c r="DZ225" s="8"/>
      <c r="EA225" s="8"/>
      <c r="EB225" s="8"/>
      <c r="EC225" s="8"/>
      <c r="ED225" s="8"/>
      <c r="EE225" s="8"/>
      <c r="EF225" s="8"/>
      <c r="EG225" s="8"/>
      <c r="EH225" s="8"/>
      <c r="EI225" s="8"/>
      <c r="EJ225" s="8"/>
      <c r="EK225" s="8"/>
      <c r="EL225" s="8"/>
      <c r="EM225" s="8"/>
      <c r="EN225" s="8"/>
      <c r="EO225" s="8"/>
      <c r="EP225" s="8"/>
      <c r="EQ225" s="8"/>
      <c r="ER225" s="8"/>
      <c r="ES225" s="8"/>
      <c r="ET225" s="8"/>
      <c r="EU225" s="8"/>
      <c r="EV225" s="8"/>
      <c r="EW225" s="8"/>
      <c r="EX225" s="8"/>
      <c r="EY225" s="8"/>
      <c r="EZ225" s="8"/>
      <c r="FA225" s="8"/>
      <c r="FB225" s="8"/>
      <c r="FC225" s="8"/>
      <c r="FD225" s="8"/>
      <c r="FE225" s="8"/>
      <c r="FF225" s="8"/>
      <c r="FG225" s="8"/>
      <c r="FH225" s="8"/>
      <c r="FI225" s="8"/>
    </row>
    <row r="226" spans="1:165"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c r="DQ226" s="8"/>
      <c r="DR226" s="8"/>
      <c r="DS226" s="8"/>
      <c r="DT226" s="8"/>
      <c r="DU226" s="8"/>
      <c r="DV226" s="8"/>
      <c r="DW226" s="8"/>
      <c r="DX226" s="8"/>
      <c r="DY226" s="8"/>
      <c r="DZ226" s="8"/>
      <c r="EA226" s="8"/>
      <c r="EB226" s="8"/>
      <c r="EC226" s="8"/>
      <c r="ED226" s="8"/>
      <c r="EE226" s="8"/>
      <c r="EF226" s="8"/>
      <c r="EG226" s="8"/>
      <c r="EH226" s="8"/>
      <c r="EI226" s="8"/>
      <c r="EJ226" s="8"/>
      <c r="EK226" s="8"/>
      <c r="EL226" s="8"/>
      <c r="EM226" s="8"/>
      <c r="EN226" s="8"/>
      <c r="EO226" s="8"/>
      <c r="EP226" s="8"/>
      <c r="EQ226" s="8"/>
      <c r="ER226" s="8"/>
      <c r="ES226" s="8"/>
      <c r="ET226" s="8"/>
      <c r="EU226" s="8"/>
      <c r="EV226" s="8"/>
      <c r="EW226" s="8"/>
      <c r="EX226" s="8"/>
      <c r="EY226" s="8"/>
      <c r="EZ226" s="8"/>
      <c r="FA226" s="8"/>
      <c r="FB226" s="8"/>
      <c r="FC226" s="8"/>
      <c r="FD226" s="8"/>
      <c r="FE226" s="8"/>
      <c r="FF226" s="8"/>
      <c r="FG226" s="8"/>
      <c r="FH226" s="8"/>
      <c r="FI226" s="8"/>
    </row>
    <row r="227" spans="1:165"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8"/>
      <c r="DZ227" s="8"/>
      <c r="EA227" s="8"/>
      <c r="EB227" s="8"/>
      <c r="EC227" s="8"/>
      <c r="ED227" s="8"/>
      <c r="EE227" s="8"/>
      <c r="EF227" s="8"/>
      <c r="EG227" s="8"/>
      <c r="EH227" s="8"/>
      <c r="EI227" s="8"/>
      <c r="EJ227" s="8"/>
      <c r="EK227" s="8"/>
      <c r="EL227" s="8"/>
      <c r="EM227" s="8"/>
      <c r="EN227" s="8"/>
      <c r="EO227" s="8"/>
      <c r="EP227" s="8"/>
      <c r="EQ227" s="8"/>
      <c r="ER227" s="8"/>
      <c r="ES227" s="8"/>
      <c r="ET227" s="8"/>
      <c r="EU227" s="8"/>
      <c r="EV227" s="8"/>
      <c r="EW227" s="8"/>
      <c r="EX227" s="8"/>
      <c r="EY227" s="8"/>
      <c r="EZ227" s="8"/>
      <c r="FA227" s="8"/>
      <c r="FB227" s="8"/>
      <c r="FC227" s="8"/>
      <c r="FD227" s="8"/>
      <c r="FE227" s="8"/>
      <c r="FF227" s="8"/>
      <c r="FG227" s="8"/>
      <c r="FH227" s="8"/>
      <c r="FI227" s="8"/>
    </row>
    <row r="228" spans="1:165"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c r="DU228" s="8"/>
      <c r="DV228" s="8"/>
      <c r="DW228" s="8"/>
      <c r="DX228" s="8"/>
      <c r="DY228" s="8"/>
      <c r="DZ228" s="8"/>
      <c r="EA228" s="8"/>
      <c r="EB228" s="8"/>
      <c r="EC228" s="8"/>
      <c r="ED228" s="8"/>
      <c r="EE228" s="8"/>
      <c r="EF228" s="8"/>
      <c r="EG228" s="8"/>
      <c r="EH228" s="8"/>
      <c r="EI228" s="8"/>
      <c r="EJ228" s="8"/>
      <c r="EK228" s="8"/>
      <c r="EL228" s="8"/>
      <c r="EM228" s="8"/>
      <c r="EN228" s="8"/>
      <c r="EO228" s="8"/>
      <c r="EP228" s="8"/>
      <c r="EQ228" s="8"/>
      <c r="ER228" s="8"/>
      <c r="ES228" s="8"/>
      <c r="ET228" s="8"/>
      <c r="EU228" s="8"/>
      <c r="EV228" s="8"/>
      <c r="EW228" s="8"/>
      <c r="EX228" s="8"/>
      <c r="EY228" s="8"/>
      <c r="EZ228" s="8"/>
      <c r="FA228" s="8"/>
      <c r="FB228" s="8"/>
      <c r="FC228" s="8"/>
      <c r="FD228" s="8"/>
      <c r="FE228" s="8"/>
      <c r="FF228" s="8"/>
      <c r="FG228" s="8"/>
      <c r="FH228" s="8"/>
      <c r="FI228" s="8"/>
    </row>
    <row r="229" spans="1:165"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c r="DI229" s="8"/>
      <c r="DJ229" s="8"/>
      <c r="DK229" s="8"/>
      <c r="DL229" s="8"/>
      <c r="DM229" s="8"/>
      <c r="DN229" s="8"/>
      <c r="DO229" s="8"/>
      <c r="DP229" s="8"/>
      <c r="DQ229" s="8"/>
      <c r="DR229" s="8"/>
      <c r="DS229" s="8"/>
      <c r="DT229" s="8"/>
      <c r="DU229" s="8"/>
      <c r="DV229" s="8"/>
      <c r="DW229" s="8"/>
      <c r="DX229" s="8"/>
      <c r="DY229" s="8"/>
      <c r="DZ229" s="8"/>
      <c r="EA229" s="8"/>
      <c r="EB229" s="8"/>
      <c r="EC229" s="8"/>
      <c r="ED229" s="8"/>
      <c r="EE229" s="8"/>
      <c r="EF229" s="8"/>
      <c r="EG229" s="8"/>
      <c r="EH229" s="8"/>
      <c r="EI229" s="8"/>
      <c r="EJ229" s="8"/>
      <c r="EK229" s="8"/>
      <c r="EL229" s="8"/>
      <c r="EM229" s="8"/>
      <c r="EN229" s="8"/>
      <c r="EO229" s="8"/>
      <c r="EP229" s="8"/>
      <c r="EQ229" s="8"/>
      <c r="ER229" s="8"/>
      <c r="ES229" s="8"/>
      <c r="ET229" s="8"/>
      <c r="EU229" s="8"/>
      <c r="EV229" s="8"/>
      <c r="EW229" s="8"/>
      <c r="EX229" s="8"/>
      <c r="EY229" s="8"/>
      <c r="EZ229" s="8"/>
      <c r="FA229" s="8"/>
      <c r="FB229" s="8"/>
      <c r="FC229" s="8"/>
      <c r="FD229" s="8"/>
      <c r="FE229" s="8"/>
      <c r="FF229" s="8"/>
      <c r="FG229" s="8"/>
      <c r="FH229" s="8"/>
      <c r="FI229" s="8"/>
    </row>
    <row r="230" spans="1:165"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c r="DX230" s="8"/>
      <c r="DY230" s="8"/>
      <c r="DZ230" s="8"/>
      <c r="EA230" s="8"/>
      <c r="EB230" s="8"/>
      <c r="EC230" s="8"/>
      <c r="ED230" s="8"/>
      <c r="EE230" s="8"/>
      <c r="EF230" s="8"/>
      <c r="EG230" s="8"/>
      <c r="EH230" s="8"/>
      <c r="EI230" s="8"/>
      <c r="EJ230" s="8"/>
      <c r="EK230" s="8"/>
      <c r="EL230" s="8"/>
      <c r="EM230" s="8"/>
      <c r="EN230" s="8"/>
      <c r="EO230" s="8"/>
      <c r="EP230" s="8"/>
      <c r="EQ230" s="8"/>
      <c r="ER230" s="8"/>
      <c r="ES230" s="8"/>
      <c r="ET230" s="8"/>
      <c r="EU230" s="8"/>
      <c r="EV230" s="8"/>
      <c r="EW230" s="8"/>
      <c r="EX230" s="8"/>
      <c r="EY230" s="8"/>
      <c r="EZ230" s="8"/>
      <c r="FA230" s="8"/>
      <c r="FB230" s="8"/>
      <c r="FC230" s="8"/>
      <c r="FD230" s="8"/>
      <c r="FE230" s="8"/>
      <c r="FF230" s="8"/>
      <c r="FG230" s="8"/>
      <c r="FH230" s="8"/>
      <c r="FI230" s="8"/>
    </row>
    <row r="231" spans="1:165"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8"/>
      <c r="DM231" s="8"/>
      <c r="DN231" s="8"/>
      <c r="DO231" s="8"/>
      <c r="DP231" s="8"/>
      <c r="DQ231" s="8"/>
      <c r="DR231" s="8"/>
      <c r="DS231" s="8"/>
      <c r="DT231" s="8"/>
      <c r="DU231" s="8"/>
      <c r="DV231" s="8"/>
      <c r="DW231" s="8"/>
      <c r="DX231" s="8"/>
      <c r="DY231" s="8"/>
      <c r="DZ231" s="8"/>
      <c r="EA231" s="8"/>
      <c r="EB231" s="8"/>
      <c r="EC231" s="8"/>
      <c r="ED231" s="8"/>
      <c r="EE231" s="8"/>
      <c r="EF231" s="8"/>
      <c r="EG231" s="8"/>
      <c r="EH231" s="8"/>
      <c r="EI231" s="8"/>
      <c r="EJ231" s="8"/>
      <c r="EK231" s="8"/>
      <c r="EL231" s="8"/>
      <c r="EM231" s="8"/>
      <c r="EN231" s="8"/>
      <c r="EO231" s="8"/>
      <c r="EP231" s="8"/>
      <c r="EQ231" s="8"/>
      <c r="ER231" s="8"/>
      <c r="ES231" s="8"/>
      <c r="ET231" s="8"/>
      <c r="EU231" s="8"/>
      <c r="EV231" s="8"/>
      <c r="EW231" s="8"/>
      <c r="EX231" s="8"/>
      <c r="EY231" s="8"/>
      <c r="EZ231" s="8"/>
      <c r="FA231" s="8"/>
      <c r="FB231" s="8"/>
      <c r="FC231" s="8"/>
      <c r="FD231" s="8"/>
      <c r="FE231" s="8"/>
      <c r="FF231" s="8"/>
      <c r="FG231" s="8"/>
      <c r="FH231" s="8"/>
      <c r="FI231" s="8"/>
    </row>
    <row r="232" spans="1:165"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c r="DU232" s="8"/>
      <c r="DV232" s="8"/>
      <c r="DW232" s="8"/>
      <c r="DX232" s="8"/>
      <c r="DY232" s="8"/>
      <c r="DZ232" s="8"/>
      <c r="EA232" s="8"/>
      <c r="EB232" s="8"/>
      <c r="EC232" s="8"/>
      <c r="ED232" s="8"/>
      <c r="EE232" s="8"/>
      <c r="EF232" s="8"/>
      <c r="EG232" s="8"/>
      <c r="EH232" s="8"/>
      <c r="EI232" s="8"/>
      <c r="EJ232" s="8"/>
      <c r="EK232" s="8"/>
      <c r="EL232" s="8"/>
      <c r="EM232" s="8"/>
      <c r="EN232" s="8"/>
      <c r="EO232" s="8"/>
      <c r="EP232" s="8"/>
      <c r="EQ232" s="8"/>
      <c r="ER232" s="8"/>
      <c r="ES232" s="8"/>
      <c r="ET232" s="8"/>
      <c r="EU232" s="8"/>
      <c r="EV232" s="8"/>
      <c r="EW232" s="8"/>
      <c r="EX232" s="8"/>
      <c r="EY232" s="8"/>
      <c r="EZ232" s="8"/>
      <c r="FA232" s="8"/>
      <c r="FB232" s="8"/>
      <c r="FC232" s="8"/>
      <c r="FD232" s="8"/>
      <c r="FE232" s="8"/>
      <c r="FF232" s="8"/>
      <c r="FG232" s="8"/>
      <c r="FH232" s="8"/>
      <c r="FI232" s="8"/>
    </row>
    <row r="233" spans="1:165"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c r="DU233" s="8"/>
      <c r="DV233" s="8"/>
      <c r="DW233" s="8"/>
      <c r="DX233" s="8"/>
      <c r="DY233" s="8"/>
      <c r="DZ233" s="8"/>
      <c r="EA233" s="8"/>
      <c r="EB233" s="8"/>
      <c r="EC233" s="8"/>
      <c r="ED233" s="8"/>
      <c r="EE233" s="8"/>
      <c r="EF233" s="8"/>
      <c r="EG233" s="8"/>
      <c r="EH233" s="8"/>
      <c r="EI233" s="8"/>
      <c r="EJ233" s="8"/>
      <c r="EK233" s="8"/>
      <c r="EL233" s="8"/>
      <c r="EM233" s="8"/>
      <c r="EN233" s="8"/>
      <c r="EO233" s="8"/>
      <c r="EP233" s="8"/>
      <c r="EQ233" s="8"/>
      <c r="ER233" s="8"/>
      <c r="ES233" s="8"/>
      <c r="ET233" s="8"/>
      <c r="EU233" s="8"/>
      <c r="EV233" s="8"/>
      <c r="EW233" s="8"/>
      <c r="EX233" s="8"/>
      <c r="EY233" s="8"/>
      <c r="EZ233" s="8"/>
      <c r="FA233" s="8"/>
      <c r="FB233" s="8"/>
      <c r="FC233" s="8"/>
      <c r="FD233" s="8"/>
      <c r="FE233" s="8"/>
      <c r="FF233" s="8"/>
      <c r="FG233" s="8"/>
      <c r="FH233" s="8"/>
      <c r="FI233" s="8"/>
    </row>
    <row r="234" spans="1:165"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c r="DU234" s="8"/>
      <c r="DV234" s="8"/>
      <c r="DW234" s="8"/>
      <c r="DX234" s="8"/>
      <c r="DY234" s="8"/>
      <c r="DZ234" s="8"/>
      <c r="EA234" s="8"/>
      <c r="EB234" s="8"/>
      <c r="EC234" s="8"/>
      <c r="ED234" s="8"/>
      <c r="EE234" s="8"/>
      <c r="EF234" s="8"/>
      <c r="EG234" s="8"/>
      <c r="EH234" s="8"/>
      <c r="EI234" s="8"/>
      <c r="EJ234" s="8"/>
      <c r="EK234" s="8"/>
      <c r="EL234" s="8"/>
      <c r="EM234" s="8"/>
      <c r="EN234" s="8"/>
      <c r="EO234" s="8"/>
      <c r="EP234" s="8"/>
      <c r="EQ234" s="8"/>
      <c r="ER234" s="8"/>
      <c r="ES234" s="8"/>
      <c r="ET234" s="8"/>
      <c r="EU234" s="8"/>
      <c r="EV234" s="8"/>
      <c r="EW234" s="8"/>
      <c r="EX234" s="8"/>
      <c r="EY234" s="8"/>
      <c r="EZ234" s="8"/>
      <c r="FA234" s="8"/>
      <c r="FB234" s="8"/>
      <c r="FC234" s="8"/>
      <c r="FD234" s="8"/>
      <c r="FE234" s="8"/>
      <c r="FF234" s="8"/>
      <c r="FG234" s="8"/>
      <c r="FH234" s="8"/>
      <c r="FI234" s="8"/>
    </row>
    <row r="235" spans="1:165"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c r="DX235" s="8"/>
      <c r="DY235" s="8"/>
      <c r="DZ235" s="8"/>
      <c r="EA235" s="8"/>
      <c r="EB235" s="8"/>
      <c r="EC235" s="8"/>
      <c r="ED235" s="8"/>
      <c r="EE235" s="8"/>
      <c r="EF235" s="8"/>
      <c r="EG235" s="8"/>
      <c r="EH235" s="8"/>
      <c r="EI235" s="8"/>
      <c r="EJ235" s="8"/>
      <c r="EK235" s="8"/>
      <c r="EL235" s="8"/>
      <c r="EM235" s="8"/>
      <c r="EN235" s="8"/>
      <c r="EO235" s="8"/>
      <c r="EP235" s="8"/>
      <c r="EQ235" s="8"/>
      <c r="ER235" s="8"/>
      <c r="ES235" s="8"/>
      <c r="ET235" s="8"/>
      <c r="EU235" s="8"/>
      <c r="EV235" s="8"/>
      <c r="EW235" s="8"/>
      <c r="EX235" s="8"/>
      <c r="EY235" s="8"/>
      <c r="EZ235" s="8"/>
      <c r="FA235" s="8"/>
      <c r="FB235" s="8"/>
      <c r="FC235" s="8"/>
      <c r="FD235" s="8"/>
      <c r="FE235" s="8"/>
      <c r="FF235" s="8"/>
      <c r="FG235" s="8"/>
      <c r="FH235" s="8"/>
      <c r="FI235" s="8"/>
    </row>
    <row r="236" spans="1:165"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8"/>
      <c r="DM236" s="8"/>
      <c r="DN236" s="8"/>
      <c r="DO236" s="8"/>
      <c r="DP236" s="8"/>
      <c r="DQ236" s="8"/>
      <c r="DR236" s="8"/>
      <c r="DS236" s="8"/>
      <c r="DT236" s="8"/>
      <c r="DU236" s="8"/>
      <c r="DV236" s="8"/>
      <c r="DW236" s="8"/>
      <c r="DX236" s="8"/>
      <c r="DY236" s="8"/>
      <c r="DZ236" s="8"/>
      <c r="EA236" s="8"/>
      <c r="EB236" s="8"/>
      <c r="EC236" s="8"/>
      <c r="ED236" s="8"/>
      <c r="EE236" s="8"/>
      <c r="EF236" s="8"/>
      <c r="EG236" s="8"/>
      <c r="EH236" s="8"/>
      <c r="EI236" s="8"/>
      <c r="EJ236" s="8"/>
      <c r="EK236" s="8"/>
      <c r="EL236" s="8"/>
      <c r="EM236" s="8"/>
      <c r="EN236" s="8"/>
      <c r="EO236" s="8"/>
      <c r="EP236" s="8"/>
      <c r="EQ236" s="8"/>
      <c r="ER236" s="8"/>
      <c r="ES236" s="8"/>
      <c r="ET236" s="8"/>
      <c r="EU236" s="8"/>
      <c r="EV236" s="8"/>
      <c r="EW236" s="8"/>
      <c r="EX236" s="8"/>
      <c r="EY236" s="8"/>
      <c r="EZ236" s="8"/>
      <c r="FA236" s="8"/>
      <c r="FB236" s="8"/>
      <c r="FC236" s="8"/>
      <c r="FD236" s="8"/>
      <c r="FE236" s="8"/>
      <c r="FF236" s="8"/>
      <c r="FG236" s="8"/>
      <c r="FH236" s="8"/>
      <c r="FI236" s="8"/>
    </row>
    <row r="237" spans="1:165"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c r="DQ237" s="8"/>
      <c r="DR237" s="8"/>
      <c r="DS237" s="8"/>
      <c r="DT237" s="8"/>
      <c r="DU237" s="8"/>
      <c r="DV237" s="8"/>
      <c r="DW237" s="8"/>
      <c r="DX237" s="8"/>
      <c r="DY237" s="8"/>
      <c r="DZ237" s="8"/>
      <c r="EA237" s="8"/>
      <c r="EB237" s="8"/>
      <c r="EC237" s="8"/>
      <c r="ED237" s="8"/>
      <c r="EE237" s="8"/>
      <c r="EF237" s="8"/>
      <c r="EG237" s="8"/>
      <c r="EH237" s="8"/>
      <c r="EI237" s="8"/>
      <c r="EJ237" s="8"/>
      <c r="EK237" s="8"/>
      <c r="EL237" s="8"/>
      <c r="EM237" s="8"/>
      <c r="EN237" s="8"/>
      <c r="EO237" s="8"/>
      <c r="EP237" s="8"/>
      <c r="EQ237" s="8"/>
      <c r="ER237" s="8"/>
      <c r="ES237" s="8"/>
      <c r="ET237" s="8"/>
      <c r="EU237" s="8"/>
      <c r="EV237" s="8"/>
      <c r="EW237" s="8"/>
      <c r="EX237" s="8"/>
      <c r="EY237" s="8"/>
      <c r="EZ237" s="8"/>
      <c r="FA237" s="8"/>
      <c r="FB237" s="8"/>
      <c r="FC237" s="8"/>
      <c r="FD237" s="8"/>
      <c r="FE237" s="8"/>
      <c r="FF237" s="8"/>
      <c r="FG237" s="8"/>
      <c r="FH237" s="8"/>
      <c r="FI237" s="8"/>
    </row>
    <row r="238" spans="1:165"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c r="DH238" s="8"/>
      <c r="DI238" s="8"/>
      <c r="DJ238" s="8"/>
      <c r="DK238" s="8"/>
      <c r="DL238" s="8"/>
      <c r="DM238" s="8"/>
      <c r="DN238" s="8"/>
      <c r="DO238" s="8"/>
      <c r="DP238" s="8"/>
      <c r="DQ238" s="8"/>
      <c r="DR238" s="8"/>
      <c r="DS238" s="8"/>
      <c r="DT238" s="8"/>
      <c r="DU238" s="8"/>
      <c r="DV238" s="8"/>
      <c r="DW238" s="8"/>
      <c r="DX238" s="8"/>
      <c r="DY238" s="8"/>
      <c r="DZ238" s="8"/>
      <c r="EA238" s="8"/>
      <c r="EB238" s="8"/>
      <c r="EC238" s="8"/>
      <c r="ED238" s="8"/>
      <c r="EE238" s="8"/>
      <c r="EF238" s="8"/>
      <c r="EG238" s="8"/>
      <c r="EH238" s="8"/>
      <c r="EI238" s="8"/>
      <c r="EJ238" s="8"/>
      <c r="EK238" s="8"/>
      <c r="EL238" s="8"/>
      <c r="EM238" s="8"/>
      <c r="EN238" s="8"/>
      <c r="EO238" s="8"/>
      <c r="EP238" s="8"/>
      <c r="EQ238" s="8"/>
      <c r="ER238" s="8"/>
      <c r="ES238" s="8"/>
      <c r="ET238" s="8"/>
      <c r="EU238" s="8"/>
      <c r="EV238" s="8"/>
      <c r="EW238" s="8"/>
      <c r="EX238" s="8"/>
      <c r="EY238" s="8"/>
      <c r="EZ238" s="8"/>
      <c r="FA238" s="8"/>
      <c r="FB238" s="8"/>
      <c r="FC238" s="8"/>
      <c r="FD238" s="8"/>
      <c r="FE238" s="8"/>
      <c r="FF238" s="8"/>
      <c r="FG238" s="8"/>
      <c r="FH238" s="8"/>
      <c r="FI238" s="8"/>
    </row>
    <row r="239" spans="1:165"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c r="DI239" s="8"/>
      <c r="DJ239" s="8"/>
      <c r="DK239" s="8"/>
      <c r="DL239" s="8"/>
      <c r="DM239" s="8"/>
      <c r="DN239" s="8"/>
      <c r="DO239" s="8"/>
      <c r="DP239" s="8"/>
      <c r="DQ239" s="8"/>
      <c r="DR239" s="8"/>
      <c r="DS239" s="8"/>
      <c r="DT239" s="8"/>
      <c r="DU239" s="8"/>
      <c r="DV239" s="8"/>
      <c r="DW239" s="8"/>
      <c r="DX239" s="8"/>
      <c r="DY239" s="8"/>
      <c r="DZ239" s="8"/>
      <c r="EA239" s="8"/>
      <c r="EB239" s="8"/>
      <c r="EC239" s="8"/>
      <c r="ED239" s="8"/>
      <c r="EE239" s="8"/>
      <c r="EF239" s="8"/>
      <c r="EG239" s="8"/>
      <c r="EH239" s="8"/>
      <c r="EI239" s="8"/>
      <c r="EJ239" s="8"/>
      <c r="EK239" s="8"/>
      <c r="EL239" s="8"/>
      <c r="EM239" s="8"/>
      <c r="EN239" s="8"/>
      <c r="EO239" s="8"/>
      <c r="EP239" s="8"/>
      <c r="EQ239" s="8"/>
      <c r="ER239" s="8"/>
      <c r="ES239" s="8"/>
      <c r="ET239" s="8"/>
      <c r="EU239" s="8"/>
      <c r="EV239" s="8"/>
      <c r="EW239" s="8"/>
      <c r="EX239" s="8"/>
      <c r="EY239" s="8"/>
      <c r="EZ239" s="8"/>
      <c r="FA239" s="8"/>
      <c r="FB239" s="8"/>
      <c r="FC239" s="8"/>
      <c r="FD239" s="8"/>
      <c r="FE239" s="8"/>
      <c r="FF239" s="8"/>
      <c r="FG239" s="8"/>
      <c r="FH239" s="8"/>
      <c r="FI239" s="8"/>
    </row>
    <row r="240" spans="1:165"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c r="DU240" s="8"/>
      <c r="DV240" s="8"/>
      <c r="DW240" s="8"/>
      <c r="DX240" s="8"/>
      <c r="DY240" s="8"/>
      <c r="DZ240" s="8"/>
      <c r="EA240" s="8"/>
      <c r="EB240" s="8"/>
      <c r="EC240" s="8"/>
      <c r="ED240" s="8"/>
      <c r="EE240" s="8"/>
      <c r="EF240" s="8"/>
      <c r="EG240" s="8"/>
      <c r="EH240" s="8"/>
      <c r="EI240" s="8"/>
      <c r="EJ240" s="8"/>
      <c r="EK240" s="8"/>
      <c r="EL240" s="8"/>
      <c r="EM240" s="8"/>
      <c r="EN240" s="8"/>
      <c r="EO240" s="8"/>
      <c r="EP240" s="8"/>
      <c r="EQ240" s="8"/>
      <c r="ER240" s="8"/>
      <c r="ES240" s="8"/>
      <c r="ET240" s="8"/>
      <c r="EU240" s="8"/>
      <c r="EV240" s="8"/>
      <c r="EW240" s="8"/>
      <c r="EX240" s="8"/>
      <c r="EY240" s="8"/>
      <c r="EZ240" s="8"/>
      <c r="FA240" s="8"/>
      <c r="FB240" s="8"/>
      <c r="FC240" s="8"/>
      <c r="FD240" s="8"/>
      <c r="FE240" s="8"/>
      <c r="FF240" s="8"/>
      <c r="FG240" s="8"/>
      <c r="FH240" s="8"/>
      <c r="FI240" s="8"/>
    </row>
    <row r="241" spans="1:165"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c r="DQ241" s="8"/>
      <c r="DR241" s="8"/>
      <c r="DS241" s="8"/>
      <c r="DT241" s="8"/>
      <c r="DU241" s="8"/>
      <c r="DV241" s="8"/>
      <c r="DW241" s="8"/>
      <c r="DX241" s="8"/>
      <c r="DY241" s="8"/>
      <c r="DZ241" s="8"/>
      <c r="EA241" s="8"/>
      <c r="EB241" s="8"/>
      <c r="EC241" s="8"/>
      <c r="ED241" s="8"/>
      <c r="EE241" s="8"/>
      <c r="EF241" s="8"/>
      <c r="EG241" s="8"/>
      <c r="EH241" s="8"/>
      <c r="EI241" s="8"/>
      <c r="EJ241" s="8"/>
      <c r="EK241" s="8"/>
      <c r="EL241" s="8"/>
      <c r="EM241" s="8"/>
      <c r="EN241" s="8"/>
      <c r="EO241" s="8"/>
      <c r="EP241" s="8"/>
      <c r="EQ241" s="8"/>
      <c r="ER241" s="8"/>
      <c r="ES241" s="8"/>
      <c r="ET241" s="8"/>
      <c r="EU241" s="8"/>
      <c r="EV241" s="8"/>
      <c r="EW241" s="8"/>
      <c r="EX241" s="8"/>
      <c r="EY241" s="8"/>
      <c r="EZ241" s="8"/>
      <c r="FA241" s="8"/>
      <c r="FB241" s="8"/>
      <c r="FC241" s="8"/>
      <c r="FD241" s="8"/>
      <c r="FE241" s="8"/>
      <c r="FF241" s="8"/>
      <c r="FG241" s="8"/>
      <c r="FH241" s="8"/>
      <c r="FI241" s="8"/>
    </row>
    <row r="242" spans="1:165"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c r="DI242" s="8"/>
      <c r="DJ242" s="8"/>
      <c r="DK242" s="8"/>
      <c r="DL242" s="8"/>
      <c r="DM242" s="8"/>
      <c r="DN242" s="8"/>
      <c r="DO242" s="8"/>
      <c r="DP242" s="8"/>
      <c r="DQ242" s="8"/>
      <c r="DR242" s="8"/>
      <c r="DS242" s="8"/>
      <c r="DT242" s="8"/>
      <c r="DU242" s="8"/>
      <c r="DV242" s="8"/>
      <c r="DW242" s="8"/>
      <c r="DX242" s="8"/>
      <c r="DY242" s="8"/>
      <c r="DZ242" s="8"/>
      <c r="EA242" s="8"/>
      <c r="EB242" s="8"/>
      <c r="EC242" s="8"/>
      <c r="ED242" s="8"/>
      <c r="EE242" s="8"/>
      <c r="EF242" s="8"/>
      <c r="EG242" s="8"/>
      <c r="EH242" s="8"/>
      <c r="EI242" s="8"/>
      <c r="EJ242" s="8"/>
      <c r="EK242" s="8"/>
      <c r="EL242" s="8"/>
      <c r="EM242" s="8"/>
      <c r="EN242" s="8"/>
      <c r="EO242" s="8"/>
      <c r="EP242" s="8"/>
      <c r="EQ242" s="8"/>
      <c r="ER242" s="8"/>
      <c r="ES242" s="8"/>
      <c r="ET242" s="8"/>
      <c r="EU242" s="8"/>
      <c r="EV242" s="8"/>
      <c r="EW242" s="8"/>
      <c r="EX242" s="8"/>
      <c r="EY242" s="8"/>
      <c r="EZ242" s="8"/>
      <c r="FA242" s="8"/>
      <c r="FB242" s="8"/>
      <c r="FC242" s="8"/>
      <c r="FD242" s="8"/>
      <c r="FE242" s="8"/>
      <c r="FF242" s="8"/>
      <c r="FG242" s="8"/>
      <c r="FH242" s="8"/>
      <c r="FI242" s="8"/>
    </row>
    <row r="243" spans="1:165"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c r="DI243" s="8"/>
      <c r="DJ243" s="8"/>
      <c r="DK243" s="8"/>
      <c r="DL243" s="8"/>
      <c r="DM243" s="8"/>
      <c r="DN243" s="8"/>
      <c r="DO243" s="8"/>
      <c r="DP243" s="8"/>
      <c r="DQ243" s="8"/>
      <c r="DR243" s="8"/>
      <c r="DS243" s="8"/>
      <c r="DT243" s="8"/>
      <c r="DU243" s="8"/>
      <c r="DV243" s="8"/>
      <c r="DW243" s="8"/>
      <c r="DX243" s="8"/>
      <c r="DY243" s="8"/>
      <c r="DZ243" s="8"/>
      <c r="EA243" s="8"/>
      <c r="EB243" s="8"/>
      <c r="EC243" s="8"/>
      <c r="ED243" s="8"/>
      <c r="EE243" s="8"/>
      <c r="EF243" s="8"/>
      <c r="EG243" s="8"/>
      <c r="EH243" s="8"/>
      <c r="EI243" s="8"/>
      <c r="EJ243" s="8"/>
      <c r="EK243" s="8"/>
      <c r="EL243" s="8"/>
      <c r="EM243" s="8"/>
      <c r="EN243" s="8"/>
      <c r="EO243" s="8"/>
      <c r="EP243" s="8"/>
      <c r="EQ243" s="8"/>
      <c r="ER243" s="8"/>
      <c r="ES243" s="8"/>
      <c r="ET243" s="8"/>
      <c r="EU243" s="8"/>
      <c r="EV243" s="8"/>
      <c r="EW243" s="8"/>
      <c r="EX243" s="8"/>
      <c r="EY243" s="8"/>
      <c r="EZ243" s="8"/>
      <c r="FA243" s="8"/>
      <c r="FB243" s="8"/>
      <c r="FC243" s="8"/>
      <c r="FD243" s="8"/>
      <c r="FE243" s="8"/>
      <c r="FF243" s="8"/>
      <c r="FG243" s="8"/>
      <c r="FH243" s="8"/>
      <c r="FI243" s="8"/>
    </row>
    <row r="244" spans="1:165"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c r="DI244" s="8"/>
      <c r="DJ244" s="8"/>
      <c r="DK244" s="8"/>
      <c r="DL244" s="8"/>
      <c r="DM244" s="8"/>
      <c r="DN244" s="8"/>
      <c r="DO244" s="8"/>
      <c r="DP244" s="8"/>
      <c r="DQ244" s="8"/>
      <c r="DR244" s="8"/>
      <c r="DS244" s="8"/>
      <c r="DT244" s="8"/>
      <c r="DU244" s="8"/>
      <c r="DV244" s="8"/>
      <c r="DW244" s="8"/>
      <c r="DX244" s="8"/>
      <c r="DY244" s="8"/>
      <c r="DZ244" s="8"/>
      <c r="EA244" s="8"/>
      <c r="EB244" s="8"/>
      <c r="EC244" s="8"/>
      <c r="ED244" s="8"/>
      <c r="EE244" s="8"/>
      <c r="EF244" s="8"/>
      <c r="EG244" s="8"/>
      <c r="EH244" s="8"/>
      <c r="EI244" s="8"/>
      <c r="EJ244" s="8"/>
      <c r="EK244" s="8"/>
      <c r="EL244" s="8"/>
      <c r="EM244" s="8"/>
      <c r="EN244" s="8"/>
      <c r="EO244" s="8"/>
      <c r="EP244" s="8"/>
      <c r="EQ244" s="8"/>
      <c r="ER244" s="8"/>
      <c r="ES244" s="8"/>
      <c r="ET244" s="8"/>
      <c r="EU244" s="8"/>
      <c r="EV244" s="8"/>
      <c r="EW244" s="8"/>
      <c r="EX244" s="8"/>
      <c r="EY244" s="8"/>
      <c r="EZ244" s="8"/>
      <c r="FA244" s="8"/>
      <c r="FB244" s="8"/>
      <c r="FC244" s="8"/>
      <c r="FD244" s="8"/>
      <c r="FE244" s="8"/>
      <c r="FF244" s="8"/>
      <c r="FG244" s="8"/>
      <c r="FH244" s="8"/>
      <c r="FI244" s="8"/>
    </row>
    <row r="245" spans="1:165"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c r="DI245" s="8"/>
      <c r="DJ245" s="8"/>
      <c r="DK245" s="8"/>
      <c r="DL245" s="8"/>
      <c r="DM245" s="8"/>
      <c r="DN245" s="8"/>
      <c r="DO245" s="8"/>
      <c r="DP245" s="8"/>
      <c r="DQ245" s="8"/>
      <c r="DR245" s="8"/>
      <c r="DS245" s="8"/>
      <c r="DT245" s="8"/>
      <c r="DU245" s="8"/>
      <c r="DV245" s="8"/>
      <c r="DW245" s="8"/>
      <c r="DX245" s="8"/>
      <c r="DY245" s="8"/>
      <c r="DZ245" s="8"/>
      <c r="EA245" s="8"/>
      <c r="EB245" s="8"/>
      <c r="EC245" s="8"/>
      <c r="ED245" s="8"/>
      <c r="EE245" s="8"/>
      <c r="EF245" s="8"/>
      <c r="EG245" s="8"/>
      <c r="EH245" s="8"/>
      <c r="EI245" s="8"/>
      <c r="EJ245" s="8"/>
      <c r="EK245" s="8"/>
      <c r="EL245" s="8"/>
      <c r="EM245" s="8"/>
      <c r="EN245" s="8"/>
      <c r="EO245" s="8"/>
      <c r="EP245" s="8"/>
      <c r="EQ245" s="8"/>
      <c r="ER245" s="8"/>
      <c r="ES245" s="8"/>
      <c r="ET245" s="8"/>
      <c r="EU245" s="8"/>
      <c r="EV245" s="8"/>
      <c r="EW245" s="8"/>
      <c r="EX245" s="8"/>
      <c r="EY245" s="8"/>
      <c r="EZ245" s="8"/>
      <c r="FA245" s="8"/>
      <c r="FB245" s="8"/>
      <c r="FC245" s="8"/>
      <c r="FD245" s="8"/>
      <c r="FE245" s="8"/>
      <c r="FF245" s="8"/>
      <c r="FG245" s="8"/>
      <c r="FH245" s="8"/>
      <c r="FI245" s="8"/>
    </row>
    <row r="246" spans="1:165"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c r="DI246" s="8"/>
      <c r="DJ246" s="8"/>
      <c r="DK246" s="8"/>
      <c r="DL246" s="8"/>
      <c r="DM246" s="8"/>
      <c r="DN246" s="8"/>
      <c r="DO246" s="8"/>
      <c r="DP246" s="8"/>
      <c r="DQ246" s="8"/>
      <c r="DR246" s="8"/>
      <c r="DS246" s="8"/>
      <c r="DT246" s="8"/>
      <c r="DU246" s="8"/>
      <c r="DV246" s="8"/>
      <c r="DW246" s="8"/>
      <c r="DX246" s="8"/>
      <c r="DY246" s="8"/>
      <c r="DZ246" s="8"/>
      <c r="EA246" s="8"/>
      <c r="EB246" s="8"/>
      <c r="EC246" s="8"/>
      <c r="ED246" s="8"/>
      <c r="EE246" s="8"/>
      <c r="EF246" s="8"/>
      <c r="EG246" s="8"/>
      <c r="EH246" s="8"/>
      <c r="EI246" s="8"/>
      <c r="EJ246" s="8"/>
      <c r="EK246" s="8"/>
      <c r="EL246" s="8"/>
      <c r="EM246" s="8"/>
      <c r="EN246" s="8"/>
      <c r="EO246" s="8"/>
      <c r="EP246" s="8"/>
      <c r="EQ246" s="8"/>
      <c r="ER246" s="8"/>
      <c r="ES246" s="8"/>
      <c r="ET246" s="8"/>
      <c r="EU246" s="8"/>
      <c r="EV246" s="8"/>
      <c r="EW246" s="8"/>
      <c r="EX246" s="8"/>
      <c r="EY246" s="8"/>
      <c r="EZ246" s="8"/>
      <c r="FA246" s="8"/>
      <c r="FB246" s="8"/>
      <c r="FC246" s="8"/>
      <c r="FD246" s="8"/>
      <c r="FE246" s="8"/>
      <c r="FF246" s="8"/>
      <c r="FG246" s="8"/>
      <c r="FH246" s="8"/>
      <c r="FI246" s="8"/>
    </row>
    <row r="247" spans="1:165"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c r="DH247" s="8"/>
      <c r="DI247" s="8"/>
      <c r="DJ247" s="8"/>
      <c r="DK247" s="8"/>
      <c r="DL247" s="8"/>
      <c r="DM247" s="8"/>
      <c r="DN247" s="8"/>
      <c r="DO247" s="8"/>
      <c r="DP247" s="8"/>
      <c r="DQ247" s="8"/>
      <c r="DR247" s="8"/>
      <c r="DS247" s="8"/>
      <c r="DT247" s="8"/>
      <c r="DU247" s="8"/>
      <c r="DV247" s="8"/>
      <c r="DW247" s="8"/>
      <c r="DX247" s="8"/>
      <c r="DY247" s="8"/>
      <c r="DZ247" s="8"/>
      <c r="EA247" s="8"/>
      <c r="EB247" s="8"/>
      <c r="EC247" s="8"/>
      <c r="ED247" s="8"/>
      <c r="EE247" s="8"/>
      <c r="EF247" s="8"/>
      <c r="EG247" s="8"/>
      <c r="EH247" s="8"/>
      <c r="EI247" s="8"/>
      <c r="EJ247" s="8"/>
      <c r="EK247" s="8"/>
      <c r="EL247" s="8"/>
      <c r="EM247" s="8"/>
      <c r="EN247" s="8"/>
      <c r="EO247" s="8"/>
      <c r="EP247" s="8"/>
      <c r="EQ247" s="8"/>
      <c r="ER247" s="8"/>
      <c r="ES247" s="8"/>
      <c r="ET247" s="8"/>
      <c r="EU247" s="8"/>
      <c r="EV247" s="8"/>
      <c r="EW247" s="8"/>
      <c r="EX247" s="8"/>
      <c r="EY247" s="8"/>
      <c r="EZ247" s="8"/>
      <c r="FA247" s="8"/>
      <c r="FB247" s="8"/>
      <c r="FC247" s="8"/>
      <c r="FD247" s="8"/>
      <c r="FE247" s="8"/>
      <c r="FF247" s="8"/>
      <c r="FG247" s="8"/>
      <c r="FH247" s="8"/>
      <c r="FI247" s="8"/>
    </row>
    <row r="248" spans="1:165"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c r="DH248" s="8"/>
      <c r="DI248" s="8"/>
      <c r="DJ248" s="8"/>
      <c r="DK248" s="8"/>
      <c r="DL248" s="8"/>
      <c r="DM248" s="8"/>
      <c r="DN248" s="8"/>
      <c r="DO248" s="8"/>
      <c r="DP248" s="8"/>
      <c r="DQ248" s="8"/>
      <c r="DR248" s="8"/>
      <c r="DS248" s="8"/>
      <c r="DT248" s="8"/>
      <c r="DU248" s="8"/>
      <c r="DV248" s="8"/>
      <c r="DW248" s="8"/>
      <c r="DX248" s="8"/>
      <c r="DY248" s="8"/>
      <c r="DZ248" s="8"/>
      <c r="EA248" s="8"/>
      <c r="EB248" s="8"/>
      <c r="EC248" s="8"/>
      <c r="ED248" s="8"/>
      <c r="EE248" s="8"/>
      <c r="EF248" s="8"/>
      <c r="EG248" s="8"/>
      <c r="EH248" s="8"/>
      <c r="EI248" s="8"/>
      <c r="EJ248" s="8"/>
      <c r="EK248" s="8"/>
      <c r="EL248" s="8"/>
      <c r="EM248" s="8"/>
      <c r="EN248" s="8"/>
      <c r="EO248" s="8"/>
      <c r="EP248" s="8"/>
      <c r="EQ248" s="8"/>
      <c r="ER248" s="8"/>
      <c r="ES248" s="8"/>
      <c r="ET248" s="8"/>
      <c r="EU248" s="8"/>
      <c r="EV248" s="8"/>
      <c r="EW248" s="8"/>
      <c r="EX248" s="8"/>
      <c r="EY248" s="8"/>
      <c r="EZ248" s="8"/>
      <c r="FA248" s="8"/>
      <c r="FB248" s="8"/>
      <c r="FC248" s="8"/>
      <c r="FD248" s="8"/>
      <c r="FE248" s="8"/>
      <c r="FF248" s="8"/>
      <c r="FG248" s="8"/>
      <c r="FH248" s="8"/>
      <c r="FI248" s="8"/>
    </row>
    <row r="249" spans="1:165"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c r="DC249" s="8"/>
      <c r="DD249" s="8"/>
      <c r="DE249" s="8"/>
      <c r="DF249" s="8"/>
      <c r="DG249" s="8"/>
      <c r="DH249" s="8"/>
      <c r="DI249" s="8"/>
      <c r="DJ249" s="8"/>
      <c r="DK249" s="8"/>
      <c r="DL249" s="8"/>
      <c r="DM249" s="8"/>
      <c r="DN249" s="8"/>
      <c r="DO249" s="8"/>
      <c r="DP249" s="8"/>
      <c r="DQ249" s="8"/>
      <c r="DR249" s="8"/>
      <c r="DS249" s="8"/>
      <c r="DT249" s="8"/>
      <c r="DU249" s="8"/>
      <c r="DV249" s="8"/>
      <c r="DW249" s="8"/>
      <c r="DX249" s="8"/>
      <c r="DY249" s="8"/>
      <c r="DZ249" s="8"/>
      <c r="EA249" s="8"/>
      <c r="EB249" s="8"/>
      <c r="EC249" s="8"/>
      <c r="ED249" s="8"/>
      <c r="EE249" s="8"/>
      <c r="EF249" s="8"/>
      <c r="EG249" s="8"/>
      <c r="EH249" s="8"/>
      <c r="EI249" s="8"/>
      <c r="EJ249" s="8"/>
      <c r="EK249" s="8"/>
      <c r="EL249" s="8"/>
      <c r="EM249" s="8"/>
      <c r="EN249" s="8"/>
      <c r="EO249" s="8"/>
      <c r="EP249" s="8"/>
      <c r="EQ249" s="8"/>
      <c r="ER249" s="8"/>
      <c r="ES249" s="8"/>
      <c r="ET249" s="8"/>
      <c r="EU249" s="8"/>
      <c r="EV249" s="8"/>
      <c r="EW249" s="8"/>
      <c r="EX249" s="8"/>
      <c r="EY249" s="8"/>
      <c r="EZ249" s="8"/>
      <c r="FA249" s="8"/>
      <c r="FB249" s="8"/>
      <c r="FC249" s="8"/>
      <c r="FD249" s="8"/>
      <c r="FE249" s="8"/>
      <c r="FF249" s="8"/>
      <c r="FG249" s="8"/>
      <c r="FH249" s="8"/>
      <c r="FI249" s="8"/>
    </row>
    <row r="250" spans="1:165"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c r="DC250" s="8"/>
      <c r="DD250" s="8"/>
      <c r="DE250" s="8"/>
      <c r="DF250" s="8"/>
      <c r="DG250" s="8"/>
      <c r="DH250" s="8"/>
      <c r="DI250" s="8"/>
      <c r="DJ250" s="8"/>
      <c r="DK250" s="8"/>
      <c r="DL250" s="8"/>
      <c r="DM250" s="8"/>
      <c r="DN250" s="8"/>
      <c r="DO250" s="8"/>
      <c r="DP250" s="8"/>
      <c r="DQ250" s="8"/>
      <c r="DR250" s="8"/>
      <c r="DS250" s="8"/>
      <c r="DT250" s="8"/>
      <c r="DU250" s="8"/>
      <c r="DV250" s="8"/>
      <c r="DW250" s="8"/>
      <c r="DX250" s="8"/>
      <c r="DY250" s="8"/>
      <c r="DZ250" s="8"/>
      <c r="EA250" s="8"/>
      <c r="EB250" s="8"/>
      <c r="EC250" s="8"/>
      <c r="ED250" s="8"/>
      <c r="EE250" s="8"/>
      <c r="EF250" s="8"/>
      <c r="EG250" s="8"/>
      <c r="EH250" s="8"/>
      <c r="EI250" s="8"/>
      <c r="EJ250" s="8"/>
      <c r="EK250" s="8"/>
      <c r="EL250" s="8"/>
      <c r="EM250" s="8"/>
      <c r="EN250" s="8"/>
      <c r="EO250" s="8"/>
      <c r="EP250" s="8"/>
      <c r="EQ250" s="8"/>
      <c r="ER250" s="8"/>
      <c r="ES250" s="8"/>
      <c r="ET250" s="8"/>
      <c r="EU250" s="8"/>
      <c r="EV250" s="8"/>
      <c r="EW250" s="8"/>
      <c r="EX250" s="8"/>
      <c r="EY250" s="8"/>
      <c r="EZ250" s="8"/>
      <c r="FA250" s="8"/>
      <c r="FB250" s="8"/>
      <c r="FC250" s="8"/>
      <c r="FD250" s="8"/>
      <c r="FE250" s="8"/>
      <c r="FF250" s="8"/>
      <c r="FG250" s="8"/>
      <c r="FH250" s="8"/>
      <c r="FI250" s="8"/>
    </row>
    <row r="251" spans="1:165"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c r="DH251" s="8"/>
      <c r="DI251" s="8"/>
      <c r="DJ251" s="8"/>
      <c r="DK251" s="8"/>
      <c r="DL251" s="8"/>
      <c r="DM251" s="8"/>
      <c r="DN251" s="8"/>
      <c r="DO251" s="8"/>
      <c r="DP251" s="8"/>
      <c r="DQ251" s="8"/>
      <c r="DR251" s="8"/>
      <c r="DS251" s="8"/>
      <c r="DT251" s="8"/>
      <c r="DU251" s="8"/>
      <c r="DV251" s="8"/>
      <c r="DW251" s="8"/>
      <c r="DX251" s="8"/>
      <c r="DY251" s="8"/>
      <c r="DZ251" s="8"/>
      <c r="EA251" s="8"/>
      <c r="EB251" s="8"/>
      <c r="EC251" s="8"/>
      <c r="ED251" s="8"/>
      <c r="EE251" s="8"/>
      <c r="EF251" s="8"/>
      <c r="EG251" s="8"/>
      <c r="EH251" s="8"/>
      <c r="EI251" s="8"/>
      <c r="EJ251" s="8"/>
      <c r="EK251" s="8"/>
      <c r="EL251" s="8"/>
      <c r="EM251" s="8"/>
      <c r="EN251" s="8"/>
      <c r="EO251" s="8"/>
      <c r="EP251" s="8"/>
      <c r="EQ251" s="8"/>
      <c r="ER251" s="8"/>
      <c r="ES251" s="8"/>
      <c r="ET251" s="8"/>
      <c r="EU251" s="8"/>
      <c r="EV251" s="8"/>
      <c r="EW251" s="8"/>
      <c r="EX251" s="8"/>
      <c r="EY251" s="8"/>
      <c r="EZ251" s="8"/>
      <c r="FA251" s="8"/>
      <c r="FB251" s="8"/>
      <c r="FC251" s="8"/>
      <c r="FD251" s="8"/>
      <c r="FE251" s="8"/>
      <c r="FF251" s="8"/>
      <c r="FG251" s="8"/>
      <c r="FH251" s="8"/>
      <c r="FI251" s="8"/>
    </row>
    <row r="252" spans="1:165"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c r="DH252" s="8"/>
      <c r="DI252" s="8"/>
      <c r="DJ252" s="8"/>
      <c r="DK252" s="8"/>
      <c r="DL252" s="8"/>
      <c r="DM252" s="8"/>
      <c r="DN252" s="8"/>
      <c r="DO252" s="8"/>
      <c r="DP252" s="8"/>
      <c r="DQ252" s="8"/>
      <c r="DR252" s="8"/>
      <c r="DS252" s="8"/>
      <c r="DT252" s="8"/>
      <c r="DU252" s="8"/>
      <c r="DV252" s="8"/>
      <c r="DW252" s="8"/>
      <c r="DX252" s="8"/>
      <c r="DY252" s="8"/>
      <c r="DZ252" s="8"/>
      <c r="EA252" s="8"/>
      <c r="EB252" s="8"/>
      <c r="EC252" s="8"/>
      <c r="ED252" s="8"/>
      <c r="EE252" s="8"/>
      <c r="EF252" s="8"/>
      <c r="EG252" s="8"/>
      <c r="EH252" s="8"/>
      <c r="EI252" s="8"/>
      <c r="EJ252" s="8"/>
      <c r="EK252" s="8"/>
      <c r="EL252" s="8"/>
      <c r="EM252" s="8"/>
      <c r="EN252" s="8"/>
      <c r="EO252" s="8"/>
      <c r="EP252" s="8"/>
      <c r="EQ252" s="8"/>
      <c r="ER252" s="8"/>
      <c r="ES252" s="8"/>
      <c r="ET252" s="8"/>
      <c r="EU252" s="8"/>
      <c r="EV252" s="8"/>
      <c r="EW252" s="8"/>
      <c r="EX252" s="8"/>
      <c r="EY252" s="8"/>
      <c r="EZ252" s="8"/>
      <c r="FA252" s="8"/>
      <c r="FB252" s="8"/>
      <c r="FC252" s="8"/>
      <c r="FD252" s="8"/>
      <c r="FE252" s="8"/>
      <c r="FF252" s="8"/>
      <c r="FG252" s="8"/>
      <c r="FH252" s="8"/>
      <c r="FI252" s="8"/>
    </row>
    <row r="253" spans="1:165"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c r="DI253" s="8"/>
      <c r="DJ253" s="8"/>
      <c r="DK253" s="8"/>
      <c r="DL253" s="8"/>
      <c r="DM253" s="8"/>
      <c r="DN253" s="8"/>
      <c r="DO253" s="8"/>
      <c r="DP253" s="8"/>
      <c r="DQ253" s="8"/>
      <c r="DR253" s="8"/>
      <c r="DS253" s="8"/>
      <c r="DT253" s="8"/>
      <c r="DU253" s="8"/>
      <c r="DV253" s="8"/>
      <c r="DW253" s="8"/>
      <c r="DX253" s="8"/>
      <c r="DY253" s="8"/>
      <c r="DZ253" s="8"/>
      <c r="EA253" s="8"/>
      <c r="EB253" s="8"/>
      <c r="EC253" s="8"/>
      <c r="ED253" s="8"/>
      <c r="EE253" s="8"/>
      <c r="EF253" s="8"/>
      <c r="EG253" s="8"/>
      <c r="EH253" s="8"/>
      <c r="EI253" s="8"/>
      <c r="EJ253" s="8"/>
      <c r="EK253" s="8"/>
      <c r="EL253" s="8"/>
      <c r="EM253" s="8"/>
      <c r="EN253" s="8"/>
      <c r="EO253" s="8"/>
      <c r="EP253" s="8"/>
      <c r="EQ253" s="8"/>
      <c r="ER253" s="8"/>
      <c r="ES253" s="8"/>
      <c r="ET253" s="8"/>
      <c r="EU253" s="8"/>
      <c r="EV253" s="8"/>
      <c r="EW253" s="8"/>
      <c r="EX253" s="8"/>
      <c r="EY253" s="8"/>
      <c r="EZ253" s="8"/>
      <c r="FA253" s="8"/>
      <c r="FB253" s="8"/>
      <c r="FC253" s="8"/>
      <c r="FD253" s="8"/>
      <c r="FE253" s="8"/>
      <c r="FF253" s="8"/>
      <c r="FG253" s="8"/>
      <c r="FH253" s="8"/>
      <c r="FI253" s="8"/>
    </row>
    <row r="254" spans="1:165"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c r="DL254" s="8"/>
      <c r="DM254" s="8"/>
      <c r="DN254" s="8"/>
      <c r="DO254" s="8"/>
      <c r="DP254" s="8"/>
      <c r="DQ254" s="8"/>
      <c r="DR254" s="8"/>
      <c r="DS254" s="8"/>
      <c r="DT254" s="8"/>
      <c r="DU254" s="8"/>
      <c r="DV254" s="8"/>
      <c r="DW254" s="8"/>
      <c r="DX254" s="8"/>
      <c r="DY254" s="8"/>
      <c r="DZ254" s="8"/>
      <c r="EA254" s="8"/>
      <c r="EB254" s="8"/>
      <c r="EC254" s="8"/>
      <c r="ED254" s="8"/>
      <c r="EE254" s="8"/>
      <c r="EF254" s="8"/>
      <c r="EG254" s="8"/>
      <c r="EH254" s="8"/>
      <c r="EI254" s="8"/>
      <c r="EJ254" s="8"/>
      <c r="EK254" s="8"/>
      <c r="EL254" s="8"/>
      <c r="EM254" s="8"/>
      <c r="EN254" s="8"/>
      <c r="EO254" s="8"/>
      <c r="EP254" s="8"/>
      <c r="EQ254" s="8"/>
      <c r="ER254" s="8"/>
      <c r="ES254" s="8"/>
      <c r="ET254" s="8"/>
      <c r="EU254" s="8"/>
      <c r="EV254" s="8"/>
      <c r="EW254" s="8"/>
      <c r="EX254" s="8"/>
      <c r="EY254" s="8"/>
      <c r="EZ254" s="8"/>
      <c r="FA254" s="8"/>
      <c r="FB254" s="8"/>
      <c r="FC254" s="8"/>
      <c r="FD254" s="8"/>
      <c r="FE254" s="8"/>
      <c r="FF254" s="8"/>
      <c r="FG254" s="8"/>
      <c r="FH254" s="8"/>
      <c r="FI254" s="8"/>
    </row>
    <row r="255" spans="1:165"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c r="DH255" s="8"/>
      <c r="DI255" s="8"/>
      <c r="DJ255" s="8"/>
      <c r="DK255" s="8"/>
      <c r="DL255" s="8"/>
      <c r="DM255" s="8"/>
      <c r="DN255" s="8"/>
      <c r="DO255" s="8"/>
      <c r="DP255" s="8"/>
      <c r="DQ255" s="8"/>
      <c r="DR255" s="8"/>
      <c r="DS255" s="8"/>
      <c r="DT255" s="8"/>
      <c r="DU255" s="8"/>
      <c r="DV255" s="8"/>
      <c r="DW255" s="8"/>
      <c r="DX255" s="8"/>
      <c r="DY255" s="8"/>
      <c r="DZ255" s="8"/>
      <c r="EA255" s="8"/>
      <c r="EB255" s="8"/>
      <c r="EC255" s="8"/>
      <c r="ED255" s="8"/>
      <c r="EE255" s="8"/>
      <c r="EF255" s="8"/>
      <c r="EG255" s="8"/>
      <c r="EH255" s="8"/>
      <c r="EI255" s="8"/>
      <c r="EJ255" s="8"/>
      <c r="EK255" s="8"/>
      <c r="EL255" s="8"/>
      <c r="EM255" s="8"/>
      <c r="EN255" s="8"/>
      <c r="EO255" s="8"/>
      <c r="EP255" s="8"/>
      <c r="EQ255" s="8"/>
      <c r="ER255" s="8"/>
      <c r="ES255" s="8"/>
      <c r="ET255" s="8"/>
      <c r="EU255" s="8"/>
      <c r="EV255" s="8"/>
      <c r="EW255" s="8"/>
      <c r="EX255" s="8"/>
      <c r="EY255" s="8"/>
      <c r="EZ255" s="8"/>
      <c r="FA255" s="8"/>
      <c r="FB255" s="8"/>
      <c r="FC255" s="8"/>
      <c r="FD255" s="8"/>
      <c r="FE255" s="8"/>
      <c r="FF255" s="8"/>
      <c r="FG255" s="8"/>
      <c r="FH255" s="8"/>
      <c r="FI255" s="8"/>
    </row>
    <row r="256" spans="1:165"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c r="DH256" s="8"/>
      <c r="DI256" s="8"/>
      <c r="DJ256" s="8"/>
      <c r="DK256" s="8"/>
      <c r="DL256" s="8"/>
      <c r="DM256" s="8"/>
      <c r="DN256" s="8"/>
      <c r="DO256" s="8"/>
      <c r="DP256" s="8"/>
      <c r="DQ256" s="8"/>
      <c r="DR256" s="8"/>
      <c r="DS256" s="8"/>
      <c r="DT256" s="8"/>
      <c r="DU256" s="8"/>
      <c r="DV256" s="8"/>
      <c r="DW256" s="8"/>
      <c r="DX256" s="8"/>
      <c r="DY256" s="8"/>
      <c r="DZ256" s="8"/>
      <c r="EA256" s="8"/>
      <c r="EB256" s="8"/>
      <c r="EC256" s="8"/>
      <c r="ED256" s="8"/>
      <c r="EE256" s="8"/>
      <c r="EF256" s="8"/>
      <c r="EG256" s="8"/>
      <c r="EH256" s="8"/>
      <c r="EI256" s="8"/>
      <c r="EJ256" s="8"/>
      <c r="EK256" s="8"/>
      <c r="EL256" s="8"/>
      <c r="EM256" s="8"/>
      <c r="EN256" s="8"/>
      <c r="EO256" s="8"/>
      <c r="EP256" s="8"/>
      <c r="EQ256" s="8"/>
      <c r="ER256" s="8"/>
      <c r="ES256" s="8"/>
      <c r="ET256" s="8"/>
      <c r="EU256" s="8"/>
      <c r="EV256" s="8"/>
      <c r="EW256" s="8"/>
      <c r="EX256" s="8"/>
      <c r="EY256" s="8"/>
      <c r="EZ256" s="8"/>
      <c r="FA256" s="8"/>
      <c r="FB256" s="8"/>
      <c r="FC256" s="8"/>
      <c r="FD256" s="8"/>
      <c r="FE256" s="8"/>
      <c r="FF256" s="8"/>
      <c r="FG256" s="8"/>
      <c r="FH256" s="8"/>
      <c r="FI256" s="8"/>
    </row>
    <row r="257" spans="1:165"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c r="DH257" s="8"/>
      <c r="DI257" s="8"/>
      <c r="DJ257" s="8"/>
      <c r="DK257" s="8"/>
      <c r="DL257" s="8"/>
      <c r="DM257" s="8"/>
      <c r="DN257" s="8"/>
      <c r="DO257" s="8"/>
      <c r="DP257" s="8"/>
      <c r="DQ257" s="8"/>
      <c r="DR257" s="8"/>
      <c r="DS257" s="8"/>
      <c r="DT257" s="8"/>
      <c r="DU257" s="8"/>
      <c r="DV257" s="8"/>
      <c r="DW257" s="8"/>
      <c r="DX257" s="8"/>
      <c r="DY257" s="8"/>
      <c r="DZ257" s="8"/>
      <c r="EA257" s="8"/>
      <c r="EB257" s="8"/>
      <c r="EC257" s="8"/>
      <c r="ED257" s="8"/>
      <c r="EE257" s="8"/>
      <c r="EF257" s="8"/>
      <c r="EG257" s="8"/>
      <c r="EH257" s="8"/>
      <c r="EI257" s="8"/>
      <c r="EJ257" s="8"/>
      <c r="EK257" s="8"/>
      <c r="EL257" s="8"/>
      <c r="EM257" s="8"/>
      <c r="EN257" s="8"/>
      <c r="EO257" s="8"/>
      <c r="EP257" s="8"/>
      <c r="EQ257" s="8"/>
      <c r="ER257" s="8"/>
      <c r="ES257" s="8"/>
      <c r="ET257" s="8"/>
      <c r="EU257" s="8"/>
      <c r="EV257" s="8"/>
      <c r="EW257" s="8"/>
      <c r="EX257" s="8"/>
      <c r="EY257" s="8"/>
      <c r="EZ257" s="8"/>
      <c r="FA257" s="8"/>
      <c r="FB257" s="8"/>
      <c r="FC257" s="8"/>
      <c r="FD257" s="8"/>
      <c r="FE257" s="8"/>
      <c r="FF257" s="8"/>
      <c r="FG257" s="8"/>
      <c r="FH257" s="8"/>
      <c r="FI257" s="8"/>
    </row>
    <row r="258" spans="1:165"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c r="DC258" s="8"/>
      <c r="DD258" s="8"/>
      <c r="DE258" s="8"/>
      <c r="DF258" s="8"/>
      <c r="DG258" s="8"/>
      <c r="DH258" s="8"/>
      <c r="DI258" s="8"/>
      <c r="DJ258" s="8"/>
      <c r="DK258" s="8"/>
      <c r="DL258" s="8"/>
      <c r="DM258" s="8"/>
      <c r="DN258" s="8"/>
      <c r="DO258" s="8"/>
      <c r="DP258" s="8"/>
      <c r="DQ258" s="8"/>
      <c r="DR258" s="8"/>
      <c r="DS258" s="8"/>
      <c r="DT258" s="8"/>
      <c r="DU258" s="8"/>
      <c r="DV258" s="8"/>
      <c r="DW258" s="8"/>
      <c r="DX258" s="8"/>
      <c r="DY258" s="8"/>
      <c r="DZ258" s="8"/>
      <c r="EA258" s="8"/>
      <c r="EB258" s="8"/>
      <c r="EC258" s="8"/>
      <c r="ED258" s="8"/>
      <c r="EE258" s="8"/>
      <c r="EF258" s="8"/>
      <c r="EG258" s="8"/>
      <c r="EH258" s="8"/>
      <c r="EI258" s="8"/>
      <c r="EJ258" s="8"/>
      <c r="EK258" s="8"/>
      <c r="EL258" s="8"/>
      <c r="EM258" s="8"/>
      <c r="EN258" s="8"/>
      <c r="EO258" s="8"/>
      <c r="EP258" s="8"/>
      <c r="EQ258" s="8"/>
      <c r="ER258" s="8"/>
      <c r="ES258" s="8"/>
      <c r="ET258" s="8"/>
      <c r="EU258" s="8"/>
      <c r="EV258" s="8"/>
      <c r="EW258" s="8"/>
      <c r="EX258" s="8"/>
      <c r="EY258" s="8"/>
      <c r="EZ258" s="8"/>
      <c r="FA258" s="8"/>
      <c r="FB258" s="8"/>
      <c r="FC258" s="8"/>
      <c r="FD258" s="8"/>
      <c r="FE258" s="8"/>
      <c r="FF258" s="8"/>
      <c r="FG258" s="8"/>
      <c r="FH258" s="8"/>
      <c r="FI258" s="8"/>
    </row>
    <row r="259" spans="1:165"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c r="DH259" s="8"/>
      <c r="DI259" s="8"/>
      <c r="DJ259" s="8"/>
      <c r="DK259" s="8"/>
      <c r="DL259" s="8"/>
      <c r="DM259" s="8"/>
      <c r="DN259" s="8"/>
      <c r="DO259" s="8"/>
      <c r="DP259" s="8"/>
      <c r="DQ259" s="8"/>
      <c r="DR259" s="8"/>
      <c r="DS259" s="8"/>
      <c r="DT259" s="8"/>
      <c r="DU259" s="8"/>
      <c r="DV259" s="8"/>
      <c r="DW259" s="8"/>
      <c r="DX259" s="8"/>
      <c r="DY259" s="8"/>
      <c r="DZ259" s="8"/>
      <c r="EA259" s="8"/>
      <c r="EB259" s="8"/>
      <c r="EC259" s="8"/>
      <c r="ED259" s="8"/>
      <c r="EE259" s="8"/>
      <c r="EF259" s="8"/>
      <c r="EG259" s="8"/>
      <c r="EH259" s="8"/>
      <c r="EI259" s="8"/>
      <c r="EJ259" s="8"/>
      <c r="EK259" s="8"/>
      <c r="EL259" s="8"/>
      <c r="EM259" s="8"/>
      <c r="EN259" s="8"/>
      <c r="EO259" s="8"/>
      <c r="EP259" s="8"/>
      <c r="EQ259" s="8"/>
      <c r="ER259" s="8"/>
      <c r="ES259" s="8"/>
      <c r="ET259" s="8"/>
      <c r="EU259" s="8"/>
      <c r="EV259" s="8"/>
      <c r="EW259" s="8"/>
      <c r="EX259" s="8"/>
      <c r="EY259" s="8"/>
      <c r="EZ259" s="8"/>
      <c r="FA259" s="8"/>
      <c r="FB259" s="8"/>
      <c r="FC259" s="8"/>
      <c r="FD259" s="8"/>
      <c r="FE259" s="8"/>
      <c r="FF259" s="8"/>
      <c r="FG259" s="8"/>
      <c r="FH259" s="8"/>
      <c r="FI259" s="8"/>
    </row>
    <row r="260" spans="1:165"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c r="DH260" s="8"/>
      <c r="DI260" s="8"/>
      <c r="DJ260" s="8"/>
      <c r="DK260" s="8"/>
      <c r="DL260" s="8"/>
      <c r="DM260" s="8"/>
      <c r="DN260" s="8"/>
      <c r="DO260" s="8"/>
      <c r="DP260" s="8"/>
      <c r="DQ260" s="8"/>
      <c r="DR260" s="8"/>
      <c r="DS260" s="8"/>
      <c r="DT260" s="8"/>
      <c r="DU260" s="8"/>
      <c r="DV260" s="8"/>
      <c r="DW260" s="8"/>
      <c r="DX260" s="8"/>
      <c r="DY260" s="8"/>
      <c r="DZ260" s="8"/>
      <c r="EA260" s="8"/>
      <c r="EB260" s="8"/>
      <c r="EC260" s="8"/>
      <c r="ED260" s="8"/>
      <c r="EE260" s="8"/>
      <c r="EF260" s="8"/>
      <c r="EG260" s="8"/>
      <c r="EH260" s="8"/>
      <c r="EI260" s="8"/>
      <c r="EJ260" s="8"/>
      <c r="EK260" s="8"/>
      <c r="EL260" s="8"/>
      <c r="EM260" s="8"/>
      <c r="EN260" s="8"/>
      <c r="EO260" s="8"/>
      <c r="EP260" s="8"/>
      <c r="EQ260" s="8"/>
      <c r="ER260" s="8"/>
      <c r="ES260" s="8"/>
      <c r="ET260" s="8"/>
      <c r="EU260" s="8"/>
      <c r="EV260" s="8"/>
      <c r="EW260" s="8"/>
      <c r="EX260" s="8"/>
      <c r="EY260" s="8"/>
      <c r="EZ260" s="8"/>
      <c r="FA260" s="8"/>
      <c r="FB260" s="8"/>
      <c r="FC260" s="8"/>
      <c r="FD260" s="8"/>
      <c r="FE260" s="8"/>
      <c r="FF260" s="8"/>
      <c r="FG260" s="8"/>
      <c r="FH260" s="8"/>
      <c r="FI260" s="8"/>
    </row>
    <row r="261" spans="1:165"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c r="DH261" s="8"/>
      <c r="DI261" s="8"/>
      <c r="DJ261" s="8"/>
      <c r="DK261" s="8"/>
      <c r="DL261" s="8"/>
      <c r="DM261" s="8"/>
      <c r="DN261" s="8"/>
      <c r="DO261" s="8"/>
      <c r="DP261" s="8"/>
      <c r="DQ261" s="8"/>
      <c r="DR261" s="8"/>
      <c r="DS261" s="8"/>
      <c r="DT261" s="8"/>
      <c r="DU261" s="8"/>
      <c r="DV261" s="8"/>
      <c r="DW261" s="8"/>
      <c r="DX261" s="8"/>
      <c r="DY261" s="8"/>
      <c r="DZ261" s="8"/>
      <c r="EA261" s="8"/>
      <c r="EB261" s="8"/>
      <c r="EC261" s="8"/>
      <c r="ED261" s="8"/>
      <c r="EE261" s="8"/>
      <c r="EF261" s="8"/>
      <c r="EG261" s="8"/>
      <c r="EH261" s="8"/>
      <c r="EI261" s="8"/>
      <c r="EJ261" s="8"/>
      <c r="EK261" s="8"/>
      <c r="EL261" s="8"/>
      <c r="EM261" s="8"/>
      <c r="EN261" s="8"/>
      <c r="EO261" s="8"/>
      <c r="EP261" s="8"/>
      <c r="EQ261" s="8"/>
      <c r="ER261" s="8"/>
      <c r="ES261" s="8"/>
      <c r="ET261" s="8"/>
      <c r="EU261" s="8"/>
      <c r="EV261" s="8"/>
      <c r="EW261" s="8"/>
      <c r="EX261" s="8"/>
      <c r="EY261" s="8"/>
      <c r="EZ261" s="8"/>
      <c r="FA261" s="8"/>
      <c r="FB261" s="8"/>
      <c r="FC261" s="8"/>
      <c r="FD261" s="8"/>
      <c r="FE261" s="8"/>
      <c r="FF261" s="8"/>
      <c r="FG261" s="8"/>
      <c r="FH261" s="8"/>
      <c r="FI261" s="8"/>
    </row>
    <row r="262" spans="1:165"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c r="DH262" s="8"/>
      <c r="DI262" s="8"/>
      <c r="DJ262" s="8"/>
      <c r="DK262" s="8"/>
      <c r="DL262" s="8"/>
      <c r="DM262" s="8"/>
      <c r="DN262" s="8"/>
      <c r="DO262" s="8"/>
      <c r="DP262" s="8"/>
      <c r="DQ262" s="8"/>
      <c r="DR262" s="8"/>
      <c r="DS262" s="8"/>
      <c r="DT262" s="8"/>
      <c r="DU262" s="8"/>
      <c r="DV262" s="8"/>
      <c r="DW262" s="8"/>
      <c r="DX262" s="8"/>
      <c r="DY262" s="8"/>
      <c r="DZ262" s="8"/>
      <c r="EA262" s="8"/>
      <c r="EB262" s="8"/>
      <c r="EC262" s="8"/>
      <c r="ED262" s="8"/>
      <c r="EE262" s="8"/>
      <c r="EF262" s="8"/>
      <c r="EG262" s="8"/>
      <c r="EH262" s="8"/>
      <c r="EI262" s="8"/>
      <c r="EJ262" s="8"/>
      <c r="EK262" s="8"/>
      <c r="EL262" s="8"/>
      <c r="EM262" s="8"/>
      <c r="EN262" s="8"/>
      <c r="EO262" s="8"/>
      <c r="EP262" s="8"/>
      <c r="EQ262" s="8"/>
      <c r="ER262" s="8"/>
      <c r="ES262" s="8"/>
      <c r="ET262" s="8"/>
      <c r="EU262" s="8"/>
      <c r="EV262" s="8"/>
      <c r="EW262" s="8"/>
      <c r="EX262" s="8"/>
      <c r="EY262" s="8"/>
      <c r="EZ262" s="8"/>
      <c r="FA262" s="8"/>
      <c r="FB262" s="8"/>
      <c r="FC262" s="8"/>
      <c r="FD262" s="8"/>
      <c r="FE262" s="8"/>
      <c r="FF262" s="8"/>
      <c r="FG262" s="8"/>
      <c r="FH262" s="8"/>
      <c r="FI262" s="8"/>
    </row>
    <row r="263" spans="1:165"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c r="DC263" s="8"/>
      <c r="DD263" s="8"/>
      <c r="DE263" s="8"/>
      <c r="DF263" s="8"/>
      <c r="DG263" s="8"/>
      <c r="DH263" s="8"/>
      <c r="DI263" s="8"/>
      <c r="DJ263" s="8"/>
      <c r="DK263" s="8"/>
      <c r="DL263" s="8"/>
      <c r="DM263" s="8"/>
      <c r="DN263" s="8"/>
      <c r="DO263" s="8"/>
      <c r="DP263" s="8"/>
      <c r="DQ263" s="8"/>
      <c r="DR263" s="8"/>
      <c r="DS263" s="8"/>
      <c r="DT263" s="8"/>
      <c r="DU263" s="8"/>
      <c r="DV263" s="8"/>
      <c r="DW263" s="8"/>
      <c r="DX263" s="8"/>
      <c r="DY263" s="8"/>
      <c r="DZ263" s="8"/>
      <c r="EA263" s="8"/>
      <c r="EB263" s="8"/>
      <c r="EC263" s="8"/>
      <c r="ED263" s="8"/>
      <c r="EE263" s="8"/>
      <c r="EF263" s="8"/>
      <c r="EG263" s="8"/>
      <c r="EH263" s="8"/>
      <c r="EI263" s="8"/>
      <c r="EJ263" s="8"/>
      <c r="EK263" s="8"/>
      <c r="EL263" s="8"/>
      <c r="EM263" s="8"/>
      <c r="EN263" s="8"/>
      <c r="EO263" s="8"/>
      <c r="EP263" s="8"/>
      <c r="EQ263" s="8"/>
      <c r="ER263" s="8"/>
      <c r="ES263" s="8"/>
      <c r="ET263" s="8"/>
      <c r="EU263" s="8"/>
      <c r="EV263" s="8"/>
      <c r="EW263" s="8"/>
      <c r="EX263" s="8"/>
      <c r="EY263" s="8"/>
      <c r="EZ263" s="8"/>
      <c r="FA263" s="8"/>
      <c r="FB263" s="8"/>
      <c r="FC263" s="8"/>
      <c r="FD263" s="8"/>
      <c r="FE263" s="8"/>
      <c r="FF263" s="8"/>
      <c r="FG263" s="8"/>
      <c r="FH263" s="8"/>
      <c r="FI263" s="8"/>
    </row>
    <row r="264" spans="1:165"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c r="DH264" s="8"/>
      <c r="DI264" s="8"/>
      <c r="DJ264" s="8"/>
      <c r="DK264" s="8"/>
      <c r="DL264" s="8"/>
      <c r="DM264" s="8"/>
      <c r="DN264" s="8"/>
      <c r="DO264" s="8"/>
      <c r="DP264" s="8"/>
      <c r="DQ264" s="8"/>
      <c r="DR264" s="8"/>
      <c r="DS264" s="8"/>
      <c r="DT264" s="8"/>
      <c r="DU264" s="8"/>
      <c r="DV264" s="8"/>
      <c r="DW264" s="8"/>
      <c r="DX264" s="8"/>
      <c r="DY264" s="8"/>
      <c r="DZ264" s="8"/>
      <c r="EA264" s="8"/>
      <c r="EB264" s="8"/>
      <c r="EC264" s="8"/>
      <c r="ED264" s="8"/>
      <c r="EE264" s="8"/>
      <c r="EF264" s="8"/>
      <c r="EG264" s="8"/>
      <c r="EH264" s="8"/>
      <c r="EI264" s="8"/>
      <c r="EJ264" s="8"/>
      <c r="EK264" s="8"/>
      <c r="EL264" s="8"/>
      <c r="EM264" s="8"/>
      <c r="EN264" s="8"/>
      <c r="EO264" s="8"/>
      <c r="EP264" s="8"/>
      <c r="EQ264" s="8"/>
      <c r="ER264" s="8"/>
      <c r="ES264" s="8"/>
      <c r="ET264" s="8"/>
      <c r="EU264" s="8"/>
      <c r="EV264" s="8"/>
      <c r="EW264" s="8"/>
      <c r="EX264" s="8"/>
      <c r="EY264" s="8"/>
      <c r="EZ264" s="8"/>
      <c r="FA264" s="8"/>
      <c r="FB264" s="8"/>
      <c r="FC264" s="8"/>
      <c r="FD264" s="8"/>
      <c r="FE264" s="8"/>
      <c r="FF264" s="8"/>
      <c r="FG264" s="8"/>
      <c r="FH264" s="8"/>
      <c r="FI264" s="8"/>
    </row>
    <row r="265" spans="1:165"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c r="DC265" s="8"/>
      <c r="DD265" s="8"/>
      <c r="DE265" s="8"/>
      <c r="DF265" s="8"/>
      <c r="DG265" s="8"/>
      <c r="DH265" s="8"/>
      <c r="DI265" s="8"/>
      <c r="DJ265" s="8"/>
      <c r="DK265" s="8"/>
      <c r="DL265" s="8"/>
      <c r="DM265" s="8"/>
      <c r="DN265" s="8"/>
      <c r="DO265" s="8"/>
      <c r="DP265" s="8"/>
      <c r="DQ265" s="8"/>
      <c r="DR265" s="8"/>
      <c r="DS265" s="8"/>
      <c r="DT265" s="8"/>
      <c r="DU265" s="8"/>
      <c r="DV265" s="8"/>
      <c r="DW265" s="8"/>
      <c r="DX265" s="8"/>
      <c r="DY265" s="8"/>
      <c r="DZ265" s="8"/>
      <c r="EA265" s="8"/>
      <c r="EB265" s="8"/>
      <c r="EC265" s="8"/>
      <c r="ED265" s="8"/>
      <c r="EE265" s="8"/>
      <c r="EF265" s="8"/>
      <c r="EG265" s="8"/>
      <c r="EH265" s="8"/>
      <c r="EI265" s="8"/>
      <c r="EJ265" s="8"/>
      <c r="EK265" s="8"/>
      <c r="EL265" s="8"/>
      <c r="EM265" s="8"/>
      <c r="EN265" s="8"/>
      <c r="EO265" s="8"/>
      <c r="EP265" s="8"/>
      <c r="EQ265" s="8"/>
      <c r="ER265" s="8"/>
      <c r="ES265" s="8"/>
      <c r="ET265" s="8"/>
      <c r="EU265" s="8"/>
      <c r="EV265" s="8"/>
      <c r="EW265" s="8"/>
      <c r="EX265" s="8"/>
      <c r="EY265" s="8"/>
      <c r="EZ265" s="8"/>
      <c r="FA265" s="8"/>
      <c r="FB265" s="8"/>
      <c r="FC265" s="8"/>
      <c r="FD265" s="8"/>
      <c r="FE265" s="8"/>
      <c r="FF265" s="8"/>
      <c r="FG265" s="8"/>
      <c r="FH265" s="8"/>
      <c r="FI265" s="8"/>
    </row>
    <row r="266" spans="1:165"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c r="DH266" s="8"/>
      <c r="DI266" s="8"/>
      <c r="DJ266" s="8"/>
      <c r="DK266" s="8"/>
      <c r="DL266" s="8"/>
      <c r="DM266" s="8"/>
      <c r="DN266" s="8"/>
      <c r="DO266" s="8"/>
      <c r="DP266" s="8"/>
      <c r="DQ266" s="8"/>
      <c r="DR266" s="8"/>
      <c r="DS266" s="8"/>
      <c r="DT266" s="8"/>
      <c r="DU266" s="8"/>
      <c r="DV266" s="8"/>
      <c r="DW266" s="8"/>
      <c r="DX266" s="8"/>
      <c r="DY266" s="8"/>
      <c r="DZ266" s="8"/>
      <c r="EA266" s="8"/>
      <c r="EB266" s="8"/>
      <c r="EC266" s="8"/>
      <c r="ED266" s="8"/>
      <c r="EE266" s="8"/>
      <c r="EF266" s="8"/>
      <c r="EG266" s="8"/>
      <c r="EH266" s="8"/>
      <c r="EI266" s="8"/>
      <c r="EJ266" s="8"/>
      <c r="EK266" s="8"/>
      <c r="EL266" s="8"/>
      <c r="EM266" s="8"/>
      <c r="EN266" s="8"/>
      <c r="EO266" s="8"/>
      <c r="EP266" s="8"/>
      <c r="EQ266" s="8"/>
      <c r="ER266" s="8"/>
      <c r="ES266" s="8"/>
      <c r="ET266" s="8"/>
      <c r="EU266" s="8"/>
      <c r="EV266" s="8"/>
      <c r="EW266" s="8"/>
      <c r="EX266" s="8"/>
      <c r="EY266" s="8"/>
      <c r="EZ266" s="8"/>
      <c r="FA266" s="8"/>
      <c r="FB266" s="8"/>
      <c r="FC266" s="8"/>
      <c r="FD266" s="8"/>
      <c r="FE266" s="8"/>
      <c r="FF266" s="8"/>
      <c r="FG266" s="8"/>
      <c r="FH266" s="8"/>
      <c r="FI266" s="8"/>
    </row>
    <row r="267" spans="1:165"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c r="DH267" s="8"/>
      <c r="DI267" s="8"/>
      <c r="DJ267" s="8"/>
      <c r="DK267" s="8"/>
      <c r="DL267" s="8"/>
      <c r="DM267" s="8"/>
      <c r="DN267" s="8"/>
      <c r="DO267" s="8"/>
      <c r="DP267" s="8"/>
      <c r="DQ267" s="8"/>
      <c r="DR267" s="8"/>
      <c r="DS267" s="8"/>
      <c r="DT267" s="8"/>
      <c r="DU267" s="8"/>
      <c r="DV267" s="8"/>
      <c r="DW267" s="8"/>
      <c r="DX267" s="8"/>
      <c r="DY267" s="8"/>
      <c r="DZ267" s="8"/>
      <c r="EA267" s="8"/>
      <c r="EB267" s="8"/>
      <c r="EC267" s="8"/>
      <c r="ED267" s="8"/>
      <c r="EE267" s="8"/>
      <c r="EF267" s="8"/>
      <c r="EG267" s="8"/>
      <c r="EH267" s="8"/>
      <c r="EI267" s="8"/>
      <c r="EJ267" s="8"/>
      <c r="EK267" s="8"/>
      <c r="EL267" s="8"/>
      <c r="EM267" s="8"/>
      <c r="EN267" s="8"/>
      <c r="EO267" s="8"/>
      <c r="EP267" s="8"/>
      <c r="EQ267" s="8"/>
      <c r="ER267" s="8"/>
      <c r="ES267" s="8"/>
      <c r="ET267" s="8"/>
      <c r="EU267" s="8"/>
      <c r="EV267" s="8"/>
      <c r="EW267" s="8"/>
      <c r="EX267" s="8"/>
      <c r="EY267" s="8"/>
      <c r="EZ267" s="8"/>
      <c r="FA267" s="8"/>
      <c r="FB267" s="8"/>
      <c r="FC267" s="8"/>
      <c r="FD267" s="8"/>
      <c r="FE267" s="8"/>
      <c r="FF267" s="8"/>
      <c r="FG267" s="8"/>
      <c r="FH267" s="8"/>
      <c r="FI267" s="8"/>
    </row>
    <row r="268" spans="1:165"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c r="DC268" s="8"/>
      <c r="DD268" s="8"/>
      <c r="DE268" s="8"/>
      <c r="DF268" s="8"/>
      <c r="DG268" s="8"/>
      <c r="DH268" s="8"/>
      <c r="DI268" s="8"/>
      <c r="DJ268" s="8"/>
      <c r="DK268" s="8"/>
      <c r="DL268" s="8"/>
      <c r="DM268" s="8"/>
      <c r="DN268" s="8"/>
      <c r="DO268" s="8"/>
      <c r="DP268" s="8"/>
      <c r="DQ268" s="8"/>
      <c r="DR268" s="8"/>
      <c r="DS268" s="8"/>
      <c r="DT268" s="8"/>
      <c r="DU268" s="8"/>
      <c r="DV268" s="8"/>
      <c r="DW268" s="8"/>
      <c r="DX268" s="8"/>
      <c r="DY268" s="8"/>
      <c r="DZ268" s="8"/>
      <c r="EA268" s="8"/>
      <c r="EB268" s="8"/>
      <c r="EC268" s="8"/>
      <c r="ED268" s="8"/>
      <c r="EE268" s="8"/>
      <c r="EF268" s="8"/>
      <c r="EG268" s="8"/>
      <c r="EH268" s="8"/>
      <c r="EI268" s="8"/>
      <c r="EJ268" s="8"/>
      <c r="EK268" s="8"/>
      <c r="EL268" s="8"/>
      <c r="EM268" s="8"/>
      <c r="EN268" s="8"/>
      <c r="EO268" s="8"/>
      <c r="EP268" s="8"/>
      <c r="EQ268" s="8"/>
      <c r="ER268" s="8"/>
      <c r="ES268" s="8"/>
      <c r="ET268" s="8"/>
      <c r="EU268" s="8"/>
      <c r="EV268" s="8"/>
      <c r="EW268" s="8"/>
      <c r="EX268" s="8"/>
      <c r="EY268" s="8"/>
      <c r="EZ268" s="8"/>
      <c r="FA268" s="8"/>
      <c r="FB268" s="8"/>
      <c r="FC268" s="8"/>
      <c r="FD268" s="8"/>
      <c r="FE268" s="8"/>
      <c r="FF268" s="8"/>
      <c r="FG268" s="8"/>
      <c r="FH268" s="8"/>
      <c r="FI268" s="8"/>
    </row>
    <row r="269" spans="1:165"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c r="DH269" s="8"/>
      <c r="DI269" s="8"/>
      <c r="DJ269" s="8"/>
      <c r="DK269" s="8"/>
      <c r="DL269" s="8"/>
      <c r="DM269" s="8"/>
      <c r="DN269" s="8"/>
      <c r="DO269" s="8"/>
      <c r="DP269" s="8"/>
      <c r="DQ269" s="8"/>
      <c r="DR269" s="8"/>
      <c r="DS269" s="8"/>
      <c r="DT269" s="8"/>
      <c r="DU269" s="8"/>
      <c r="DV269" s="8"/>
      <c r="DW269" s="8"/>
      <c r="DX269" s="8"/>
      <c r="DY269" s="8"/>
      <c r="DZ269" s="8"/>
      <c r="EA269" s="8"/>
      <c r="EB269" s="8"/>
      <c r="EC269" s="8"/>
      <c r="ED269" s="8"/>
      <c r="EE269" s="8"/>
      <c r="EF269" s="8"/>
      <c r="EG269" s="8"/>
      <c r="EH269" s="8"/>
      <c r="EI269" s="8"/>
      <c r="EJ269" s="8"/>
      <c r="EK269" s="8"/>
      <c r="EL269" s="8"/>
      <c r="EM269" s="8"/>
      <c r="EN269" s="8"/>
      <c r="EO269" s="8"/>
      <c r="EP269" s="8"/>
      <c r="EQ269" s="8"/>
      <c r="ER269" s="8"/>
      <c r="ES269" s="8"/>
      <c r="ET269" s="8"/>
      <c r="EU269" s="8"/>
      <c r="EV269" s="8"/>
      <c r="EW269" s="8"/>
      <c r="EX269" s="8"/>
      <c r="EY269" s="8"/>
      <c r="EZ269" s="8"/>
      <c r="FA269" s="8"/>
      <c r="FB269" s="8"/>
      <c r="FC269" s="8"/>
      <c r="FD269" s="8"/>
      <c r="FE269" s="8"/>
      <c r="FF269" s="8"/>
      <c r="FG269" s="8"/>
      <c r="FH269" s="8"/>
      <c r="FI269" s="8"/>
    </row>
    <row r="270" spans="1:165"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c r="DI270" s="8"/>
      <c r="DJ270" s="8"/>
      <c r="DK270" s="8"/>
      <c r="DL270" s="8"/>
      <c r="DM270" s="8"/>
      <c r="DN270" s="8"/>
      <c r="DO270" s="8"/>
      <c r="DP270" s="8"/>
      <c r="DQ270" s="8"/>
      <c r="DR270" s="8"/>
      <c r="DS270" s="8"/>
      <c r="DT270" s="8"/>
      <c r="DU270" s="8"/>
      <c r="DV270" s="8"/>
      <c r="DW270" s="8"/>
      <c r="DX270" s="8"/>
      <c r="DY270" s="8"/>
      <c r="DZ270" s="8"/>
      <c r="EA270" s="8"/>
      <c r="EB270" s="8"/>
      <c r="EC270" s="8"/>
      <c r="ED270" s="8"/>
      <c r="EE270" s="8"/>
      <c r="EF270" s="8"/>
      <c r="EG270" s="8"/>
      <c r="EH270" s="8"/>
      <c r="EI270" s="8"/>
      <c r="EJ270" s="8"/>
      <c r="EK270" s="8"/>
      <c r="EL270" s="8"/>
      <c r="EM270" s="8"/>
      <c r="EN270" s="8"/>
      <c r="EO270" s="8"/>
      <c r="EP270" s="8"/>
      <c r="EQ270" s="8"/>
      <c r="ER270" s="8"/>
      <c r="ES270" s="8"/>
      <c r="ET270" s="8"/>
      <c r="EU270" s="8"/>
      <c r="EV270" s="8"/>
      <c r="EW270" s="8"/>
      <c r="EX270" s="8"/>
      <c r="EY270" s="8"/>
      <c r="EZ270" s="8"/>
      <c r="FA270" s="8"/>
      <c r="FB270" s="8"/>
      <c r="FC270" s="8"/>
      <c r="FD270" s="8"/>
      <c r="FE270" s="8"/>
      <c r="FF270" s="8"/>
      <c r="FG270" s="8"/>
      <c r="FH270" s="8"/>
      <c r="FI270" s="8"/>
    </row>
    <row r="271" spans="1:165"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c r="DI271" s="8"/>
      <c r="DJ271" s="8"/>
      <c r="DK271" s="8"/>
      <c r="DL271" s="8"/>
      <c r="DM271" s="8"/>
      <c r="DN271" s="8"/>
      <c r="DO271" s="8"/>
      <c r="DP271" s="8"/>
      <c r="DQ271" s="8"/>
      <c r="DR271" s="8"/>
      <c r="DS271" s="8"/>
      <c r="DT271" s="8"/>
      <c r="DU271" s="8"/>
      <c r="DV271" s="8"/>
      <c r="DW271" s="8"/>
      <c r="DX271" s="8"/>
      <c r="DY271" s="8"/>
      <c r="DZ271" s="8"/>
      <c r="EA271" s="8"/>
      <c r="EB271" s="8"/>
      <c r="EC271" s="8"/>
      <c r="ED271" s="8"/>
      <c r="EE271" s="8"/>
      <c r="EF271" s="8"/>
      <c r="EG271" s="8"/>
      <c r="EH271" s="8"/>
      <c r="EI271" s="8"/>
      <c r="EJ271" s="8"/>
      <c r="EK271" s="8"/>
      <c r="EL271" s="8"/>
      <c r="EM271" s="8"/>
      <c r="EN271" s="8"/>
      <c r="EO271" s="8"/>
      <c r="EP271" s="8"/>
      <c r="EQ271" s="8"/>
      <c r="ER271" s="8"/>
      <c r="ES271" s="8"/>
      <c r="ET271" s="8"/>
      <c r="EU271" s="8"/>
      <c r="EV271" s="8"/>
      <c r="EW271" s="8"/>
      <c r="EX271" s="8"/>
      <c r="EY271" s="8"/>
      <c r="EZ271" s="8"/>
      <c r="FA271" s="8"/>
      <c r="FB271" s="8"/>
      <c r="FC271" s="8"/>
      <c r="FD271" s="8"/>
      <c r="FE271" s="8"/>
      <c r="FF271" s="8"/>
      <c r="FG271" s="8"/>
      <c r="FH271" s="8"/>
      <c r="FI271" s="8"/>
    </row>
    <row r="272" spans="1:165"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c r="DH272" s="8"/>
      <c r="DI272" s="8"/>
      <c r="DJ272" s="8"/>
      <c r="DK272" s="8"/>
      <c r="DL272" s="8"/>
      <c r="DM272" s="8"/>
      <c r="DN272" s="8"/>
      <c r="DO272" s="8"/>
      <c r="DP272" s="8"/>
      <c r="DQ272" s="8"/>
      <c r="DR272" s="8"/>
      <c r="DS272" s="8"/>
      <c r="DT272" s="8"/>
      <c r="DU272" s="8"/>
      <c r="DV272" s="8"/>
      <c r="DW272" s="8"/>
      <c r="DX272" s="8"/>
      <c r="DY272" s="8"/>
      <c r="DZ272" s="8"/>
      <c r="EA272" s="8"/>
      <c r="EB272" s="8"/>
      <c r="EC272" s="8"/>
      <c r="ED272" s="8"/>
      <c r="EE272" s="8"/>
      <c r="EF272" s="8"/>
      <c r="EG272" s="8"/>
      <c r="EH272" s="8"/>
      <c r="EI272" s="8"/>
      <c r="EJ272" s="8"/>
      <c r="EK272" s="8"/>
      <c r="EL272" s="8"/>
      <c r="EM272" s="8"/>
      <c r="EN272" s="8"/>
      <c r="EO272" s="8"/>
      <c r="EP272" s="8"/>
      <c r="EQ272" s="8"/>
      <c r="ER272" s="8"/>
      <c r="ES272" s="8"/>
      <c r="ET272" s="8"/>
      <c r="EU272" s="8"/>
      <c r="EV272" s="8"/>
      <c r="EW272" s="8"/>
      <c r="EX272" s="8"/>
      <c r="EY272" s="8"/>
      <c r="EZ272" s="8"/>
      <c r="FA272" s="8"/>
      <c r="FB272" s="8"/>
      <c r="FC272" s="8"/>
      <c r="FD272" s="8"/>
      <c r="FE272" s="8"/>
      <c r="FF272" s="8"/>
      <c r="FG272" s="8"/>
      <c r="FH272" s="8"/>
      <c r="FI272" s="8"/>
    </row>
    <row r="273" spans="1:165"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c r="DI273" s="8"/>
      <c r="DJ273" s="8"/>
      <c r="DK273" s="8"/>
      <c r="DL273" s="8"/>
      <c r="DM273" s="8"/>
      <c r="DN273" s="8"/>
      <c r="DO273" s="8"/>
      <c r="DP273" s="8"/>
      <c r="DQ273" s="8"/>
      <c r="DR273" s="8"/>
      <c r="DS273" s="8"/>
      <c r="DT273" s="8"/>
      <c r="DU273" s="8"/>
      <c r="DV273" s="8"/>
      <c r="DW273" s="8"/>
      <c r="DX273" s="8"/>
      <c r="DY273" s="8"/>
      <c r="DZ273" s="8"/>
      <c r="EA273" s="8"/>
      <c r="EB273" s="8"/>
      <c r="EC273" s="8"/>
      <c r="ED273" s="8"/>
      <c r="EE273" s="8"/>
      <c r="EF273" s="8"/>
      <c r="EG273" s="8"/>
      <c r="EH273" s="8"/>
      <c r="EI273" s="8"/>
      <c r="EJ273" s="8"/>
      <c r="EK273" s="8"/>
      <c r="EL273" s="8"/>
      <c r="EM273" s="8"/>
      <c r="EN273" s="8"/>
      <c r="EO273" s="8"/>
      <c r="EP273" s="8"/>
      <c r="EQ273" s="8"/>
      <c r="ER273" s="8"/>
      <c r="ES273" s="8"/>
      <c r="ET273" s="8"/>
      <c r="EU273" s="8"/>
      <c r="EV273" s="8"/>
      <c r="EW273" s="8"/>
      <c r="EX273" s="8"/>
      <c r="EY273" s="8"/>
      <c r="EZ273" s="8"/>
      <c r="FA273" s="8"/>
      <c r="FB273" s="8"/>
      <c r="FC273" s="8"/>
      <c r="FD273" s="8"/>
      <c r="FE273" s="8"/>
      <c r="FF273" s="8"/>
      <c r="FG273" s="8"/>
      <c r="FH273" s="8"/>
      <c r="FI273" s="8"/>
    </row>
    <row r="274" spans="1:165"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8"/>
      <c r="DM274" s="8"/>
      <c r="DN274" s="8"/>
      <c r="DO274" s="8"/>
      <c r="DP274" s="8"/>
      <c r="DQ274" s="8"/>
      <c r="DR274" s="8"/>
      <c r="DS274" s="8"/>
      <c r="DT274" s="8"/>
      <c r="DU274" s="8"/>
      <c r="DV274" s="8"/>
      <c r="DW274" s="8"/>
      <c r="DX274" s="8"/>
      <c r="DY274" s="8"/>
      <c r="DZ274" s="8"/>
      <c r="EA274" s="8"/>
      <c r="EB274" s="8"/>
      <c r="EC274" s="8"/>
      <c r="ED274" s="8"/>
      <c r="EE274" s="8"/>
      <c r="EF274" s="8"/>
      <c r="EG274" s="8"/>
      <c r="EH274" s="8"/>
      <c r="EI274" s="8"/>
      <c r="EJ274" s="8"/>
      <c r="EK274" s="8"/>
      <c r="EL274" s="8"/>
      <c r="EM274" s="8"/>
      <c r="EN274" s="8"/>
      <c r="EO274" s="8"/>
      <c r="EP274" s="8"/>
      <c r="EQ274" s="8"/>
      <c r="ER274" s="8"/>
      <c r="ES274" s="8"/>
      <c r="ET274" s="8"/>
      <c r="EU274" s="8"/>
      <c r="EV274" s="8"/>
      <c r="EW274" s="8"/>
      <c r="EX274" s="8"/>
      <c r="EY274" s="8"/>
      <c r="EZ274" s="8"/>
      <c r="FA274" s="8"/>
      <c r="FB274" s="8"/>
      <c r="FC274" s="8"/>
      <c r="FD274" s="8"/>
      <c r="FE274" s="8"/>
      <c r="FF274" s="8"/>
      <c r="FG274" s="8"/>
      <c r="FH274" s="8"/>
      <c r="FI274" s="8"/>
    </row>
    <row r="275" spans="1:165"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c r="DX275" s="8"/>
      <c r="DY275" s="8"/>
      <c r="DZ275" s="8"/>
      <c r="EA275" s="8"/>
      <c r="EB275" s="8"/>
      <c r="EC275" s="8"/>
      <c r="ED275" s="8"/>
      <c r="EE275" s="8"/>
      <c r="EF275" s="8"/>
      <c r="EG275" s="8"/>
      <c r="EH275" s="8"/>
      <c r="EI275" s="8"/>
      <c r="EJ275" s="8"/>
      <c r="EK275" s="8"/>
      <c r="EL275" s="8"/>
      <c r="EM275" s="8"/>
      <c r="EN275" s="8"/>
      <c r="EO275" s="8"/>
      <c r="EP275" s="8"/>
      <c r="EQ275" s="8"/>
      <c r="ER275" s="8"/>
      <c r="ES275" s="8"/>
      <c r="ET275" s="8"/>
      <c r="EU275" s="8"/>
      <c r="EV275" s="8"/>
      <c r="EW275" s="8"/>
      <c r="EX275" s="8"/>
      <c r="EY275" s="8"/>
      <c r="EZ275" s="8"/>
      <c r="FA275" s="8"/>
      <c r="FB275" s="8"/>
      <c r="FC275" s="8"/>
      <c r="FD275" s="8"/>
      <c r="FE275" s="8"/>
      <c r="FF275" s="8"/>
      <c r="FG275" s="8"/>
      <c r="FH275" s="8"/>
      <c r="FI275" s="8"/>
    </row>
    <row r="276" spans="1:165"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c r="DU276" s="8"/>
      <c r="DV276" s="8"/>
      <c r="DW276" s="8"/>
      <c r="DX276" s="8"/>
      <c r="DY276" s="8"/>
      <c r="DZ276" s="8"/>
      <c r="EA276" s="8"/>
      <c r="EB276" s="8"/>
      <c r="EC276" s="8"/>
      <c r="ED276" s="8"/>
      <c r="EE276" s="8"/>
      <c r="EF276" s="8"/>
      <c r="EG276" s="8"/>
      <c r="EH276" s="8"/>
      <c r="EI276" s="8"/>
      <c r="EJ276" s="8"/>
      <c r="EK276" s="8"/>
      <c r="EL276" s="8"/>
      <c r="EM276" s="8"/>
      <c r="EN276" s="8"/>
      <c r="EO276" s="8"/>
      <c r="EP276" s="8"/>
      <c r="EQ276" s="8"/>
      <c r="ER276" s="8"/>
      <c r="ES276" s="8"/>
      <c r="ET276" s="8"/>
      <c r="EU276" s="8"/>
      <c r="EV276" s="8"/>
      <c r="EW276" s="8"/>
      <c r="EX276" s="8"/>
      <c r="EY276" s="8"/>
      <c r="EZ276" s="8"/>
      <c r="FA276" s="8"/>
      <c r="FB276" s="8"/>
      <c r="FC276" s="8"/>
      <c r="FD276" s="8"/>
      <c r="FE276" s="8"/>
      <c r="FF276" s="8"/>
      <c r="FG276" s="8"/>
      <c r="FH276" s="8"/>
      <c r="FI276" s="8"/>
    </row>
    <row r="277" spans="1:165"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c r="DX277" s="8"/>
      <c r="DY277" s="8"/>
      <c r="DZ277" s="8"/>
      <c r="EA277" s="8"/>
      <c r="EB277" s="8"/>
      <c r="EC277" s="8"/>
      <c r="ED277" s="8"/>
      <c r="EE277" s="8"/>
      <c r="EF277" s="8"/>
      <c r="EG277" s="8"/>
      <c r="EH277" s="8"/>
      <c r="EI277" s="8"/>
      <c r="EJ277" s="8"/>
      <c r="EK277" s="8"/>
      <c r="EL277" s="8"/>
      <c r="EM277" s="8"/>
      <c r="EN277" s="8"/>
      <c r="EO277" s="8"/>
      <c r="EP277" s="8"/>
      <c r="EQ277" s="8"/>
      <c r="ER277" s="8"/>
      <c r="ES277" s="8"/>
      <c r="ET277" s="8"/>
      <c r="EU277" s="8"/>
      <c r="EV277" s="8"/>
      <c r="EW277" s="8"/>
      <c r="EX277" s="8"/>
      <c r="EY277" s="8"/>
      <c r="EZ277" s="8"/>
      <c r="FA277" s="8"/>
      <c r="FB277" s="8"/>
      <c r="FC277" s="8"/>
      <c r="FD277" s="8"/>
      <c r="FE277" s="8"/>
      <c r="FF277" s="8"/>
      <c r="FG277" s="8"/>
      <c r="FH277" s="8"/>
      <c r="FI277" s="8"/>
    </row>
    <row r="278" spans="1:165"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c r="DY278" s="8"/>
      <c r="DZ278" s="8"/>
      <c r="EA278" s="8"/>
      <c r="EB278" s="8"/>
      <c r="EC278" s="8"/>
      <c r="ED278" s="8"/>
      <c r="EE278" s="8"/>
      <c r="EF278" s="8"/>
      <c r="EG278" s="8"/>
      <c r="EH278" s="8"/>
      <c r="EI278" s="8"/>
      <c r="EJ278" s="8"/>
      <c r="EK278" s="8"/>
      <c r="EL278" s="8"/>
      <c r="EM278" s="8"/>
      <c r="EN278" s="8"/>
      <c r="EO278" s="8"/>
      <c r="EP278" s="8"/>
      <c r="EQ278" s="8"/>
      <c r="ER278" s="8"/>
      <c r="ES278" s="8"/>
      <c r="ET278" s="8"/>
      <c r="EU278" s="8"/>
      <c r="EV278" s="8"/>
      <c r="EW278" s="8"/>
      <c r="EX278" s="8"/>
      <c r="EY278" s="8"/>
      <c r="EZ278" s="8"/>
      <c r="FA278" s="8"/>
      <c r="FB278" s="8"/>
      <c r="FC278" s="8"/>
      <c r="FD278" s="8"/>
      <c r="FE278" s="8"/>
      <c r="FF278" s="8"/>
      <c r="FG278" s="8"/>
      <c r="FH278" s="8"/>
      <c r="FI278" s="8"/>
    </row>
    <row r="279" spans="1:165"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c r="DY279" s="8"/>
      <c r="DZ279" s="8"/>
      <c r="EA279" s="8"/>
      <c r="EB279" s="8"/>
      <c r="EC279" s="8"/>
      <c r="ED279" s="8"/>
      <c r="EE279" s="8"/>
      <c r="EF279" s="8"/>
      <c r="EG279" s="8"/>
      <c r="EH279" s="8"/>
      <c r="EI279" s="8"/>
      <c r="EJ279" s="8"/>
      <c r="EK279" s="8"/>
      <c r="EL279" s="8"/>
      <c r="EM279" s="8"/>
      <c r="EN279" s="8"/>
      <c r="EO279" s="8"/>
      <c r="EP279" s="8"/>
      <c r="EQ279" s="8"/>
      <c r="ER279" s="8"/>
      <c r="ES279" s="8"/>
      <c r="ET279" s="8"/>
      <c r="EU279" s="8"/>
      <c r="EV279" s="8"/>
      <c r="EW279" s="8"/>
      <c r="EX279" s="8"/>
      <c r="EY279" s="8"/>
      <c r="EZ279" s="8"/>
      <c r="FA279" s="8"/>
      <c r="FB279" s="8"/>
      <c r="FC279" s="8"/>
      <c r="FD279" s="8"/>
      <c r="FE279" s="8"/>
      <c r="FF279" s="8"/>
      <c r="FG279" s="8"/>
      <c r="FH279" s="8"/>
      <c r="FI279" s="8"/>
    </row>
    <row r="280" spans="1:165"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c r="DI280" s="8"/>
      <c r="DJ280" s="8"/>
      <c r="DK280" s="8"/>
      <c r="DL280" s="8"/>
      <c r="DM280" s="8"/>
      <c r="DN280" s="8"/>
      <c r="DO280" s="8"/>
      <c r="DP280" s="8"/>
      <c r="DQ280" s="8"/>
      <c r="DR280" s="8"/>
      <c r="DS280" s="8"/>
      <c r="DT280" s="8"/>
      <c r="DU280" s="8"/>
      <c r="DV280" s="8"/>
      <c r="DW280" s="8"/>
      <c r="DX280" s="8"/>
      <c r="DY280" s="8"/>
      <c r="DZ280" s="8"/>
      <c r="EA280" s="8"/>
      <c r="EB280" s="8"/>
      <c r="EC280" s="8"/>
      <c r="ED280" s="8"/>
      <c r="EE280" s="8"/>
      <c r="EF280" s="8"/>
      <c r="EG280" s="8"/>
      <c r="EH280" s="8"/>
      <c r="EI280" s="8"/>
      <c r="EJ280" s="8"/>
      <c r="EK280" s="8"/>
      <c r="EL280" s="8"/>
      <c r="EM280" s="8"/>
      <c r="EN280" s="8"/>
      <c r="EO280" s="8"/>
      <c r="EP280" s="8"/>
      <c r="EQ280" s="8"/>
      <c r="ER280" s="8"/>
      <c r="ES280" s="8"/>
      <c r="ET280" s="8"/>
      <c r="EU280" s="8"/>
      <c r="EV280" s="8"/>
      <c r="EW280" s="8"/>
      <c r="EX280" s="8"/>
      <c r="EY280" s="8"/>
      <c r="EZ280" s="8"/>
      <c r="FA280" s="8"/>
      <c r="FB280" s="8"/>
      <c r="FC280" s="8"/>
      <c r="FD280" s="8"/>
      <c r="FE280" s="8"/>
      <c r="FF280" s="8"/>
      <c r="FG280" s="8"/>
      <c r="FH280" s="8"/>
      <c r="FI280" s="8"/>
    </row>
    <row r="281" spans="1:165"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c r="DI281" s="8"/>
      <c r="DJ281" s="8"/>
      <c r="DK281" s="8"/>
      <c r="DL281" s="8"/>
      <c r="DM281" s="8"/>
      <c r="DN281" s="8"/>
      <c r="DO281" s="8"/>
      <c r="DP281" s="8"/>
      <c r="DQ281" s="8"/>
      <c r="DR281" s="8"/>
      <c r="DS281" s="8"/>
      <c r="DT281" s="8"/>
      <c r="DU281" s="8"/>
      <c r="DV281" s="8"/>
      <c r="DW281" s="8"/>
      <c r="DX281" s="8"/>
      <c r="DY281" s="8"/>
      <c r="DZ281" s="8"/>
      <c r="EA281" s="8"/>
      <c r="EB281" s="8"/>
      <c r="EC281" s="8"/>
      <c r="ED281" s="8"/>
      <c r="EE281" s="8"/>
      <c r="EF281" s="8"/>
      <c r="EG281" s="8"/>
      <c r="EH281" s="8"/>
      <c r="EI281" s="8"/>
      <c r="EJ281" s="8"/>
      <c r="EK281" s="8"/>
      <c r="EL281" s="8"/>
      <c r="EM281" s="8"/>
      <c r="EN281" s="8"/>
      <c r="EO281" s="8"/>
      <c r="EP281" s="8"/>
      <c r="EQ281" s="8"/>
      <c r="ER281" s="8"/>
      <c r="ES281" s="8"/>
      <c r="ET281" s="8"/>
      <c r="EU281" s="8"/>
      <c r="EV281" s="8"/>
      <c r="EW281" s="8"/>
      <c r="EX281" s="8"/>
      <c r="EY281" s="8"/>
      <c r="EZ281" s="8"/>
      <c r="FA281" s="8"/>
      <c r="FB281" s="8"/>
      <c r="FC281" s="8"/>
      <c r="FD281" s="8"/>
      <c r="FE281" s="8"/>
      <c r="FF281" s="8"/>
      <c r="FG281" s="8"/>
      <c r="FH281" s="8"/>
      <c r="FI281" s="8"/>
    </row>
    <row r="282" spans="1:165"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c r="DX282" s="8"/>
      <c r="DY282" s="8"/>
      <c r="DZ282" s="8"/>
      <c r="EA282" s="8"/>
      <c r="EB282" s="8"/>
      <c r="EC282" s="8"/>
      <c r="ED282" s="8"/>
      <c r="EE282" s="8"/>
      <c r="EF282" s="8"/>
      <c r="EG282" s="8"/>
      <c r="EH282" s="8"/>
      <c r="EI282" s="8"/>
      <c r="EJ282" s="8"/>
      <c r="EK282" s="8"/>
      <c r="EL282" s="8"/>
      <c r="EM282" s="8"/>
      <c r="EN282" s="8"/>
      <c r="EO282" s="8"/>
      <c r="EP282" s="8"/>
      <c r="EQ282" s="8"/>
      <c r="ER282" s="8"/>
      <c r="ES282" s="8"/>
      <c r="ET282" s="8"/>
      <c r="EU282" s="8"/>
      <c r="EV282" s="8"/>
      <c r="EW282" s="8"/>
      <c r="EX282" s="8"/>
      <c r="EY282" s="8"/>
      <c r="EZ282" s="8"/>
      <c r="FA282" s="8"/>
      <c r="FB282" s="8"/>
      <c r="FC282" s="8"/>
      <c r="FD282" s="8"/>
      <c r="FE282" s="8"/>
      <c r="FF282" s="8"/>
      <c r="FG282" s="8"/>
      <c r="FH282" s="8"/>
      <c r="FI282" s="8"/>
    </row>
    <row r="283" spans="1:165"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8"/>
      <c r="DM283" s="8"/>
      <c r="DN283" s="8"/>
      <c r="DO283" s="8"/>
      <c r="DP283" s="8"/>
      <c r="DQ283" s="8"/>
      <c r="DR283" s="8"/>
      <c r="DS283" s="8"/>
      <c r="DT283" s="8"/>
      <c r="DU283" s="8"/>
      <c r="DV283" s="8"/>
      <c r="DW283" s="8"/>
      <c r="DX283" s="8"/>
      <c r="DY283" s="8"/>
      <c r="DZ283" s="8"/>
      <c r="EA283" s="8"/>
      <c r="EB283" s="8"/>
      <c r="EC283" s="8"/>
      <c r="ED283" s="8"/>
      <c r="EE283" s="8"/>
      <c r="EF283" s="8"/>
      <c r="EG283" s="8"/>
      <c r="EH283" s="8"/>
      <c r="EI283" s="8"/>
      <c r="EJ283" s="8"/>
      <c r="EK283" s="8"/>
      <c r="EL283" s="8"/>
      <c r="EM283" s="8"/>
      <c r="EN283" s="8"/>
      <c r="EO283" s="8"/>
      <c r="EP283" s="8"/>
      <c r="EQ283" s="8"/>
      <c r="ER283" s="8"/>
      <c r="ES283" s="8"/>
      <c r="ET283" s="8"/>
      <c r="EU283" s="8"/>
      <c r="EV283" s="8"/>
      <c r="EW283" s="8"/>
      <c r="EX283" s="8"/>
      <c r="EY283" s="8"/>
      <c r="EZ283" s="8"/>
      <c r="FA283" s="8"/>
      <c r="FB283" s="8"/>
      <c r="FC283" s="8"/>
      <c r="FD283" s="8"/>
      <c r="FE283" s="8"/>
      <c r="FF283" s="8"/>
      <c r="FG283" s="8"/>
      <c r="FH283" s="8"/>
      <c r="FI283" s="8"/>
    </row>
    <row r="284" spans="1:165"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c r="DU284" s="8"/>
      <c r="DV284" s="8"/>
      <c r="DW284" s="8"/>
      <c r="DX284" s="8"/>
      <c r="DY284" s="8"/>
      <c r="DZ284" s="8"/>
      <c r="EA284" s="8"/>
      <c r="EB284" s="8"/>
      <c r="EC284" s="8"/>
      <c r="ED284" s="8"/>
      <c r="EE284" s="8"/>
      <c r="EF284" s="8"/>
      <c r="EG284" s="8"/>
      <c r="EH284" s="8"/>
      <c r="EI284" s="8"/>
      <c r="EJ284" s="8"/>
      <c r="EK284" s="8"/>
      <c r="EL284" s="8"/>
      <c r="EM284" s="8"/>
      <c r="EN284" s="8"/>
      <c r="EO284" s="8"/>
      <c r="EP284" s="8"/>
      <c r="EQ284" s="8"/>
      <c r="ER284" s="8"/>
      <c r="ES284" s="8"/>
      <c r="ET284" s="8"/>
      <c r="EU284" s="8"/>
      <c r="EV284" s="8"/>
      <c r="EW284" s="8"/>
      <c r="EX284" s="8"/>
      <c r="EY284" s="8"/>
      <c r="EZ284" s="8"/>
      <c r="FA284" s="8"/>
      <c r="FB284" s="8"/>
      <c r="FC284" s="8"/>
      <c r="FD284" s="8"/>
      <c r="FE284" s="8"/>
      <c r="FF284" s="8"/>
      <c r="FG284" s="8"/>
      <c r="FH284" s="8"/>
      <c r="FI284" s="8"/>
    </row>
    <row r="285" spans="1:165"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c r="DU285" s="8"/>
      <c r="DV285" s="8"/>
      <c r="DW285" s="8"/>
      <c r="DX285" s="8"/>
      <c r="DY285" s="8"/>
      <c r="DZ285" s="8"/>
      <c r="EA285" s="8"/>
      <c r="EB285" s="8"/>
      <c r="EC285" s="8"/>
      <c r="ED285" s="8"/>
      <c r="EE285" s="8"/>
      <c r="EF285" s="8"/>
      <c r="EG285" s="8"/>
      <c r="EH285" s="8"/>
      <c r="EI285" s="8"/>
      <c r="EJ285" s="8"/>
      <c r="EK285" s="8"/>
      <c r="EL285" s="8"/>
      <c r="EM285" s="8"/>
      <c r="EN285" s="8"/>
      <c r="EO285" s="8"/>
      <c r="EP285" s="8"/>
      <c r="EQ285" s="8"/>
      <c r="ER285" s="8"/>
      <c r="ES285" s="8"/>
      <c r="ET285" s="8"/>
      <c r="EU285" s="8"/>
      <c r="EV285" s="8"/>
      <c r="EW285" s="8"/>
      <c r="EX285" s="8"/>
      <c r="EY285" s="8"/>
      <c r="EZ285" s="8"/>
      <c r="FA285" s="8"/>
      <c r="FB285" s="8"/>
      <c r="FC285" s="8"/>
      <c r="FD285" s="8"/>
      <c r="FE285" s="8"/>
      <c r="FF285" s="8"/>
      <c r="FG285" s="8"/>
      <c r="FH285" s="8"/>
      <c r="FI285" s="8"/>
    </row>
    <row r="286" spans="1:165"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8"/>
      <c r="DS286" s="8"/>
      <c r="DT286" s="8"/>
      <c r="DU286" s="8"/>
      <c r="DV286" s="8"/>
      <c r="DW286" s="8"/>
      <c r="DX286" s="8"/>
      <c r="DY286" s="8"/>
      <c r="DZ286" s="8"/>
      <c r="EA286" s="8"/>
      <c r="EB286" s="8"/>
      <c r="EC286" s="8"/>
      <c r="ED286" s="8"/>
      <c r="EE286" s="8"/>
      <c r="EF286" s="8"/>
      <c r="EG286" s="8"/>
      <c r="EH286" s="8"/>
      <c r="EI286" s="8"/>
      <c r="EJ286" s="8"/>
      <c r="EK286" s="8"/>
      <c r="EL286" s="8"/>
      <c r="EM286" s="8"/>
      <c r="EN286" s="8"/>
      <c r="EO286" s="8"/>
      <c r="EP286" s="8"/>
      <c r="EQ286" s="8"/>
      <c r="ER286" s="8"/>
      <c r="ES286" s="8"/>
      <c r="ET286" s="8"/>
      <c r="EU286" s="8"/>
      <c r="EV286" s="8"/>
      <c r="EW286" s="8"/>
      <c r="EX286" s="8"/>
      <c r="EY286" s="8"/>
      <c r="EZ286" s="8"/>
      <c r="FA286" s="8"/>
      <c r="FB286" s="8"/>
      <c r="FC286" s="8"/>
      <c r="FD286" s="8"/>
      <c r="FE286" s="8"/>
      <c r="FF286" s="8"/>
      <c r="FG286" s="8"/>
      <c r="FH286" s="8"/>
      <c r="FI286" s="8"/>
    </row>
    <row r="287" spans="1:165"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8"/>
      <c r="DZ287" s="8"/>
      <c r="EA287" s="8"/>
      <c r="EB287" s="8"/>
      <c r="EC287" s="8"/>
      <c r="ED287" s="8"/>
      <c r="EE287" s="8"/>
      <c r="EF287" s="8"/>
      <c r="EG287" s="8"/>
      <c r="EH287" s="8"/>
      <c r="EI287" s="8"/>
      <c r="EJ287" s="8"/>
      <c r="EK287" s="8"/>
      <c r="EL287" s="8"/>
      <c r="EM287" s="8"/>
      <c r="EN287" s="8"/>
      <c r="EO287" s="8"/>
      <c r="EP287" s="8"/>
      <c r="EQ287" s="8"/>
      <c r="ER287" s="8"/>
      <c r="ES287" s="8"/>
      <c r="ET287" s="8"/>
      <c r="EU287" s="8"/>
      <c r="EV287" s="8"/>
      <c r="EW287" s="8"/>
      <c r="EX287" s="8"/>
      <c r="EY287" s="8"/>
      <c r="EZ287" s="8"/>
      <c r="FA287" s="8"/>
      <c r="FB287" s="8"/>
      <c r="FC287" s="8"/>
      <c r="FD287" s="8"/>
      <c r="FE287" s="8"/>
      <c r="FF287" s="8"/>
      <c r="FG287" s="8"/>
      <c r="FH287" s="8"/>
      <c r="FI287" s="8"/>
    </row>
    <row r="288" spans="1:165"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c r="DI288" s="8"/>
      <c r="DJ288" s="8"/>
      <c r="DK288" s="8"/>
      <c r="DL288" s="8"/>
      <c r="DM288" s="8"/>
      <c r="DN288" s="8"/>
      <c r="DO288" s="8"/>
      <c r="DP288" s="8"/>
      <c r="DQ288" s="8"/>
      <c r="DR288" s="8"/>
      <c r="DS288" s="8"/>
      <c r="DT288" s="8"/>
      <c r="DU288" s="8"/>
      <c r="DV288" s="8"/>
      <c r="DW288" s="8"/>
      <c r="DX288" s="8"/>
      <c r="DY288" s="8"/>
      <c r="DZ288" s="8"/>
      <c r="EA288" s="8"/>
      <c r="EB288" s="8"/>
      <c r="EC288" s="8"/>
      <c r="ED288" s="8"/>
      <c r="EE288" s="8"/>
      <c r="EF288" s="8"/>
      <c r="EG288" s="8"/>
      <c r="EH288" s="8"/>
      <c r="EI288" s="8"/>
      <c r="EJ288" s="8"/>
      <c r="EK288" s="8"/>
      <c r="EL288" s="8"/>
      <c r="EM288" s="8"/>
      <c r="EN288" s="8"/>
      <c r="EO288" s="8"/>
      <c r="EP288" s="8"/>
      <c r="EQ288" s="8"/>
      <c r="ER288" s="8"/>
      <c r="ES288" s="8"/>
      <c r="ET288" s="8"/>
      <c r="EU288" s="8"/>
      <c r="EV288" s="8"/>
      <c r="EW288" s="8"/>
      <c r="EX288" s="8"/>
      <c r="EY288" s="8"/>
      <c r="EZ288" s="8"/>
      <c r="FA288" s="8"/>
      <c r="FB288" s="8"/>
      <c r="FC288" s="8"/>
      <c r="FD288" s="8"/>
      <c r="FE288" s="8"/>
      <c r="FF288" s="8"/>
      <c r="FG288" s="8"/>
      <c r="FH288" s="8"/>
      <c r="FI288" s="8"/>
    </row>
    <row r="289" spans="1:165"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c r="DI289" s="8"/>
      <c r="DJ289" s="8"/>
      <c r="DK289" s="8"/>
      <c r="DL289" s="8"/>
      <c r="DM289" s="8"/>
      <c r="DN289" s="8"/>
      <c r="DO289" s="8"/>
      <c r="DP289" s="8"/>
      <c r="DQ289" s="8"/>
      <c r="DR289" s="8"/>
      <c r="DS289" s="8"/>
      <c r="DT289" s="8"/>
      <c r="DU289" s="8"/>
      <c r="DV289" s="8"/>
      <c r="DW289" s="8"/>
      <c r="DX289" s="8"/>
      <c r="DY289" s="8"/>
      <c r="DZ289" s="8"/>
      <c r="EA289" s="8"/>
      <c r="EB289" s="8"/>
      <c r="EC289" s="8"/>
      <c r="ED289" s="8"/>
      <c r="EE289" s="8"/>
      <c r="EF289" s="8"/>
      <c r="EG289" s="8"/>
      <c r="EH289" s="8"/>
      <c r="EI289" s="8"/>
      <c r="EJ289" s="8"/>
      <c r="EK289" s="8"/>
      <c r="EL289" s="8"/>
      <c r="EM289" s="8"/>
      <c r="EN289" s="8"/>
      <c r="EO289" s="8"/>
      <c r="EP289" s="8"/>
      <c r="EQ289" s="8"/>
      <c r="ER289" s="8"/>
      <c r="ES289" s="8"/>
      <c r="ET289" s="8"/>
      <c r="EU289" s="8"/>
      <c r="EV289" s="8"/>
      <c r="EW289" s="8"/>
      <c r="EX289" s="8"/>
      <c r="EY289" s="8"/>
      <c r="EZ289" s="8"/>
      <c r="FA289" s="8"/>
      <c r="FB289" s="8"/>
      <c r="FC289" s="8"/>
      <c r="FD289" s="8"/>
      <c r="FE289" s="8"/>
      <c r="FF289" s="8"/>
      <c r="FG289" s="8"/>
      <c r="FH289" s="8"/>
      <c r="FI289" s="8"/>
    </row>
    <row r="290" spans="1:165"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c r="DL290" s="8"/>
      <c r="DM290" s="8"/>
      <c r="DN290" s="8"/>
      <c r="DO290" s="8"/>
      <c r="DP290" s="8"/>
      <c r="DQ290" s="8"/>
      <c r="DR290" s="8"/>
      <c r="DS290" s="8"/>
      <c r="DT290" s="8"/>
      <c r="DU290" s="8"/>
      <c r="DV290" s="8"/>
      <c r="DW290" s="8"/>
      <c r="DX290" s="8"/>
      <c r="DY290" s="8"/>
      <c r="DZ290" s="8"/>
      <c r="EA290" s="8"/>
      <c r="EB290" s="8"/>
      <c r="EC290" s="8"/>
      <c r="ED290" s="8"/>
      <c r="EE290" s="8"/>
      <c r="EF290" s="8"/>
      <c r="EG290" s="8"/>
      <c r="EH290" s="8"/>
      <c r="EI290" s="8"/>
      <c r="EJ290" s="8"/>
      <c r="EK290" s="8"/>
      <c r="EL290" s="8"/>
      <c r="EM290" s="8"/>
      <c r="EN290" s="8"/>
      <c r="EO290" s="8"/>
      <c r="EP290" s="8"/>
      <c r="EQ290" s="8"/>
      <c r="ER290" s="8"/>
      <c r="ES290" s="8"/>
      <c r="ET290" s="8"/>
      <c r="EU290" s="8"/>
      <c r="EV290" s="8"/>
      <c r="EW290" s="8"/>
      <c r="EX290" s="8"/>
      <c r="EY290" s="8"/>
      <c r="EZ290" s="8"/>
      <c r="FA290" s="8"/>
      <c r="FB290" s="8"/>
      <c r="FC290" s="8"/>
      <c r="FD290" s="8"/>
      <c r="FE290" s="8"/>
      <c r="FF290" s="8"/>
      <c r="FG290" s="8"/>
      <c r="FH290" s="8"/>
      <c r="FI290" s="8"/>
    </row>
    <row r="291" spans="1:165"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
      <c r="DS291" s="8"/>
      <c r="DT291" s="8"/>
      <c r="DU291" s="8"/>
      <c r="DV291" s="8"/>
      <c r="DW291" s="8"/>
      <c r="DX291" s="8"/>
      <c r="DY291" s="8"/>
      <c r="DZ291" s="8"/>
      <c r="EA291" s="8"/>
      <c r="EB291" s="8"/>
      <c r="EC291" s="8"/>
      <c r="ED291" s="8"/>
      <c r="EE291" s="8"/>
      <c r="EF291" s="8"/>
      <c r="EG291" s="8"/>
      <c r="EH291" s="8"/>
      <c r="EI291" s="8"/>
      <c r="EJ291" s="8"/>
      <c r="EK291" s="8"/>
      <c r="EL291" s="8"/>
      <c r="EM291" s="8"/>
      <c r="EN291" s="8"/>
      <c r="EO291" s="8"/>
      <c r="EP291" s="8"/>
      <c r="EQ291" s="8"/>
      <c r="ER291" s="8"/>
      <c r="ES291" s="8"/>
      <c r="ET291" s="8"/>
      <c r="EU291" s="8"/>
      <c r="EV291" s="8"/>
      <c r="EW291" s="8"/>
      <c r="EX291" s="8"/>
      <c r="EY291" s="8"/>
      <c r="EZ291" s="8"/>
      <c r="FA291" s="8"/>
      <c r="FB291" s="8"/>
      <c r="FC291" s="8"/>
      <c r="FD291" s="8"/>
      <c r="FE291" s="8"/>
      <c r="FF291" s="8"/>
      <c r="FG291" s="8"/>
      <c r="FH291" s="8"/>
      <c r="FI291" s="8"/>
    </row>
    <row r="292" spans="1:165"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c r="DI292" s="8"/>
      <c r="DJ292" s="8"/>
      <c r="DK292" s="8"/>
      <c r="DL292" s="8"/>
      <c r="DM292" s="8"/>
      <c r="DN292" s="8"/>
      <c r="DO292" s="8"/>
      <c r="DP292" s="8"/>
      <c r="DQ292" s="8"/>
      <c r="DR292" s="8"/>
      <c r="DS292" s="8"/>
      <c r="DT292" s="8"/>
      <c r="DU292" s="8"/>
      <c r="DV292" s="8"/>
      <c r="DW292" s="8"/>
      <c r="DX292" s="8"/>
      <c r="DY292" s="8"/>
      <c r="DZ292" s="8"/>
      <c r="EA292" s="8"/>
      <c r="EB292" s="8"/>
      <c r="EC292" s="8"/>
      <c r="ED292" s="8"/>
      <c r="EE292" s="8"/>
      <c r="EF292" s="8"/>
      <c r="EG292" s="8"/>
      <c r="EH292" s="8"/>
      <c r="EI292" s="8"/>
      <c r="EJ292" s="8"/>
      <c r="EK292" s="8"/>
      <c r="EL292" s="8"/>
      <c r="EM292" s="8"/>
      <c r="EN292" s="8"/>
      <c r="EO292" s="8"/>
      <c r="EP292" s="8"/>
      <c r="EQ292" s="8"/>
      <c r="ER292" s="8"/>
      <c r="ES292" s="8"/>
      <c r="ET292" s="8"/>
      <c r="EU292" s="8"/>
      <c r="EV292" s="8"/>
      <c r="EW292" s="8"/>
      <c r="EX292" s="8"/>
      <c r="EY292" s="8"/>
      <c r="EZ292" s="8"/>
      <c r="FA292" s="8"/>
      <c r="FB292" s="8"/>
      <c r="FC292" s="8"/>
      <c r="FD292" s="8"/>
      <c r="FE292" s="8"/>
      <c r="FF292" s="8"/>
      <c r="FG292" s="8"/>
      <c r="FH292" s="8"/>
      <c r="FI292" s="8"/>
    </row>
    <row r="293" spans="1:165"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8"/>
      <c r="DZ293" s="8"/>
      <c r="EA293" s="8"/>
      <c r="EB293" s="8"/>
      <c r="EC293" s="8"/>
      <c r="ED293" s="8"/>
      <c r="EE293" s="8"/>
      <c r="EF293" s="8"/>
      <c r="EG293" s="8"/>
      <c r="EH293" s="8"/>
      <c r="EI293" s="8"/>
      <c r="EJ293" s="8"/>
      <c r="EK293" s="8"/>
      <c r="EL293" s="8"/>
      <c r="EM293" s="8"/>
      <c r="EN293" s="8"/>
      <c r="EO293" s="8"/>
      <c r="EP293" s="8"/>
      <c r="EQ293" s="8"/>
      <c r="ER293" s="8"/>
      <c r="ES293" s="8"/>
      <c r="ET293" s="8"/>
      <c r="EU293" s="8"/>
      <c r="EV293" s="8"/>
      <c r="EW293" s="8"/>
      <c r="EX293" s="8"/>
      <c r="EY293" s="8"/>
      <c r="EZ293" s="8"/>
      <c r="FA293" s="8"/>
      <c r="FB293" s="8"/>
      <c r="FC293" s="8"/>
      <c r="FD293" s="8"/>
      <c r="FE293" s="8"/>
      <c r="FF293" s="8"/>
      <c r="FG293" s="8"/>
      <c r="FH293" s="8"/>
      <c r="FI293" s="8"/>
    </row>
    <row r="294" spans="1:165"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8"/>
      <c r="DM294" s="8"/>
      <c r="DN294" s="8"/>
      <c r="DO294" s="8"/>
      <c r="DP294" s="8"/>
      <c r="DQ294" s="8"/>
      <c r="DR294" s="8"/>
      <c r="DS294" s="8"/>
      <c r="DT294" s="8"/>
      <c r="DU294" s="8"/>
      <c r="DV294" s="8"/>
      <c r="DW294" s="8"/>
      <c r="DX294" s="8"/>
      <c r="DY294" s="8"/>
      <c r="DZ294" s="8"/>
      <c r="EA294" s="8"/>
      <c r="EB294" s="8"/>
      <c r="EC294" s="8"/>
      <c r="ED294" s="8"/>
      <c r="EE294" s="8"/>
      <c r="EF294" s="8"/>
      <c r="EG294" s="8"/>
      <c r="EH294" s="8"/>
      <c r="EI294" s="8"/>
      <c r="EJ294" s="8"/>
      <c r="EK294" s="8"/>
      <c r="EL294" s="8"/>
      <c r="EM294" s="8"/>
      <c r="EN294" s="8"/>
      <c r="EO294" s="8"/>
      <c r="EP294" s="8"/>
      <c r="EQ294" s="8"/>
      <c r="ER294" s="8"/>
      <c r="ES294" s="8"/>
      <c r="ET294" s="8"/>
      <c r="EU294" s="8"/>
      <c r="EV294" s="8"/>
      <c r="EW294" s="8"/>
      <c r="EX294" s="8"/>
      <c r="EY294" s="8"/>
      <c r="EZ294" s="8"/>
      <c r="FA294" s="8"/>
      <c r="FB294" s="8"/>
      <c r="FC294" s="8"/>
      <c r="FD294" s="8"/>
      <c r="FE294" s="8"/>
      <c r="FF294" s="8"/>
      <c r="FG294" s="8"/>
      <c r="FH294" s="8"/>
      <c r="FI294" s="8"/>
    </row>
    <row r="295" spans="1:165"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c r="DI295" s="8"/>
      <c r="DJ295" s="8"/>
      <c r="DK295" s="8"/>
      <c r="DL295" s="8"/>
      <c r="DM295" s="8"/>
      <c r="DN295" s="8"/>
      <c r="DO295" s="8"/>
      <c r="DP295" s="8"/>
      <c r="DQ295" s="8"/>
      <c r="DR295" s="8"/>
      <c r="DS295" s="8"/>
      <c r="DT295" s="8"/>
      <c r="DU295" s="8"/>
      <c r="DV295" s="8"/>
      <c r="DW295" s="8"/>
      <c r="DX295" s="8"/>
      <c r="DY295" s="8"/>
      <c r="DZ295" s="8"/>
      <c r="EA295" s="8"/>
      <c r="EB295" s="8"/>
      <c r="EC295" s="8"/>
      <c r="ED295" s="8"/>
      <c r="EE295" s="8"/>
      <c r="EF295" s="8"/>
      <c r="EG295" s="8"/>
      <c r="EH295" s="8"/>
      <c r="EI295" s="8"/>
      <c r="EJ295" s="8"/>
      <c r="EK295" s="8"/>
      <c r="EL295" s="8"/>
      <c r="EM295" s="8"/>
      <c r="EN295" s="8"/>
      <c r="EO295" s="8"/>
      <c r="EP295" s="8"/>
      <c r="EQ295" s="8"/>
      <c r="ER295" s="8"/>
      <c r="ES295" s="8"/>
      <c r="ET295" s="8"/>
      <c r="EU295" s="8"/>
      <c r="EV295" s="8"/>
      <c r="EW295" s="8"/>
      <c r="EX295" s="8"/>
      <c r="EY295" s="8"/>
      <c r="EZ295" s="8"/>
      <c r="FA295" s="8"/>
      <c r="FB295" s="8"/>
      <c r="FC295" s="8"/>
      <c r="FD295" s="8"/>
      <c r="FE295" s="8"/>
      <c r="FF295" s="8"/>
      <c r="FG295" s="8"/>
      <c r="FH295" s="8"/>
      <c r="FI295" s="8"/>
    </row>
    <row r="296" spans="1:165"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c r="DI296" s="8"/>
      <c r="DJ296" s="8"/>
      <c r="DK296" s="8"/>
      <c r="DL296" s="8"/>
      <c r="DM296" s="8"/>
      <c r="DN296" s="8"/>
      <c r="DO296" s="8"/>
      <c r="DP296" s="8"/>
      <c r="DQ296" s="8"/>
      <c r="DR296" s="8"/>
      <c r="DS296" s="8"/>
      <c r="DT296" s="8"/>
      <c r="DU296" s="8"/>
      <c r="DV296" s="8"/>
      <c r="DW296" s="8"/>
      <c r="DX296" s="8"/>
      <c r="DY296" s="8"/>
      <c r="DZ296" s="8"/>
      <c r="EA296" s="8"/>
      <c r="EB296" s="8"/>
      <c r="EC296" s="8"/>
      <c r="ED296" s="8"/>
      <c r="EE296" s="8"/>
      <c r="EF296" s="8"/>
      <c r="EG296" s="8"/>
      <c r="EH296" s="8"/>
      <c r="EI296" s="8"/>
      <c r="EJ296" s="8"/>
      <c r="EK296" s="8"/>
      <c r="EL296" s="8"/>
      <c r="EM296" s="8"/>
      <c r="EN296" s="8"/>
      <c r="EO296" s="8"/>
      <c r="EP296" s="8"/>
      <c r="EQ296" s="8"/>
      <c r="ER296" s="8"/>
      <c r="ES296" s="8"/>
      <c r="ET296" s="8"/>
      <c r="EU296" s="8"/>
      <c r="EV296" s="8"/>
      <c r="EW296" s="8"/>
      <c r="EX296" s="8"/>
      <c r="EY296" s="8"/>
      <c r="EZ296" s="8"/>
      <c r="FA296" s="8"/>
      <c r="FB296" s="8"/>
      <c r="FC296" s="8"/>
      <c r="FD296" s="8"/>
      <c r="FE296" s="8"/>
      <c r="FF296" s="8"/>
      <c r="FG296" s="8"/>
      <c r="FH296" s="8"/>
      <c r="FI296" s="8"/>
    </row>
    <row r="297" spans="1:165"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c r="DI297" s="8"/>
      <c r="DJ297" s="8"/>
      <c r="DK297" s="8"/>
      <c r="DL297" s="8"/>
      <c r="DM297" s="8"/>
      <c r="DN297" s="8"/>
      <c r="DO297" s="8"/>
      <c r="DP297" s="8"/>
      <c r="DQ297" s="8"/>
      <c r="DR297" s="8"/>
      <c r="DS297" s="8"/>
      <c r="DT297" s="8"/>
      <c r="DU297" s="8"/>
      <c r="DV297" s="8"/>
      <c r="DW297" s="8"/>
      <c r="DX297" s="8"/>
      <c r="DY297" s="8"/>
      <c r="DZ297" s="8"/>
      <c r="EA297" s="8"/>
      <c r="EB297" s="8"/>
      <c r="EC297" s="8"/>
      <c r="ED297" s="8"/>
      <c r="EE297" s="8"/>
      <c r="EF297" s="8"/>
      <c r="EG297" s="8"/>
      <c r="EH297" s="8"/>
      <c r="EI297" s="8"/>
      <c r="EJ297" s="8"/>
      <c r="EK297" s="8"/>
      <c r="EL297" s="8"/>
      <c r="EM297" s="8"/>
      <c r="EN297" s="8"/>
      <c r="EO297" s="8"/>
      <c r="EP297" s="8"/>
      <c r="EQ297" s="8"/>
      <c r="ER297" s="8"/>
      <c r="ES297" s="8"/>
      <c r="ET297" s="8"/>
      <c r="EU297" s="8"/>
      <c r="EV297" s="8"/>
      <c r="EW297" s="8"/>
      <c r="EX297" s="8"/>
      <c r="EY297" s="8"/>
      <c r="EZ297" s="8"/>
      <c r="FA297" s="8"/>
      <c r="FB297" s="8"/>
      <c r="FC297" s="8"/>
      <c r="FD297" s="8"/>
      <c r="FE297" s="8"/>
      <c r="FF297" s="8"/>
      <c r="FG297" s="8"/>
      <c r="FH297" s="8"/>
      <c r="FI297" s="8"/>
    </row>
    <row r="298" spans="1:165"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c r="DI298" s="8"/>
      <c r="DJ298" s="8"/>
      <c r="DK298" s="8"/>
      <c r="DL298" s="8"/>
      <c r="DM298" s="8"/>
      <c r="DN298" s="8"/>
      <c r="DO298" s="8"/>
      <c r="DP298" s="8"/>
      <c r="DQ298" s="8"/>
      <c r="DR298" s="8"/>
      <c r="DS298" s="8"/>
      <c r="DT298" s="8"/>
      <c r="DU298" s="8"/>
      <c r="DV298" s="8"/>
      <c r="DW298" s="8"/>
      <c r="DX298" s="8"/>
      <c r="DY298" s="8"/>
      <c r="DZ298" s="8"/>
      <c r="EA298" s="8"/>
      <c r="EB298" s="8"/>
      <c r="EC298" s="8"/>
      <c r="ED298" s="8"/>
      <c r="EE298" s="8"/>
      <c r="EF298" s="8"/>
      <c r="EG298" s="8"/>
      <c r="EH298" s="8"/>
      <c r="EI298" s="8"/>
      <c r="EJ298" s="8"/>
      <c r="EK298" s="8"/>
      <c r="EL298" s="8"/>
      <c r="EM298" s="8"/>
      <c r="EN298" s="8"/>
      <c r="EO298" s="8"/>
      <c r="EP298" s="8"/>
      <c r="EQ298" s="8"/>
      <c r="ER298" s="8"/>
      <c r="ES298" s="8"/>
      <c r="ET298" s="8"/>
      <c r="EU298" s="8"/>
      <c r="EV298" s="8"/>
      <c r="EW298" s="8"/>
      <c r="EX298" s="8"/>
      <c r="EY298" s="8"/>
      <c r="EZ298" s="8"/>
      <c r="FA298" s="8"/>
      <c r="FB298" s="8"/>
      <c r="FC298" s="8"/>
      <c r="FD298" s="8"/>
      <c r="FE298" s="8"/>
      <c r="FF298" s="8"/>
      <c r="FG298" s="8"/>
      <c r="FH298" s="8"/>
      <c r="FI298" s="8"/>
    </row>
    <row r="299" spans="1:165"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c r="DI299" s="8"/>
      <c r="DJ299" s="8"/>
      <c r="DK299" s="8"/>
      <c r="DL299" s="8"/>
      <c r="DM299" s="8"/>
      <c r="DN299" s="8"/>
      <c r="DO299" s="8"/>
      <c r="DP299" s="8"/>
      <c r="DQ299" s="8"/>
      <c r="DR299" s="8"/>
      <c r="DS299" s="8"/>
      <c r="DT299" s="8"/>
      <c r="DU299" s="8"/>
      <c r="DV299" s="8"/>
      <c r="DW299" s="8"/>
      <c r="DX299" s="8"/>
      <c r="DY299" s="8"/>
      <c r="DZ299" s="8"/>
      <c r="EA299" s="8"/>
      <c r="EB299" s="8"/>
      <c r="EC299" s="8"/>
      <c r="ED299" s="8"/>
      <c r="EE299" s="8"/>
      <c r="EF299" s="8"/>
      <c r="EG299" s="8"/>
      <c r="EH299" s="8"/>
      <c r="EI299" s="8"/>
      <c r="EJ299" s="8"/>
      <c r="EK299" s="8"/>
      <c r="EL299" s="8"/>
      <c r="EM299" s="8"/>
      <c r="EN299" s="8"/>
      <c r="EO299" s="8"/>
      <c r="EP299" s="8"/>
      <c r="EQ299" s="8"/>
      <c r="ER299" s="8"/>
      <c r="ES299" s="8"/>
      <c r="ET299" s="8"/>
      <c r="EU299" s="8"/>
      <c r="EV299" s="8"/>
      <c r="EW299" s="8"/>
      <c r="EX299" s="8"/>
      <c r="EY299" s="8"/>
      <c r="EZ299" s="8"/>
      <c r="FA299" s="8"/>
      <c r="FB299" s="8"/>
      <c r="FC299" s="8"/>
      <c r="FD299" s="8"/>
      <c r="FE299" s="8"/>
      <c r="FF299" s="8"/>
      <c r="FG299" s="8"/>
      <c r="FH299" s="8"/>
      <c r="FI299" s="8"/>
    </row>
    <row r="300" spans="1:165"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c r="DI300" s="8"/>
      <c r="DJ300" s="8"/>
      <c r="DK300" s="8"/>
      <c r="DL300" s="8"/>
      <c r="DM300" s="8"/>
      <c r="DN300" s="8"/>
      <c r="DO300" s="8"/>
      <c r="DP300" s="8"/>
      <c r="DQ300" s="8"/>
      <c r="DR300" s="8"/>
      <c r="DS300" s="8"/>
      <c r="DT300" s="8"/>
      <c r="DU300" s="8"/>
      <c r="DV300" s="8"/>
      <c r="DW300" s="8"/>
      <c r="DX300" s="8"/>
      <c r="DY300" s="8"/>
      <c r="DZ300" s="8"/>
      <c r="EA300" s="8"/>
      <c r="EB300" s="8"/>
      <c r="EC300" s="8"/>
      <c r="ED300" s="8"/>
      <c r="EE300" s="8"/>
      <c r="EF300" s="8"/>
      <c r="EG300" s="8"/>
      <c r="EH300" s="8"/>
      <c r="EI300" s="8"/>
      <c r="EJ300" s="8"/>
      <c r="EK300" s="8"/>
      <c r="EL300" s="8"/>
      <c r="EM300" s="8"/>
      <c r="EN300" s="8"/>
      <c r="EO300" s="8"/>
      <c r="EP300" s="8"/>
      <c r="EQ300" s="8"/>
      <c r="ER300" s="8"/>
      <c r="ES300" s="8"/>
      <c r="ET300" s="8"/>
      <c r="EU300" s="8"/>
      <c r="EV300" s="8"/>
      <c r="EW300" s="8"/>
      <c r="EX300" s="8"/>
      <c r="EY300" s="8"/>
      <c r="EZ300" s="8"/>
      <c r="FA300" s="8"/>
      <c r="FB300" s="8"/>
      <c r="FC300" s="8"/>
      <c r="FD300" s="8"/>
      <c r="FE300" s="8"/>
      <c r="FF300" s="8"/>
      <c r="FG300" s="8"/>
      <c r="FH300" s="8"/>
      <c r="FI300" s="8"/>
    </row>
    <row r="301" spans="1:165"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c r="DI301" s="8"/>
      <c r="DJ301" s="8"/>
      <c r="DK301" s="8"/>
      <c r="DL301" s="8"/>
      <c r="DM301" s="8"/>
      <c r="DN301" s="8"/>
      <c r="DO301" s="8"/>
      <c r="DP301" s="8"/>
      <c r="DQ301" s="8"/>
      <c r="DR301" s="8"/>
      <c r="DS301" s="8"/>
      <c r="DT301" s="8"/>
      <c r="DU301" s="8"/>
      <c r="DV301" s="8"/>
      <c r="DW301" s="8"/>
      <c r="DX301" s="8"/>
      <c r="DY301" s="8"/>
      <c r="DZ301" s="8"/>
      <c r="EA301" s="8"/>
      <c r="EB301" s="8"/>
      <c r="EC301" s="8"/>
      <c r="ED301" s="8"/>
      <c r="EE301" s="8"/>
      <c r="EF301" s="8"/>
      <c r="EG301" s="8"/>
      <c r="EH301" s="8"/>
      <c r="EI301" s="8"/>
      <c r="EJ301" s="8"/>
      <c r="EK301" s="8"/>
      <c r="EL301" s="8"/>
      <c r="EM301" s="8"/>
      <c r="EN301" s="8"/>
      <c r="EO301" s="8"/>
      <c r="EP301" s="8"/>
      <c r="EQ301" s="8"/>
      <c r="ER301" s="8"/>
      <c r="ES301" s="8"/>
      <c r="ET301" s="8"/>
      <c r="EU301" s="8"/>
      <c r="EV301" s="8"/>
      <c r="EW301" s="8"/>
      <c r="EX301" s="8"/>
      <c r="EY301" s="8"/>
      <c r="EZ301" s="8"/>
      <c r="FA301" s="8"/>
      <c r="FB301" s="8"/>
      <c r="FC301" s="8"/>
      <c r="FD301" s="8"/>
      <c r="FE301" s="8"/>
      <c r="FF301" s="8"/>
      <c r="FG301" s="8"/>
      <c r="FH301" s="8"/>
      <c r="FI301" s="8"/>
    </row>
    <row r="302" spans="1:165"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c r="DI302" s="8"/>
      <c r="DJ302" s="8"/>
      <c r="DK302" s="8"/>
      <c r="DL302" s="8"/>
      <c r="DM302" s="8"/>
      <c r="DN302" s="8"/>
      <c r="DO302" s="8"/>
      <c r="DP302" s="8"/>
      <c r="DQ302" s="8"/>
      <c r="DR302" s="8"/>
      <c r="DS302" s="8"/>
      <c r="DT302" s="8"/>
      <c r="DU302" s="8"/>
      <c r="DV302" s="8"/>
      <c r="DW302" s="8"/>
      <c r="DX302" s="8"/>
      <c r="DY302" s="8"/>
      <c r="DZ302" s="8"/>
      <c r="EA302" s="8"/>
      <c r="EB302" s="8"/>
      <c r="EC302" s="8"/>
      <c r="ED302" s="8"/>
      <c r="EE302" s="8"/>
      <c r="EF302" s="8"/>
      <c r="EG302" s="8"/>
      <c r="EH302" s="8"/>
      <c r="EI302" s="8"/>
      <c r="EJ302" s="8"/>
      <c r="EK302" s="8"/>
      <c r="EL302" s="8"/>
      <c r="EM302" s="8"/>
      <c r="EN302" s="8"/>
      <c r="EO302" s="8"/>
      <c r="EP302" s="8"/>
      <c r="EQ302" s="8"/>
      <c r="ER302" s="8"/>
      <c r="ES302" s="8"/>
      <c r="ET302" s="8"/>
      <c r="EU302" s="8"/>
      <c r="EV302" s="8"/>
      <c r="EW302" s="8"/>
      <c r="EX302" s="8"/>
      <c r="EY302" s="8"/>
      <c r="EZ302" s="8"/>
      <c r="FA302" s="8"/>
      <c r="FB302" s="8"/>
      <c r="FC302" s="8"/>
      <c r="FD302" s="8"/>
      <c r="FE302" s="8"/>
      <c r="FF302" s="8"/>
      <c r="FG302" s="8"/>
      <c r="FH302" s="8"/>
      <c r="FI302" s="8"/>
    </row>
    <row r="303" spans="1:165"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c r="DI303" s="8"/>
      <c r="DJ303" s="8"/>
      <c r="DK303" s="8"/>
      <c r="DL303" s="8"/>
      <c r="DM303" s="8"/>
      <c r="DN303" s="8"/>
      <c r="DO303" s="8"/>
      <c r="DP303" s="8"/>
      <c r="DQ303" s="8"/>
      <c r="DR303" s="8"/>
      <c r="DS303" s="8"/>
      <c r="DT303" s="8"/>
      <c r="DU303" s="8"/>
      <c r="DV303" s="8"/>
      <c r="DW303" s="8"/>
      <c r="DX303" s="8"/>
      <c r="DY303" s="8"/>
      <c r="DZ303" s="8"/>
      <c r="EA303" s="8"/>
      <c r="EB303" s="8"/>
      <c r="EC303" s="8"/>
      <c r="ED303" s="8"/>
      <c r="EE303" s="8"/>
      <c r="EF303" s="8"/>
      <c r="EG303" s="8"/>
      <c r="EH303" s="8"/>
      <c r="EI303" s="8"/>
      <c r="EJ303" s="8"/>
      <c r="EK303" s="8"/>
      <c r="EL303" s="8"/>
      <c r="EM303" s="8"/>
      <c r="EN303" s="8"/>
      <c r="EO303" s="8"/>
      <c r="EP303" s="8"/>
      <c r="EQ303" s="8"/>
      <c r="ER303" s="8"/>
      <c r="ES303" s="8"/>
      <c r="ET303" s="8"/>
      <c r="EU303" s="8"/>
      <c r="EV303" s="8"/>
      <c r="EW303" s="8"/>
      <c r="EX303" s="8"/>
      <c r="EY303" s="8"/>
      <c r="EZ303" s="8"/>
      <c r="FA303" s="8"/>
      <c r="FB303" s="8"/>
      <c r="FC303" s="8"/>
      <c r="FD303" s="8"/>
      <c r="FE303" s="8"/>
      <c r="FF303" s="8"/>
      <c r="FG303" s="8"/>
      <c r="FH303" s="8"/>
      <c r="FI303" s="8"/>
    </row>
    <row r="304" spans="1:165"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c r="DI304" s="8"/>
      <c r="DJ304" s="8"/>
      <c r="DK304" s="8"/>
      <c r="DL304" s="8"/>
      <c r="DM304" s="8"/>
      <c r="DN304" s="8"/>
      <c r="DO304" s="8"/>
      <c r="DP304" s="8"/>
      <c r="DQ304" s="8"/>
      <c r="DR304" s="8"/>
      <c r="DS304" s="8"/>
      <c r="DT304" s="8"/>
      <c r="DU304" s="8"/>
      <c r="DV304" s="8"/>
      <c r="DW304" s="8"/>
      <c r="DX304" s="8"/>
      <c r="DY304" s="8"/>
      <c r="DZ304" s="8"/>
      <c r="EA304" s="8"/>
      <c r="EB304" s="8"/>
      <c r="EC304" s="8"/>
      <c r="ED304" s="8"/>
      <c r="EE304" s="8"/>
      <c r="EF304" s="8"/>
      <c r="EG304" s="8"/>
      <c r="EH304" s="8"/>
      <c r="EI304" s="8"/>
      <c r="EJ304" s="8"/>
      <c r="EK304" s="8"/>
      <c r="EL304" s="8"/>
      <c r="EM304" s="8"/>
      <c r="EN304" s="8"/>
      <c r="EO304" s="8"/>
      <c r="EP304" s="8"/>
      <c r="EQ304" s="8"/>
      <c r="ER304" s="8"/>
      <c r="ES304" s="8"/>
      <c r="ET304" s="8"/>
      <c r="EU304" s="8"/>
      <c r="EV304" s="8"/>
      <c r="EW304" s="8"/>
      <c r="EX304" s="8"/>
      <c r="EY304" s="8"/>
      <c r="EZ304" s="8"/>
      <c r="FA304" s="8"/>
      <c r="FB304" s="8"/>
      <c r="FC304" s="8"/>
      <c r="FD304" s="8"/>
      <c r="FE304" s="8"/>
      <c r="FF304" s="8"/>
      <c r="FG304" s="8"/>
      <c r="FH304" s="8"/>
      <c r="FI304" s="8"/>
    </row>
    <row r="305" spans="1:165"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c r="DI305" s="8"/>
      <c r="DJ305" s="8"/>
      <c r="DK305" s="8"/>
      <c r="DL305" s="8"/>
      <c r="DM305" s="8"/>
      <c r="DN305" s="8"/>
      <c r="DO305" s="8"/>
      <c r="DP305" s="8"/>
      <c r="DQ305" s="8"/>
      <c r="DR305" s="8"/>
      <c r="DS305" s="8"/>
      <c r="DT305" s="8"/>
      <c r="DU305" s="8"/>
      <c r="DV305" s="8"/>
      <c r="DW305" s="8"/>
      <c r="DX305" s="8"/>
      <c r="DY305" s="8"/>
      <c r="DZ305" s="8"/>
      <c r="EA305" s="8"/>
      <c r="EB305" s="8"/>
      <c r="EC305" s="8"/>
      <c r="ED305" s="8"/>
      <c r="EE305" s="8"/>
      <c r="EF305" s="8"/>
      <c r="EG305" s="8"/>
      <c r="EH305" s="8"/>
      <c r="EI305" s="8"/>
      <c r="EJ305" s="8"/>
      <c r="EK305" s="8"/>
      <c r="EL305" s="8"/>
      <c r="EM305" s="8"/>
      <c r="EN305" s="8"/>
      <c r="EO305" s="8"/>
      <c r="EP305" s="8"/>
      <c r="EQ305" s="8"/>
      <c r="ER305" s="8"/>
      <c r="ES305" s="8"/>
      <c r="ET305" s="8"/>
      <c r="EU305" s="8"/>
      <c r="EV305" s="8"/>
      <c r="EW305" s="8"/>
      <c r="EX305" s="8"/>
      <c r="EY305" s="8"/>
      <c r="EZ305" s="8"/>
      <c r="FA305" s="8"/>
      <c r="FB305" s="8"/>
      <c r="FC305" s="8"/>
      <c r="FD305" s="8"/>
      <c r="FE305" s="8"/>
      <c r="FF305" s="8"/>
      <c r="FG305" s="8"/>
      <c r="FH305" s="8"/>
      <c r="FI305" s="8"/>
    </row>
    <row r="306" spans="1:165"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c r="DI306" s="8"/>
      <c r="DJ306" s="8"/>
      <c r="DK306" s="8"/>
      <c r="DL306" s="8"/>
      <c r="DM306" s="8"/>
      <c r="DN306" s="8"/>
      <c r="DO306" s="8"/>
      <c r="DP306" s="8"/>
      <c r="DQ306" s="8"/>
      <c r="DR306" s="8"/>
      <c r="DS306" s="8"/>
      <c r="DT306" s="8"/>
      <c r="DU306" s="8"/>
      <c r="DV306" s="8"/>
      <c r="DW306" s="8"/>
      <c r="DX306" s="8"/>
      <c r="DY306" s="8"/>
      <c r="DZ306" s="8"/>
      <c r="EA306" s="8"/>
      <c r="EB306" s="8"/>
      <c r="EC306" s="8"/>
      <c r="ED306" s="8"/>
      <c r="EE306" s="8"/>
      <c r="EF306" s="8"/>
      <c r="EG306" s="8"/>
      <c r="EH306" s="8"/>
      <c r="EI306" s="8"/>
      <c r="EJ306" s="8"/>
      <c r="EK306" s="8"/>
      <c r="EL306" s="8"/>
      <c r="EM306" s="8"/>
      <c r="EN306" s="8"/>
      <c r="EO306" s="8"/>
      <c r="EP306" s="8"/>
      <c r="EQ306" s="8"/>
      <c r="ER306" s="8"/>
      <c r="ES306" s="8"/>
      <c r="ET306" s="8"/>
      <c r="EU306" s="8"/>
      <c r="EV306" s="8"/>
      <c r="EW306" s="8"/>
      <c r="EX306" s="8"/>
      <c r="EY306" s="8"/>
      <c r="EZ306" s="8"/>
      <c r="FA306" s="8"/>
      <c r="FB306" s="8"/>
      <c r="FC306" s="8"/>
      <c r="FD306" s="8"/>
      <c r="FE306" s="8"/>
      <c r="FF306" s="8"/>
      <c r="FG306" s="8"/>
      <c r="FH306" s="8"/>
      <c r="FI306" s="8"/>
    </row>
    <row r="307" spans="1:165"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c r="DI307" s="8"/>
      <c r="DJ307" s="8"/>
      <c r="DK307" s="8"/>
      <c r="DL307" s="8"/>
      <c r="DM307" s="8"/>
      <c r="DN307" s="8"/>
      <c r="DO307" s="8"/>
      <c r="DP307" s="8"/>
      <c r="DQ307" s="8"/>
      <c r="DR307" s="8"/>
      <c r="DS307" s="8"/>
      <c r="DT307" s="8"/>
      <c r="DU307" s="8"/>
      <c r="DV307" s="8"/>
      <c r="DW307" s="8"/>
      <c r="DX307" s="8"/>
      <c r="DY307" s="8"/>
      <c r="DZ307" s="8"/>
      <c r="EA307" s="8"/>
      <c r="EB307" s="8"/>
      <c r="EC307" s="8"/>
      <c r="ED307" s="8"/>
      <c r="EE307" s="8"/>
      <c r="EF307" s="8"/>
      <c r="EG307" s="8"/>
      <c r="EH307" s="8"/>
      <c r="EI307" s="8"/>
      <c r="EJ307" s="8"/>
      <c r="EK307" s="8"/>
      <c r="EL307" s="8"/>
      <c r="EM307" s="8"/>
      <c r="EN307" s="8"/>
      <c r="EO307" s="8"/>
      <c r="EP307" s="8"/>
      <c r="EQ307" s="8"/>
      <c r="ER307" s="8"/>
      <c r="ES307" s="8"/>
      <c r="ET307" s="8"/>
      <c r="EU307" s="8"/>
      <c r="EV307" s="8"/>
      <c r="EW307" s="8"/>
      <c r="EX307" s="8"/>
      <c r="EY307" s="8"/>
      <c r="EZ307" s="8"/>
      <c r="FA307" s="8"/>
      <c r="FB307" s="8"/>
      <c r="FC307" s="8"/>
      <c r="FD307" s="8"/>
      <c r="FE307" s="8"/>
      <c r="FF307" s="8"/>
      <c r="FG307" s="8"/>
      <c r="FH307" s="8"/>
      <c r="FI307" s="8"/>
    </row>
    <row r="308" spans="1:165"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8"/>
      <c r="DL308" s="8"/>
      <c r="DM308" s="8"/>
      <c r="DN308" s="8"/>
      <c r="DO308" s="8"/>
      <c r="DP308" s="8"/>
      <c r="DQ308" s="8"/>
      <c r="DR308" s="8"/>
      <c r="DS308" s="8"/>
      <c r="DT308" s="8"/>
      <c r="DU308" s="8"/>
      <c r="DV308" s="8"/>
      <c r="DW308" s="8"/>
      <c r="DX308" s="8"/>
      <c r="DY308" s="8"/>
      <c r="DZ308" s="8"/>
      <c r="EA308" s="8"/>
      <c r="EB308" s="8"/>
      <c r="EC308" s="8"/>
      <c r="ED308" s="8"/>
      <c r="EE308" s="8"/>
      <c r="EF308" s="8"/>
      <c r="EG308" s="8"/>
      <c r="EH308" s="8"/>
      <c r="EI308" s="8"/>
      <c r="EJ308" s="8"/>
      <c r="EK308" s="8"/>
      <c r="EL308" s="8"/>
      <c r="EM308" s="8"/>
      <c r="EN308" s="8"/>
      <c r="EO308" s="8"/>
      <c r="EP308" s="8"/>
      <c r="EQ308" s="8"/>
      <c r="ER308" s="8"/>
      <c r="ES308" s="8"/>
      <c r="ET308" s="8"/>
      <c r="EU308" s="8"/>
      <c r="EV308" s="8"/>
      <c r="EW308" s="8"/>
      <c r="EX308" s="8"/>
      <c r="EY308" s="8"/>
      <c r="EZ308" s="8"/>
      <c r="FA308" s="8"/>
      <c r="FB308" s="8"/>
      <c r="FC308" s="8"/>
      <c r="FD308" s="8"/>
      <c r="FE308" s="8"/>
      <c r="FF308" s="8"/>
      <c r="FG308" s="8"/>
      <c r="FH308" s="8"/>
      <c r="FI308" s="8"/>
    </row>
    <row r="309" spans="1:165"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c r="DI309" s="8"/>
      <c r="DJ309" s="8"/>
      <c r="DK309" s="8"/>
      <c r="DL309" s="8"/>
      <c r="DM309" s="8"/>
      <c r="DN309" s="8"/>
      <c r="DO309" s="8"/>
      <c r="DP309" s="8"/>
      <c r="DQ309" s="8"/>
      <c r="DR309" s="8"/>
      <c r="DS309" s="8"/>
      <c r="DT309" s="8"/>
      <c r="DU309" s="8"/>
      <c r="DV309" s="8"/>
      <c r="DW309" s="8"/>
      <c r="DX309" s="8"/>
      <c r="DY309" s="8"/>
      <c r="DZ309" s="8"/>
      <c r="EA309" s="8"/>
      <c r="EB309" s="8"/>
      <c r="EC309" s="8"/>
      <c r="ED309" s="8"/>
      <c r="EE309" s="8"/>
      <c r="EF309" s="8"/>
      <c r="EG309" s="8"/>
      <c r="EH309" s="8"/>
      <c r="EI309" s="8"/>
      <c r="EJ309" s="8"/>
      <c r="EK309" s="8"/>
      <c r="EL309" s="8"/>
      <c r="EM309" s="8"/>
      <c r="EN309" s="8"/>
      <c r="EO309" s="8"/>
      <c r="EP309" s="8"/>
      <c r="EQ309" s="8"/>
      <c r="ER309" s="8"/>
      <c r="ES309" s="8"/>
      <c r="ET309" s="8"/>
      <c r="EU309" s="8"/>
      <c r="EV309" s="8"/>
      <c r="EW309" s="8"/>
      <c r="EX309" s="8"/>
      <c r="EY309" s="8"/>
      <c r="EZ309" s="8"/>
      <c r="FA309" s="8"/>
      <c r="FB309" s="8"/>
      <c r="FC309" s="8"/>
      <c r="FD309" s="8"/>
      <c r="FE309" s="8"/>
      <c r="FF309" s="8"/>
      <c r="FG309" s="8"/>
      <c r="FH309" s="8"/>
      <c r="FI309" s="8"/>
    </row>
    <row r="310" spans="1:165"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8"/>
      <c r="DL310" s="8"/>
      <c r="DM310" s="8"/>
      <c r="DN310" s="8"/>
      <c r="DO310" s="8"/>
      <c r="DP310" s="8"/>
      <c r="DQ310" s="8"/>
      <c r="DR310" s="8"/>
      <c r="DS310" s="8"/>
      <c r="DT310" s="8"/>
      <c r="DU310" s="8"/>
      <c r="DV310" s="8"/>
      <c r="DW310" s="8"/>
      <c r="DX310" s="8"/>
      <c r="DY310" s="8"/>
      <c r="DZ310" s="8"/>
      <c r="EA310" s="8"/>
      <c r="EB310" s="8"/>
      <c r="EC310" s="8"/>
      <c r="ED310" s="8"/>
      <c r="EE310" s="8"/>
      <c r="EF310" s="8"/>
      <c r="EG310" s="8"/>
      <c r="EH310" s="8"/>
      <c r="EI310" s="8"/>
      <c r="EJ310" s="8"/>
      <c r="EK310" s="8"/>
      <c r="EL310" s="8"/>
      <c r="EM310" s="8"/>
      <c r="EN310" s="8"/>
      <c r="EO310" s="8"/>
      <c r="EP310" s="8"/>
      <c r="EQ310" s="8"/>
      <c r="ER310" s="8"/>
      <c r="ES310" s="8"/>
      <c r="ET310" s="8"/>
      <c r="EU310" s="8"/>
      <c r="EV310" s="8"/>
      <c r="EW310" s="8"/>
      <c r="EX310" s="8"/>
      <c r="EY310" s="8"/>
      <c r="EZ310" s="8"/>
      <c r="FA310" s="8"/>
      <c r="FB310" s="8"/>
      <c r="FC310" s="8"/>
      <c r="FD310" s="8"/>
      <c r="FE310" s="8"/>
      <c r="FF310" s="8"/>
      <c r="FG310" s="8"/>
      <c r="FH310" s="8"/>
      <c r="FI310" s="8"/>
    </row>
    <row r="311" spans="1:165"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c r="DI311" s="8"/>
      <c r="DJ311" s="8"/>
      <c r="DK311" s="8"/>
      <c r="DL311" s="8"/>
      <c r="DM311" s="8"/>
      <c r="DN311" s="8"/>
      <c r="DO311" s="8"/>
      <c r="DP311" s="8"/>
      <c r="DQ311" s="8"/>
      <c r="DR311" s="8"/>
      <c r="DS311" s="8"/>
      <c r="DT311" s="8"/>
      <c r="DU311" s="8"/>
      <c r="DV311" s="8"/>
      <c r="DW311" s="8"/>
      <c r="DX311" s="8"/>
      <c r="DY311" s="8"/>
      <c r="DZ311" s="8"/>
      <c r="EA311" s="8"/>
      <c r="EB311" s="8"/>
      <c r="EC311" s="8"/>
      <c r="ED311" s="8"/>
      <c r="EE311" s="8"/>
      <c r="EF311" s="8"/>
      <c r="EG311" s="8"/>
      <c r="EH311" s="8"/>
      <c r="EI311" s="8"/>
      <c r="EJ311" s="8"/>
      <c r="EK311" s="8"/>
      <c r="EL311" s="8"/>
      <c r="EM311" s="8"/>
      <c r="EN311" s="8"/>
      <c r="EO311" s="8"/>
      <c r="EP311" s="8"/>
      <c r="EQ311" s="8"/>
      <c r="ER311" s="8"/>
      <c r="ES311" s="8"/>
      <c r="ET311" s="8"/>
      <c r="EU311" s="8"/>
      <c r="EV311" s="8"/>
      <c r="EW311" s="8"/>
      <c r="EX311" s="8"/>
      <c r="EY311" s="8"/>
      <c r="EZ311" s="8"/>
      <c r="FA311" s="8"/>
      <c r="FB311" s="8"/>
      <c r="FC311" s="8"/>
      <c r="FD311" s="8"/>
      <c r="FE311" s="8"/>
      <c r="FF311" s="8"/>
      <c r="FG311" s="8"/>
      <c r="FH311" s="8"/>
      <c r="FI311" s="8"/>
    </row>
    <row r="312" spans="1:165"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c r="DI312" s="8"/>
      <c r="DJ312" s="8"/>
      <c r="DK312" s="8"/>
      <c r="DL312" s="8"/>
      <c r="DM312" s="8"/>
      <c r="DN312" s="8"/>
      <c r="DO312" s="8"/>
      <c r="DP312" s="8"/>
      <c r="DQ312" s="8"/>
      <c r="DR312" s="8"/>
      <c r="DS312" s="8"/>
      <c r="DT312" s="8"/>
      <c r="DU312" s="8"/>
      <c r="DV312" s="8"/>
      <c r="DW312" s="8"/>
      <c r="DX312" s="8"/>
      <c r="DY312" s="8"/>
      <c r="DZ312" s="8"/>
      <c r="EA312" s="8"/>
      <c r="EB312" s="8"/>
      <c r="EC312" s="8"/>
      <c r="ED312" s="8"/>
      <c r="EE312" s="8"/>
      <c r="EF312" s="8"/>
      <c r="EG312" s="8"/>
      <c r="EH312" s="8"/>
      <c r="EI312" s="8"/>
      <c r="EJ312" s="8"/>
      <c r="EK312" s="8"/>
      <c r="EL312" s="8"/>
      <c r="EM312" s="8"/>
      <c r="EN312" s="8"/>
      <c r="EO312" s="8"/>
      <c r="EP312" s="8"/>
      <c r="EQ312" s="8"/>
      <c r="ER312" s="8"/>
      <c r="ES312" s="8"/>
      <c r="ET312" s="8"/>
      <c r="EU312" s="8"/>
      <c r="EV312" s="8"/>
      <c r="EW312" s="8"/>
      <c r="EX312" s="8"/>
      <c r="EY312" s="8"/>
      <c r="EZ312" s="8"/>
      <c r="FA312" s="8"/>
      <c r="FB312" s="8"/>
      <c r="FC312" s="8"/>
      <c r="FD312" s="8"/>
      <c r="FE312" s="8"/>
      <c r="FF312" s="8"/>
      <c r="FG312" s="8"/>
      <c r="FH312" s="8"/>
      <c r="FI312" s="8"/>
    </row>
    <row r="313" spans="1:165"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c r="DI313" s="8"/>
      <c r="DJ313" s="8"/>
      <c r="DK313" s="8"/>
      <c r="DL313" s="8"/>
      <c r="DM313" s="8"/>
      <c r="DN313" s="8"/>
      <c r="DO313" s="8"/>
      <c r="DP313" s="8"/>
      <c r="DQ313" s="8"/>
      <c r="DR313" s="8"/>
      <c r="DS313" s="8"/>
      <c r="DT313" s="8"/>
      <c r="DU313" s="8"/>
      <c r="DV313" s="8"/>
      <c r="DW313" s="8"/>
      <c r="DX313" s="8"/>
      <c r="DY313" s="8"/>
      <c r="DZ313" s="8"/>
      <c r="EA313" s="8"/>
      <c r="EB313" s="8"/>
      <c r="EC313" s="8"/>
      <c r="ED313" s="8"/>
      <c r="EE313" s="8"/>
      <c r="EF313" s="8"/>
      <c r="EG313" s="8"/>
      <c r="EH313" s="8"/>
      <c r="EI313" s="8"/>
      <c r="EJ313" s="8"/>
      <c r="EK313" s="8"/>
      <c r="EL313" s="8"/>
      <c r="EM313" s="8"/>
      <c r="EN313" s="8"/>
      <c r="EO313" s="8"/>
      <c r="EP313" s="8"/>
      <c r="EQ313" s="8"/>
      <c r="ER313" s="8"/>
      <c r="ES313" s="8"/>
      <c r="ET313" s="8"/>
      <c r="EU313" s="8"/>
      <c r="EV313" s="8"/>
      <c r="EW313" s="8"/>
      <c r="EX313" s="8"/>
      <c r="EY313" s="8"/>
      <c r="EZ313" s="8"/>
      <c r="FA313" s="8"/>
      <c r="FB313" s="8"/>
      <c r="FC313" s="8"/>
      <c r="FD313" s="8"/>
      <c r="FE313" s="8"/>
      <c r="FF313" s="8"/>
      <c r="FG313" s="8"/>
      <c r="FH313" s="8"/>
      <c r="FI313" s="8"/>
    </row>
    <row r="314" spans="1:165"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c r="DI314" s="8"/>
      <c r="DJ314" s="8"/>
      <c r="DK314" s="8"/>
      <c r="DL314" s="8"/>
      <c r="DM314" s="8"/>
      <c r="DN314" s="8"/>
      <c r="DO314" s="8"/>
      <c r="DP314" s="8"/>
      <c r="DQ314" s="8"/>
      <c r="DR314" s="8"/>
      <c r="DS314" s="8"/>
      <c r="DT314" s="8"/>
      <c r="DU314" s="8"/>
      <c r="DV314" s="8"/>
      <c r="DW314" s="8"/>
      <c r="DX314" s="8"/>
      <c r="DY314" s="8"/>
      <c r="DZ314" s="8"/>
      <c r="EA314" s="8"/>
      <c r="EB314" s="8"/>
      <c r="EC314" s="8"/>
      <c r="ED314" s="8"/>
      <c r="EE314" s="8"/>
      <c r="EF314" s="8"/>
      <c r="EG314" s="8"/>
      <c r="EH314" s="8"/>
      <c r="EI314" s="8"/>
      <c r="EJ314" s="8"/>
      <c r="EK314" s="8"/>
      <c r="EL314" s="8"/>
      <c r="EM314" s="8"/>
      <c r="EN314" s="8"/>
      <c r="EO314" s="8"/>
      <c r="EP314" s="8"/>
      <c r="EQ314" s="8"/>
      <c r="ER314" s="8"/>
      <c r="ES314" s="8"/>
      <c r="ET314" s="8"/>
      <c r="EU314" s="8"/>
      <c r="EV314" s="8"/>
      <c r="EW314" s="8"/>
      <c r="EX314" s="8"/>
      <c r="EY314" s="8"/>
      <c r="EZ314" s="8"/>
      <c r="FA314" s="8"/>
      <c r="FB314" s="8"/>
      <c r="FC314" s="8"/>
      <c r="FD314" s="8"/>
      <c r="FE314" s="8"/>
      <c r="FF314" s="8"/>
      <c r="FG314" s="8"/>
      <c r="FH314" s="8"/>
      <c r="FI314" s="8"/>
    </row>
    <row r="315" spans="1:165"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c r="DI315" s="8"/>
      <c r="DJ315" s="8"/>
      <c r="DK315" s="8"/>
      <c r="DL315" s="8"/>
      <c r="DM315" s="8"/>
      <c r="DN315" s="8"/>
      <c r="DO315" s="8"/>
      <c r="DP315" s="8"/>
      <c r="DQ315" s="8"/>
      <c r="DR315" s="8"/>
      <c r="DS315" s="8"/>
      <c r="DT315" s="8"/>
      <c r="DU315" s="8"/>
      <c r="DV315" s="8"/>
      <c r="DW315" s="8"/>
      <c r="DX315" s="8"/>
      <c r="DY315" s="8"/>
      <c r="DZ315" s="8"/>
      <c r="EA315" s="8"/>
      <c r="EB315" s="8"/>
      <c r="EC315" s="8"/>
      <c r="ED315" s="8"/>
      <c r="EE315" s="8"/>
      <c r="EF315" s="8"/>
      <c r="EG315" s="8"/>
      <c r="EH315" s="8"/>
      <c r="EI315" s="8"/>
      <c r="EJ315" s="8"/>
      <c r="EK315" s="8"/>
      <c r="EL315" s="8"/>
      <c r="EM315" s="8"/>
      <c r="EN315" s="8"/>
      <c r="EO315" s="8"/>
      <c r="EP315" s="8"/>
      <c r="EQ315" s="8"/>
      <c r="ER315" s="8"/>
      <c r="ES315" s="8"/>
      <c r="ET315" s="8"/>
      <c r="EU315" s="8"/>
      <c r="EV315" s="8"/>
      <c r="EW315" s="8"/>
      <c r="EX315" s="8"/>
      <c r="EY315" s="8"/>
      <c r="EZ315" s="8"/>
      <c r="FA315" s="8"/>
      <c r="FB315" s="8"/>
      <c r="FC315" s="8"/>
      <c r="FD315" s="8"/>
      <c r="FE315" s="8"/>
      <c r="FF315" s="8"/>
      <c r="FG315" s="8"/>
      <c r="FH315" s="8"/>
      <c r="FI315" s="8"/>
    </row>
    <row r="316" spans="1:165"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c r="CV316" s="8"/>
      <c r="CW316" s="8"/>
      <c r="CX316" s="8"/>
      <c r="CY316" s="8"/>
      <c r="CZ316" s="8"/>
      <c r="DA316" s="8"/>
      <c r="DB316" s="8"/>
      <c r="DC316" s="8"/>
      <c r="DD316" s="8"/>
      <c r="DE316" s="8"/>
      <c r="DF316" s="8"/>
      <c r="DG316" s="8"/>
      <c r="DH316" s="8"/>
      <c r="DI316" s="8"/>
      <c r="DJ316" s="8"/>
      <c r="DK316" s="8"/>
      <c r="DL316" s="8"/>
      <c r="DM316" s="8"/>
      <c r="DN316" s="8"/>
      <c r="DO316" s="8"/>
      <c r="DP316" s="8"/>
      <c r="DQ316" s="8"/>
      <c r="DR316" s="8"/>
      <c r="DS316" s="8"/>
      <c r="DT316" s="8"/>
      <c r="DU316" s="8"/>
      <c r="DV316" s="8"/>
      <c r="DW316" s="8"/>
      <c r="DX316" s="8"/>
      <c r="DY316" s="8"/>
      <c r="DZ316" s="8"/>
      <c r="EA316" s="8"/>
      <c r="EB316" s="8"/>
      <c r="EC316" s="8"/>
      <c r="ED316" s="8"/>
      <c r="EE316" s="8"/>
      <c r="EF316" s="8"/>
      <c r="EG316" s="8"/>
      <c r="EH316" s="8"/>
      <c r="EI316" s="8"/>
      <c r="EJ316" s="8"/>
      <c r="EK316" s="8"/>
      <c r="EL316" s="8"/>
      <c r="EM316" s="8"/>
      <c r="EN316" s="8"/>
      <c r="EO316" s="8"/>
      <c r="EP316" s="8"/>
      <c r="EQ316" s="8"/>
      <c r="ER316" s="8"/>
      <c r="ES316" s="8"/>
      <c r="ET316" s="8"/>
      <c r="EU316" s="8"/>
      <c r="EV316" s="8"/>
      <c r="EW316" s="8"/>
      <c r="EX316" s="8"/>
      <c r="EY316" s="8"/>
      <c r="EZ316" s="8"/>
      <c r="FA316" s="8"/>
      <c r="FB316" s="8"/>
      <c r="FC316" s="8"/>
      <c r="FD316" s="8"/>
      <c r="FE316" s="8"/>
      <c r="FF316" s="8"/>
      <c r="FG316" s="8"/>
      <c r="FH316" s="8"/>
      <c r="FI316" s="8"/>
    </row>
    <row r="317" spans="1:165"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c r="DI317" s="8"/>
      <c r="DJ317" s="8"/>
      <c r="DK317" s="8"/>
      <c r="DL317" s="8"/>
      <c r="DM317" s="8"/>
      <c r="DN317" s="8"/>
      <c r="DO317" s="8"/>
      <c r="DP317" s="8"/>
      <c r="DQ317" s="8"/>
      <c r="DR317" s="8"/>
      <c r="DS317" s="8"/>
      <c r="DT317" s="8"/>
      <c r="DU317" s="8"/>
      <c r="DV317" s="8"/>
      <c r="DW317" s="8"/>
      <c r="DX317" s="8"/>
      <c r="DY317" s="8"/>
      <c r="DZ317" s="8"/>
      <c r="EA317" s="8"/>
      <c r="EB317" s="8"/>
      <c r="EC317" s="8"/>
      <c r="ED317" s="8"/>
      <c r="EE317" s="8"/>
      <c r="EF317" s="8"/>
      <c r="EG317" s="8"/>
      <c r="EH317" s="8"/>
      <c r="EI317" s="8"/>
      <c r="EJ317" s="8"/>
      <c r="EK317" s="8"/>
      <c r="EL317" s="8"/>
      <c r="EM317" s="8"/>
      <c r="EN317" s="8"/>
      <c r="EO317" s="8"/>
      <c r="EP317" s="8"/>
      <c r="EQ317" s="8"/>
      <c r="ER317" s="8"/>
      <c r="ES317" s="8"/>
      <c r="ET317" s="8"/>
      <c r="EU317" s="8"/>
      <c r="EV317" s="8"/>
      <c r="EW317" s="8"/>
      <c r="EX317" s="8"/>
      <c r="EY317" s="8"/>
      <c r="EZ317" s="8"/>
      <c r="FA317" s="8"/>
      <c r="FB317" s="8"/>
      <c r="FC317" s="8"/>
      <c r="FD317" s="8"/>
      <c r="FE317" s="8"/>
      <c r="FF317" s="8"/>
      <c r="FG317" s="8"/>
      <c r="FH317" s="8"/>
      <c r="FI317" s="8"/>
    </row>
    <row r="318" spans="1:165"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c r="DI318" s="8"/>
      <c r="DJ318" s="8"/>
      <c r="DK318" s="8"/>
      <c r="DL318" s="8"/>
      <c r="DM318" s="8"/>
      <c r="DN318" s="8"/>
      <c r="DO318" s="8"/>
      <c r="DP318" s="8"/>
      <c r="DQ318" s="8"/>
      <c r="DR318" s="8"/>
      <c r="DS318" s="8"/>
      <c r="DT318" s="8"/>
      <c r="DU318" s="8"/>
      <c r="DV318" s="8"/>
      <c r="DW318" s="8"/>
      <c r="DX318" s="8"/>
      <c r="DY318" s="8"/>
      <c r="DZ318" s="8"/>
      <c r="EA318" s="8"/>
      <c r="EB318" s="8"/>
      <c r="EC318" s="8"/>
      <c r="ED318" s="8"/>
      <c r="EE318" s="8"/>
      <c r="EF318" s="8"/>
      <c r="EG318" s="8"/>
      <c r="EH318" s="8"/>
      <c r="EI318" s="8"/>
      <c r="EJ318" s="8"/>
      <c r="EK318" s="8"/>
      <c r="EL318" s="8"/>
      <c r="EM318" s="8"/>
      <c r="EN318" s="8"/>
      <c r="EO318" s="8"/>
      <c r="EP318" s="8"/>
      <c r="EQ318" s="8"/>
      <c r="ER318" s="8"/>
      <c r="ES318" s="8"/>
      <c r="ET318" s="8"/>
      <c r="EU318" s="8"/>
      <c r="EV318" s="8"/>
      <c r="EW318" s="8"/>
      <c r="EX318" s="8"/>
      <c r="EY318" s="8"/>
      <c r="EZ318" s="8"/>
      <c r="FA318" s="8"/>
      <c r="FB318" s="8"/>
      <c r="FC318" s="8"/>
      <c r="FD318" s="8"/>
      <c r="FE318" s="8"/>
      <c r="FF318" s="8"/>
      <c r="FG318" s="8"/>
      <c r="FH318" s="8"/>
      <c r="FI318" s="8"/>
    </row>
    <row r="319" spans="1:165"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c r="DI319" s="8"/>
      <c r="DJ319" s="8"/>
      <c r="DK319" s="8"/>
      <c r="DL319" s="8"/>
      <c r="DM319" s="8"/>
      <c r="DN319" s="8"/>
      <c r="DO319" s="8"/>
      <c r="DP319" s="8"/>
      <c r="DQ319" s="8"/>
      <c r="DR319" s="8"/>
      <c r="DS319" s="8"/>
      <c r="DT319" s="8"/>
      <c r="DU319" s="8"/>
      <c r="DV319" s="8"/>
      <c r="DW319" s="8"/>
      <c r="DX319" s="8"/>
      <c r="DY319" s="8"/>
      <c r="DZ319" s="8"/>
      <c r="EA319" s="8"/>
      <c r="EB319" s="8"/>
      <c r="EC319" s="8"/>
      <c r="ED319" s="8"/>
      <c r="EE319" s="8"/>
      <c r="EF319" s="8"/>
      <c r="EG319" s="8"/>
      <c r="EH319" s="8"/>
      <c r="EI319" s="8"/>
      <c r="EJ319" s="8"/>
      <c r="EK319" s="8"/>
      <c r="EL319" s="8"/>
      <c r="EM319" s="8"/>
      <c r="EN319" s="8"/>
      <c r="EO319" s="8"/>
      <c r="EP319" s="8"/>
      <c r="EQ319" s="8"/>
      <c r="ER319" s="8"/>
      <c r="ES319" s="8"/>
      <c r="ET319" s="8"/>
      <c r="EU319" s="8"/>
      <c r="EV319" s="8"/>
      <c r="EW319" s="8"/>
      <c r="EX319" s="8"/>
      <c r="EY319" s="8"/>
      <c r="EZ319" s="8"/>
      <c r="FA319" s="8"/>
      <c r="FB319" s="8"/>
      <c r="FC319" s="8"/>
      <c r="FD319" s="8"/>
      <c r="FE319" s="8"/>
      <c r="FF319" s="8"/>
      <c r="FG319" s="8"/>
      <c r="FH319" s="8"/>
      <c r="FI319" s="8"/>
    </row>
    <row r="320" spans="1:165"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c r="DI320" s="8"/>
      <c r="DJ320" s="8"/>
      <c r="DK320" s="8"/>
      <c r="DL320" s="8"/>
      <c r="DM320" s="8"/>
      <c r="DN320" s="8"/>
      <c r="DO320" s="8"/>
      <c r="DP320" s="8"/>
      <c r="DQ320" s="8"/>
      <c r="DR320" s="8"/>
      <c r="DS320" s="8"/>
      <c r="DT320" s="8"/>
      <c r="DU320" s="8"/>
      <c r="DV320" s="8"/>
      <c r="DW320" s="8"/>
      <c r="DX320" s="8"/>
      <c r="DY320" s="8"/>
      <c r="DZ320" s="8"/>
      <c r="EA320" s="8"/>
      <c r="EB320" s="8"/>
      <c r="EC320" s="8"/>
      <c r="ED320" s="8"/>
      <c r="EE320" s="8"/>
      <c r="EF320" s="8"/>
      <c r="EG320" s="8"/>
      <c r="EH320" s="8"/>
      <c r="EI320" s="8"/>
      <c r="EJ320" s="8"/>
      <c r="EK320" s="8"/>
      <c r="EL320" s="8"/>
      <c r="EM320" s="8"/>
      <c r="EN320" s="8"/>
      <c r="EO320" s="8"/>
      <c r="EP320" s="8"/>
      <c r="EQ320" s="8"/>
      <c r="ER320" s="8"/>
      <c r="ES320" s="8"/>
      <c r="ET320" s="8"/>
      <c r="EU320" s="8"/>
      <c r="EV320" s="8"/>
      <c r="EW320" s="8"/>
      <c r="EX320" s="8"/>
      <c r="EY320" s="8"/>
      <c r="EZ320" s="8"/>
      <c r="FA320" s="8"/>
      <c r="FB320" s="8"/>
      <c r="FC320" s="8"/>
      <c r="FD320" s="8"/>
      <c r="FE320" s="8"/>
      <c r="FF320" s="8"/>
      <c r="FG320" s="8"/>
      <c r="FH320" s="8"/>
      <c r="FI320" s="8"/>
    </row>
    <row r="321" spans="1:165"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c r="DC321" s="8"/>
      <c r="DD321" s="8"/>
      <c r="DE321" s="8"/>
      <c r="DF321" s="8"/>
      <c r="DG321" s="8"/>
      <c r="DH321" s="8"/>
      <c r="DI321" s="8"/>
      <c r="DJ321" s="8"/>
      <c r="DK321" s="8"/>
      <c r="DL321" s="8"/>
      <c r="DM321" s="8"/>
      <c r="DN321" s="8"/>
      <c r="DO321" s="8"/>
      <c r="DP321" s="8"/>
      <c r="DQ321" s="8"/>
      <c r="DR321" s="8"/>
      <c r="DS321" s="8"/>
      <c r="DT321" s="8"/>
      <c r="DU321" s="8"/>
      <c r="DV321" s="8"/>
      <c r="DW321" s="8"/>
      <c r="DX321" s="8"/>
      <c r="DY321" s="8"/>
      <c r="DZ321" s="8"/>
      <c r="EA321" s="8"/>
      <c r="EB321" s="8"/>
      <c r="EC321" s="8"/>
      <c r="ED321" s="8"/>
      <c r="EE321" s="8"/>
      <c r="EF321" s="8"/>
      <c r="EG321" s="8"/>
      <c r="EH321" s="8"/>
      <c r="EI321" s="8"/>
      <c r="EJ321" s="8"/>
      <c r="EK321" s="8"/>
      <c r="EL321" s="8"/>
      <c r="EM321" s="8"/>
      <c r="EN321" s="8"/>
      <c r="EO321" s="8"/>
      <c r="EP321" s="8"/>
      <c r="EQ321" s="8"/>
      <c r="ER321" s="8"/>
      <c r="ES321" s="8"/>
      <c r="ET321" s="8"/>
      <c r="EU321" s="8"/>
      <c r="EV321" s="8"/>
      <c r="EW321" s="8"/>
      <c r="EX321" s="8"/>
      <c r="EY321" s="8"/>
      <c r="EZ321" s="8"/>
      <c r="FA321" s="8"/>
      <c r="FB321" s="8"/>
      <c r="FC321" s="8"/>
      <c r="FD321" s="8"/>
      <c r="FE321" s="8"/>
      <c r="FF321" s="8"/>
      <c r="FG321" s="8"/>
      <c r="FH321" s="8"/>
      <c r="FI321" s="8"/>
    </row>
    <row r="322" spans="1:165"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c r="CV322" s="8"/>
      <c r="CW322" s="8"/>
      <c r="CX322" s="8"/>
      <c r="CY322" s="8"/>
      <c r="CZ322" s="8"/>
      <c r="DA322" s="8"/>
      <c r="DB322" s="8"/>
      <c r="DC322" s="8"/>
      <c r="DD322" s="8"/>
      <c r="DE322" s="8"/>
      <c r="DF322" s="8"/>
      <c r="DG322" s="8"/>
      <c r="DH322" s="8"/>
      <c r="DI322" s="8"/>
      <c r="DJ322" s="8"/>
      <c r="DK322" s="8"/>
      <c r="DL322" s="8"/>
      <c r="DM322" s="8"/>
      <c r="DN322" s="8"/>
      <c r="DO322" s="8"/>
      <c r="DP322" s="8"/>
      <c r="DQ322" s="8"/>
      <c r="DR322" s="8"/>
      <c r="DS322" s="8"/>
      <c r="DT322" s="8"/>
      <c r="DU322" s="8"/>
      <c r="DV322" s="8"/>
      <c r="DW322" s="8"/>
      <c r="DX322" s="8"/>
      <c r="DY322" s="8"/>
      <c r="DZ322" s="8"/>
      <c r="EA322" s="8"/>
      <c r="EB322" s="8"/>
      <c r="EC322" s="8"/>
      <c r="ED322" s="8"/>
      <c r="EE322" s="8"/>
      <c r="EF322" s="8"/>
      <c r="EG322" s="8"/>
      <c r="EH322" s="8"/>
      <c r="EI322" s="8"/>
      <c r="EJ322" s="8"/>
      <c r="EK322" s="8"/>
      <c r="EL322" s="8"/>
      <c r="EM322" s="8"/>
      <c r="EN322" s="8"/>
      <c r="EO322" s="8"/>
      <c r="EP322" s="8"/>
      <c r="EQ322" s="8"/>
      <c r="ER322" s="8"/>
      <c r="ES322" s="8"/>
      <c r="ET322" s="8"/>
      <c r="EU322" s="8"/>
      <c r="EV322" s="8"/>
      <c r="EW322" s="8"/>
      <c r="EX322" s="8"/>
      <c r="EY322" s="8"/>
      <c r="EZ322" s="8"/>
      <c r="FA322" s="8"/>
      <c r="FB322" s="8"/>
      <c r="FC322" s="8"/>
      <c r="FD322" s="8"/>
      <c r="FE322" s="8"/>
      <c r="FF322" s="8"/>
      <c r="FG322" s="8"/>
      <c r="FH322" s="8"/>
      <c r="FI322" s="8"/>
    </row>
    <row r="323" spans="1:165"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c r="CV323" s="8"/>
      <c r="CW323" s="8"/>
      <c r="CX323" s="8"/>
      <c r="CY323" s="8"/>
      <c r="CZ323" s="8"/>
      <c r="DA323" s="8"/>
      <c r="DB323" s="8"/>
      <c r="DC323" s="8"/>
      <c r="DD323" s="8"/>
      <c r="DE323" s="8"/>
      <c r="DF323" s="8"/>
      <c r="DG323" s="8"/>
      <c r="DH323" s="8"/>
      <c r="DI323" s="8"/>
      <c r="DJ323" s="8"/>
      <c r="DK323" s="8"/>
      <c r="DL323" s="8"/>
      <c r="DM323" s="8"/>
      <c r="DN323" s="8"/>
      <c r="DO323" s="8"/>
      <c r="DP323" s="8"/>
      <c r="DQ323" s="8"/>
      <c r="DR323" s="8"/>
      <c r="DS323" s="8"/>
      <c r="DT323" s="8"/>
      <c r="DU323" s="8"/>
      <c r="DV323" s="8"/>
      <c r="DW323" s="8"/>
      <c r="DX323" s="8"/>
      <c r="DY323" s="8"/>
      <c r="DZ323" s="8"/>
      <c r="EA323" s="8"/>
      <c r="EB323" s="8"/>
      <c r="EC323" s="8"/>
      <c r="ED323" s="8"/>
      <c r="EE323" s="8"/>
      <c r="EF323" s="8"/>
      <c r="EG323" s="8"/>
      <c r="EH323" s="8"/>
      <c r="EI323" s="8"/>
      <c r="EJ323" s="8"/>
      <c r="EK323" s="8"/>
      <c r="EL323" s="8"/>
      <c r="EM323" s="8"/>
      <c r="EN323" s="8"/>
      <c r="EO323" s="8"/>
      <c r="EP323" s="8"/>
      <c r="EQ323" s="8"/>
      <c r="ER323" s="8"/>
      <c r="ES323" s="8"/>
      <c r="ET323" s="8"/>
      <c r="EU323" s="8"/>
      <c r="EV323" s="8"/>
      <c r="EW323" s="8"/>
      <c r="EX323" s="8"/>
      <c r="EY323" s="8"/>
      <c r="EZ323" s="8"/>
      <c r="FA323" s="8"/>
      <c r="FB323" s="8"/>
      <c r="FC323" s="8"/>
      <c r="FD323" s="8"/>
      <c r="FE323" s="8"/>
      <c r="FF323" s="8"/>
      <c r="FG323" s="8"/>
      <c r="FH323" s="8"/>
      <c r="FI323" s="8"/>
    </row>
    <row r="324" spans="1:165"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c r="CV324" s="8"/>
      <c r="CW324" s="8"/>
      <c r="CX324" s="8"/>
      <c r="CY324" s="8"/>
      <c r="CZ324" s="8"/>
      <c r="DA324" s="8"/>
      <c r="DB324" s="8"/>
      <c r="DC324" s="8"/>
      <c r="DD324" s="8"/>
      <c r="DE324" s="8"/>
      <c r="DF324" s="8"/>
      <c r="DG324" s="8"/>
      <c r="DH324" s="8"/>
      <c r="DI324" s="8"/>
      <c r="DJ324" s="8"/>
      <c r="DK324" s="8"/>
      <c r="DL324" s="8"/>
      <c r="DM324" s="8"/>
      <c r="DN324" s="8"/>
      <c r="DO324" s="8"/>
      <c r="DP324" s="8"/>
      <c r="DQ324" s="8"/>
      <c r="DR324" s="8"/>
      <c r="DS324" s="8"/>
      <c r="DT324" s="8"/>
      <c r="DU324" s="8"/>
      <c r="DV324" s="8"/>
      <c r="DW324" s="8"/>
      <c r="DX324" s="8"/>
      <c r="DY324" s="8"/>
      <c r="DZ324" s="8"/>
      <c r="EA324" s="8"/>
      <c r="EB324" s="8"/>
      <c r="EC324" s="8"/>
      <c r="ED324" s="8"/>
      <c r="EE324" s="8"/>
      <c r="EF324" s="8"/>
      <c r="EG324" s="8"/>
      <c r="EH324" s="8"/>
      <c r="EI324" s="8"/>
      <c r="EJ324" s="8"/>
      <c r="EK324" s="8"/>
      <c r="EL324" s="8"/>
      <c r="EM324" s="8"/>
      <c r="EN324" s="8"/>
      <c r="EO324" s="8"/>
      <c r="EP324" s="8"/>
      <c r="EQ324" s="8"/>
      <c r="ER324" s="8"/>
      <c r="ES324" s="8"/>
      <c r="ET324" s="8"/>
      <c r="EU324" s="8"/>
      <c r="EV324" s="8"/>
      <c r="EW324" s="8"/>
      <c r="EX324" s="8"/>
      <c r="EY324" s="8"/>
      <c r="EZ324" s="8"/>
      <c r="FA324" s="8"/>
      <c r="FB324" s="8"/>
      <c r="FC324" s="8"/>
      <c r="FD324" s="8"/>
      <c r="FE324" s="8"/>
      <c r="FF324" s="8"/>
      <c r="FG324" s="8"/>
      <c r="FH324" s="8"/>
      <c r="FI324" s="8"/>
    </row>
    <row r="325" spans="1:165"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c r="CV325" s="8"/>
      <c r="CW325" s="8"/>
      <c r="CX325" s="8"/>
      <c r="CY325" s="8"/>
      <c r="CZ325" s="8"/>
      <c r="DA325" s="8"/>
      <c r="DB325" s="8"/>
      <c r="DC325" s="8"/>
      <c r="DD325" s="8"/>
      <c r="DE325" s="8"/>
      <c r="DF325" s="8"/>
      <c r="DG325" s="8"/>
      <c r="DH325" s="8"/>
      <c r="DI325" s="8"/>
      <c r="DJ325" s="8"/>
      <c r="DK325" s="8"/>
      <c r="DL325" s="8"/>
      <c r="DM325" s="8"/>
      <c r="DN325" s="8"/>
      <c r="DO325" s="8"/>
      <c r="DP325" s="8"/>
      <c r="DQ325" s="8"/>
      <c r="DR325" s="8"/>
      <c r="DS325" s="8"/>
      <c r="DT325" s="8"/>
      <c r="DU325" s="8"/>
      <c r="DV325" s="8"/>
      <c r="DW325" s="8"/>
      <c r="DX325" s="8"/>
      <c r="DY325" s="8"/>
      <c r="DZ325" s="8"/>
      <c r="EA325" s="8"/>
      <c r="EB325" s="8"/>
      <c r="EC325" s="8"/>
      <c r="ED325" s="8"/>
      <c r="EE325" s="8"/>
      <c r="EF325" s="8"/>
      <c r="EG325" s="8"/>
      <c r="EH325" s="8"/>
      <c r="EI325" s="8"/>
      <c r="EJ325" s="8"/>
      <c r="EK325" s="8"/>
      <c r="EL325" s="8"/>
      <c r="EM325" s="8"/>
      <c r="EN325" s="8"/>
      <c r="EO325" s="8"/>
      <c r="EP325" s="8"/>
      <c r="EQ325" s="8"/>
      <c r="ER325" s="8"/>
      <c r="ES325" s="8"/>
      <c r="ET325" s="8"/>
      <c r="EU325" s="8"/>
      <c r="EV325" s="8"/>
      <c r="EW325" s="8"/>
      <c r="EX325" s="8"/>
      <c r="EY325" s="8"/>
      <c r="EZ325" s="8"/>
      <c r="FA325" s="8"/>
      <c r="FB325" s="8"/>
      <c r="FC325" s="8"/>
      <c r="FD325" s="8"/>
      <c r="FE325" s="8"/>
      <c r="FF325" s="8"/>
      <c r="FG325" s="8"/>
      <c r="FH325" s="8"/>
      <c r="FI325" s="8"/>
    </row>
    <row r="326" spans="1:165"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c r="DI326" s="8"/>
      <c r="DJ326" s="8"/>
      <c r="DK326" s="8"/>
      <c r="DL326" s="8"/>
      <c r="DM326" s="8"/>
      <c r="DN326" s="8"/>
      <c r="DO326" s="8"/>
      <c r="DP326" s="8"/>
      <c r="DQ326" s="8"/>
      <c r="DR326" s="8"/>
      <c r="DS326" s="8"/>
      <c r="DT326" s="8"/>
      <c r="DU326" s="8"/>
      <c r="DV326" s="8"/>
      <c r="DW326" s="8"/>
      <c r="DX326" s="8"/>
      <c r="DY326" s="8"/>
      <c r="DZ326" s="8"/>
      <c r="EA326" s="8"/>
      <c r="EB326" s="8"/>
      <c r="EC326" s="8"/>
      <c r="ED326" s="8"/>
      <c r="EE326" s="8"/>
      <c r="EF326" s="8"/>
      <c r="EG326" s="8"/>
      <c r="EH326" s="8"/>
      <c r="EI326" s="8"/>
      <c r="EJ326" s="8"/>
      <c r="EK326" s="8"/>
      <c r="EL326" s="8"/>
      <c r="EM326" s="8"/>
      <c r="EN326" s="8"/>
      <c r="EO326" s="8"/>
      <c r="EP326" s="8"/>
      <c r="EQ326" s="8"/>
      <c r="ER326" s="8"/>
      <c r="ES326" s="8"/>
      <c r="ET326" s="8"/>
      <c r="EU326" s="8"/>
      <c r="EV326" s="8"/>
      <c r="EW326" s="8"/>
      <c r="EX326" s="8"/>
      <c r="EY326" s="8"/>
      <c r="EZ326" s="8"/>
      <c r="FA326" s="8"/>
      <c r="FB326" s="8"/>
      <c r="FC326" s="8"/>
      <c r="FD326" s="8"/>
      <c r="FE326" s="8"/>
      <c r="FF326" s="8"/>
      <c r="FG326" s="8"/>
      <c r="FH326" s="8"/>
      <c r="FI326" s="8"/>
    </row>
    <row r="327" spans="1:165"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c r="DI327" s="8"/>
      <c r="DJ327" s="8"/>
      <c r="DK327" s="8"/>
      <c r="DL327" s="8"/>
      <c r="DM327" s="8"/>
      <c r="DN327" s="8"/>
      <c r="DO327" s="8"/>
      <c r="DP327" s="8"/>
      <c r="DQ327" s="8"/>
      <c r="DR327" s="8"/>
      <c r="DS327" s="8"/>
      <c r="DT327" s="8"/>
      <c r="DU327" s="8"/>
      <c r="DV327" s="8"/>
      <c r="DW327" s="8"/>
      <c r="DX327" s="8"/>
      <c r="DY327" s="8"/>
      <c r="DZ327" s="8"/>
      <c r="EA327" s="8"/>
      <c r="EB327" s="8"/>
      <c r="EC327" s="8"/>
      <c r="ED327" s="8"/>
      <c r="EE327" s="8"/>
      <c r="EF327" s="8"/>
      <c r="EG327" s="8"/>
      <c r="EH327" s="8"/>
      <c r="EI327" s="8"/>
      <c r="EJ327" s="8"/>
      <c r="EK327" s="8"/>
      <c r="EL327" s="8"/>
      <c r="EM327" s="8"/>
      <c r="EN327" s="8"/>
      <c r="EO327" s="8"/>
      <c r="EP327" s="8"/>
      <c r="EQ327" s="8"/>
      <c r="ER327" s="8"/>
      <c r="ES327" s="8"/>
      <c r="ET327" s="8"/>
      <c r="EU327" s="8"/>
      <c r="EV327" s="8"/>
      <c r="EW327" s="8"/>
      <c r="EX327" s="8"/>
      <c r="EY327" s="8"/>
      <c r="EZ327" s="8"/>
      <c r="FA327" s="8"/>
      <c r="FB327" s="8"/>
      <c r="FC327" s="8"/>
      <c r="FD327" s="8"/>
      <c r="FE327" s="8"/>
      <c r="FF327" s="8"/>
      <c r="FG327" s="8"/>
      <c r="FH327" s="8"/>
      <c r="FI327" s="8"/>
    </row>
    <row r="328" spans="1:165"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c r="DI328" s="8"/>
      <c r="DJ328" s="8"/>
      <c r="DK328" s="8"/>
      <c r="DL328" s="8"/>
      <c r="DM328" s="8"/>
      <c r="DN328" s="8"/>
      <c r="DO328" s="8"/>
      <c r="DP328" s="8"/>
      <c r="DQ328" s="8"/>
      <c r="DR328" s="8"/>
      <c r="DS328" s="8"/>
      <c r="DT328" s="8"/>
      <c r="DU328" s="8"/>
      <c r="DV328" s="8"/>
      <c r="DW328" s="8"/>
      <c r="DX328" s="8"/>
      <c r="DY328" s="8"/>
      <c r="DZ328" s="8"/>
      <c r="EA328" s="8"/>
      <c r="EB328" s="8"/>
      <c r="EC328" s="8"/>
      <c r="ED328" s="8"/>
      <c r="EE328" s="8"/>
      <c r="EF328" s="8"/>
      <c r="EG328" s="8"/>
      <c r="EH328" s="8"/>
      <c r="EI328" s="8"/>
      <c r="EJ328" s="8"/>
      <c r="EK328" s="8"/>
      <c r="EL328" s="8"/>
      <c r="EM328" s="8"/>
      <c r="EN328" s="8"/>
      <c r="EO328" s="8"/>
      <c r="EP328" s="8"/>
      <c r="EQ328" s="8"/>
      <c r="ER328" s="8"/>
      <c r="ES328" s="8"/>
      <c r="ET328" s="8"/>
      <c r="EU328" s="8"/>
      <c r="EV328" s="8"/>
      <c r="EW328" s="8"/>
      <c r="EX328" s="8"/>
      <c r="EY328" s="8"/>
      <c r="EZ328" s="8"/>
      <c r="FA328" s="8"/>
      <c r="FB328" s="8"/>
      <c r="FC328" s="8"/>
      <c r="FD328" s="8"/>
      <c r="FE328" s="8"/>
      <c r="FF328" s="8"/>
      <c r="FG328" s="8"/>
      <c r="FH328" s="8"/>
      <c r="FI328" s="8"/>
    </row>
    <row r="329" spans="1:165"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c r="CV329" s="8"/>
      <c r="CW329" s="8"/>
      <c r="CX329" s="8"/>
      <c r="CY329" s="8"/>
      <c r="CZ329" s="8"/>
      <c r="DA329" s="8"/>
      <c r="DB329" s="8"/>
      <c r="DC329" s="8"/>
      <c r="DD329" s="8"/>
      <c r="DE329" s="8"/>
      <c r="DF329" s="8"/>
      <c r="DG329" s="8"/>
      <c r="DH329" s="8"/>
      <c r="DI329" s="8"/>
      <c r="DJ329" s="8"/>
      <c r="DK329" s="8"/>
      <c r="DL329" s="8"/>
      <c r="DM329" s="8"/>
      <c r="DN329" s="8"/>
      <c r="DO329" s="8"/>
      <c r="DP329" s="8"/>
      <c r="DQ329" s="8"/>
      <c r="DR329" s="8"/>
      <c r="DS329" s="8"/>
      <c r="DT329" s="8"/>
      <c r="DU329" s="8"/>
      <c r="DV329" s="8"/>
      <c r="DW329" s="8"/>
      <c r="DX329" s="8"/>
      <c r="DY329" s="8"/>
      <c r="DZ329" s="8"/>
      <c r="EA329" s="8"/>
      <c r="EB329" s="8"/>
      <c r="EC329" s="8"/>
      <c r="ED329" s="8"/>
      <c r="EE329" s="8"/>
      <c r="EF329" s="8"/>
      <c r="EG329" s="8"/>
      <c r="EH329" s="8"/>
      <c r="EI329" s="8"/>
      <c r="EJ329" s="8"/>
      <c r="EK329" s="8"/>
      <c r="EL329" s="8"/>
      <c r="EM329" s="8"/>
      <c r="EN329" s="8"/>
      <c r="EO329" s="8"/>
      <c r="EP329" s="8"/>
      <c r="EQ329" s="8"/>
      <c r="ER329" s="8"/>
      <c r="ES329" s="8"/>
      <c r="ET329" s="8"/>
      <c r="EU329" s="8"/>
      <c r="EV329" s="8"/>
      <c r="EW329" s="8"/>
      <c r="EX329" s="8"/>
      <c r="EY329" s="8"/>
      <c r="EZ329" s="8"/>
      <c r="FA329" s="8"/>
      <c r="FB329" s="8"/>
      <c r="FC329" s="8"/>
      <c r="FD329" s="8"/>
      <c r="FE329" s="8"/>
      <c r="FF329" s="8"/>
      <c r="FG329" s="8"/>
      <c r="FH329" s="8"/>
      <c r="FI329" s="8"/>
    </row>
    <row r="330" spans="1:165"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c r="CV330" s="8"/>
      <c r="CW330" s="8"/>
      <c r="CX330" s="8"/>
      <c r="CY330" s="8"/>
      <c r="CZ330" s="8"/>
      <c r="DA330" s="8"/>
      <c r="DB330" s="8"/>
      <c r="DC330" s="8"/>
      <c r="DD330" s="8"/>
      <c r="DE330" s="8"/>
      <c r="DF330" s="8"/>
      <c r="DG330" s="8"/>
      <c r="DH330" s="8"/>
      <c r="DI330" s="8"/>
      <c r="DJ330" s="8"/>
      <c r="DK330" s="8"/>
      <c r="DL330" s="8"/>
      <c r="DM330" s="8"/>
      <c r="DN330" s="8"/>
      <c r="DO330" s="8"/>
      <c r="DP330" s="8"/>
      <c r="DQ330" s="8"/>
      <c r="DR330" s="8"/>
      <c r="DS330" s="8"/>
      <c r="DT330" s="8"/>
      <c r="DU330" s="8"/>
      <c r="DV330" s="8"/>
      <c r="DW330" s="8"/>
      <c r="DX330" s="8"/>
      <c r="DY330" s="8"/>
      <c r="DZ330" s="8"/>
      <c r="EA330" s="8"/>
      <c r="EB330" s="8"/>
      <c r="EC330" s="8"/>
      <c r="ED330" s="8"/>
      <c r="EE330" s="8"/>
      <c r="EF330" s="8"/>
      <c r="EG330" s="8"/>
      <c r="EH330" s="8"/>
      <c r="EI330" s="8"/>
      <c r="EJ330" s="8"/>
      <c r="EK330" s="8"/>
      <c r="EL330" s="8"/>
      <c r="EM330" s="8"/>
      <c r="EN330" s="8"/>
      <c r="EO330" s="8"/>
      <c r="EP330" s="8"/>
      <c r="EQ330" s="8"/>
      <c r="ER330" s="8"/>
      <c r="ES330" s="8"/>
      <c r="ET330" s="8"/>
      <c r="EU330" s="8"/>
      <c r="EV330" s="8"/>
      <c r="EW330" s="8"/>
      <c r="EX330" s="8"/>
      <c r="EY330" s="8"/>
      <c r="EZ330" s="8"/>
      <c r="FA330" s="8"/>
      <c r="FB330" s="8"/>
      <c r="FC330" s="8"/>
      <c r="FD330" s="8"/>
      <c r="FE330" s="8"/>
      <c r="FF330" s="8"/>
      <c r="FG330" s="8"/>
      <c r="FH330" s="8"/>
      <c r="FI330" s="8"/>
    </row>
    <row r="331" spans="1:165"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c r="CV331" s="8"/>
      <c r="CW331" s="8"/>
      <c r="CX331" s="8"/>
      <c r="CY331" s="8"/>
      <c r="CZ331" s="8"/>
      <c r="DA331" s="8"/>
      <c r="DB331" s="8"/>
      <c r="DC331" s="8"/>
      <c r="DD331" s="8"/>
      <c r="DE331" s="8"/>
      <c r="DF331" s="8"/>
      <c r="DG331" s="8"/>
      <c r="DH331" s="8"/>
      <c r="DI331" s="8"/>
      <c r="DJ331" s="8"/>
      <c r="DK331" s="8"/>
      <c r="DL331" s="8"/>
      <c r="DM331" s="8"/>
      <c r="DN331" s="8"/>
      <c r="DO331" s="8"/>
      <c r="DP331" s="8"/>
      <c r="DQ331" s="8"/>
      <c r="DR331" s="8"/>
      <c r="DS331" s="8"/>
      <c r="DT331" s="8"/>
      <c r="DU331" s="8"/>
      <c r="DV331" s="8"/>
      <c r="DW331" s="8"/>
      <c r="DX331" s="8"/>
      <c r="DY331" s="8"/>
      <c r="DZ331" s="8"/>
      <c r="EA331" s="8"/>
      <c r="EB331" s="8"/>
      <c r="EC331" s="8"/>
      <c r="ED331" s="8"/>
      <c r="EE331" s="8"/>
      <c r="EF331" s="8"/>
      <c r="EG331" s="8"/>
      <c r="EH331" s="8"/>
      <c r="EI331" s="8"/>
      <c r="EJ331" s="8"/>
      <c r="EK331" s="8"/>
      <c r="EL331" s="8"/>
      <c r="EM331" s="8"/>
      <c r="EN331" s="8"/>
      <c r="EO331" s="8"/>
      <c r="EP331" s="8"/>
      <c r="EQ331" s="8"/>
      <c r="ER331" s="8"/>
      <c r="ES331" s="8"/>
      <c r="ET331" s="8"/>
      <c r="EU331" s="8"/>
      <c r="EV331" s="8"/>
      <c r="EW331" s="8"/>
      <c r="EX331" s="8"/>
      <c r="EY331" s="8"/>
      <c r="EZ331" s="8"/>
      <c r="FA331" s="8"/>
      <c r="FB331" s="8"/>
      <c r="FC331" s="8"/>
      <c r="FD331" s="8"/>
      <c r="FE331" s="8"/>
      <c r="FF331" s="8"/>
      <c r="FG331" s="8"/>
      <c r="FH331" s="8"/>
      <c r="FI331" s="8"/>
    </row>
    <row r="332" spans="1:165"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c r="DI332" s="8"/>
      <c r="DJ332" s="8"/>
      <c r="DK332" s="8"/>
      <c r="DL332" s="8"/>
      <c r="DM332" s="8"/>
      <c r="DN332" s="8"/>
      <c r="DO332" s="8"/>
      <c r="DP332" s="8"/>
      <c r="DQ332" s="8"/>
      <c r="DR332" s="8"/>
      <c r="DS332" s="8"/>
      <c r="DT332" s="8"/>
      <c r="DU332" s="8"/>
      <c r="DV332" s="8"/>
      <c r="DW332" s="8"/>
      <c r="DX332" s="8"/>
      <c r="DY332" s="8"/>
      <c r="DZ332" s="8"/>
      <c r="EA332" s="8"/>
      <c r="EB332" s="8"/>
      <c r="EC332" s="8"/>
      <c r="ED332" s="8"/>
      <c r="EE332" s="8"/>
      <c r="EF332" s="8"/>
      <c r="EG332" s="8"/>
      <c r="EH332" s="8"/>
      <c r="EI332" s="8"/>
      <c r="EJ332" s="8"/>
      <c r="EK332" s="8"/>
      <c r="EL332" s="8"/>
      <c r="EM332" s="8"/>
      <c r="EN332" s="8"/>
      <c r="EO332" s="8"/>
      <c r="EP332" s="8"/>
      <c r="EQ332" s="8"/>
      <c r="ER332" s="8"/>
      <c r="ES332" s="8"/>
      <c r="ET332" s="8"/>
      <c r="EU332" s="8"/>
      <c r="EV332" s="8"/>
      <c r="EW332" s="8"/>
      <c r="EX332" s="8"/>
      <c r="EY332" s="8"/>
      <c r="EZ332" s="8"/>
      <c r="FA332" s="8"/>
      <c r="FB332" s="8"/>
      <c r="FC332" s="8"/>
      <c r="FD332" s="8"/>
      <c r="FE332" s="8"/>
      <c r="FF332" s="8"/>
      <c r="FG332" s="8"/>
      <c r="FH332" s="8"/>
      <c r="FI332" s="8"/>
    </row>
    <row r="333" spans="1:165"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c r="DI333" s="8"/>
      <c r="DJ333" s="8"/>
      <c r="DK333" s="8"/>
      <c r="DL333" s="8"/>
      <c r="DM333" s="8"/>
      <c r="DN333" s="8"/>
      <c r="DO333" s="8"/>
      <c r="DP333" s="8"/>
      <c r="DQ333" s="8"/>
      <c r="DR333" s="8"/>
      <c r="DS333" s="8"/>
      <c r="DT333" s="8"/>
      <c r="DU333" s="8"/>
      <c r="DV333" s="8"/>
      <c r="DW333" s="8"/>
      <c r="DX333" s="8"/>
      <c r="DY333" s="8"/>
      <c r="DZ333" s="8"/>
      <c r="EA333" s="8"/>
      <c r="EB333" s="8"/>
      <c r="EC333" s="8"/>
      <c r="ED333" s="8"/>
      <c r="EE333" s="8"/>
      <c r="EF333" s="8"/>
      <c r="EG333" s="8"/>
      <c r="EH333" s="8"/>
      <c r="EI333" s="8"/>
      <c r="EJ333" s="8"/>
      <c r="EK333" s="8"/>
      <c r="EL333" s="8"/>
      <c r="EM333" s="8"/>
      <c r="EN333" s="8"/>
      <c r="EO333" s="8"/>
      <c r="EP333" s="8"/>
      <c r="EQ333" s="8"/>
      <c r="ER333" s="8"/>
      <c r="ES333" s="8"/>
      <c r="ET333" s="8"/>
      <c r="EU333" s="8"/>
      <c r="EV333" s="8"/>
      <c r="EW333" s="8"/>
      <c r="EX333" s="8"/>
      <c r="EY333" s="8"/>
      <c r="EZ333" s="8"/>
      <c r="FA333" s="8"/>
      <c r="FB333" s="8"/>
      <c r="FC333" s="8"/>
      <c r="FD333" s="8"/>
      <c r="FE333" s="8"/>
      <c r="FF333" s="8"/>
      <c r="FG333" s="8"/>
      <c r="FH333" s="8"/>
      <c r="FI333" s="8"/>
    </row>
    <row r="334" spans="1:165"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c r="DI334" s="8"/>
      <c r="DJ334" s="8"/>
      <c r="DK334" s="8"/>
      <c r="DL334" s="8"/>
      <c r="DM334" s="8"/>
      <c r="DN334" s="8"/>
      <c r="DO334" s="8"/>
      <c r="DP334" s="8"/>
      <c r="DQ334" s="8"/>
      <c r="DR334" s="8"/>
      <c r="DS334" s="8"/>
      <c r="DT334" s="8"/>
      <c r="DU334" s="8"/>
      <c r="DV334" s="8"/>
      <c r="DW334" s="8"/>
      <c r="DX334" s="8"/>
      <c r="DY334" s="8"/>
      <c r="DZ334" s="8"/>
      <c r="EA334" s="8"/>
      <c r="EB334" s="8"/>
      <c r="EC334" s="8"/>
      <c r="ED334" s="8"/>
      <c r="EE334" s="8"/>
      <c r="EF334" s="8"/>
      <c r="EG334" s="8"/>
      <c r="EH334" s="8"/>
      <c r="EI334" s="8"/>
      <c r="EJ334" s="8"/>
      <c r="EK334" s="8"/>
      <c r="EL334" s="8"/>
      <c r="EM334" s="8"/>
      <c r="EN334" s="8"/>
      <c r="EO334" s="8"/>
      <c r="EP334" s="8"/>
      <c r="EQ334" s="8"/>
      <c r="ER334" s="8"/>
      <c r="ES334" s="8"/>
      <c r="ET334" s="8"/>
      <c r="EU334" s="8"/>
      <c r="EV334" s="8"/>
      <c r="EW334" s="8"/>
      <c r="EX334" s="8"/>
      <c r="EY334" s="8"/>
      <c r="EZ334" s="8"/>
      <c r="FA334" s="8"/>
      <c r="FB334" s="8"/>
      <c r="FC334" s="8"/>
      <c r="FD334" s="8"/>
      <c r="FE334" s="8"/>
      <c r="FF334" s="8"/>
      <c r="FG334" s="8"/>
      <c r="FH334" s="8"/>
      <c r="FI334" s="8"/>
    </row>
    <row r="335" spans="1:165"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c r="DI335" s="8"/>
      <c r="DJ335" s="8"/>
      <c r="DK335" s="8"/>
      <c r="DL335" s="8"/>
      <c r="DM335" s="8"/>
      <c r="DN335" s="8"/>
      <c r="DO335" s="8"/>
      <c r="DP335" s="8"/>
      <c r="DQ335" s="8"/>
      <c r="DR335" s="8"/>
      <c r="DS335" s="8"/>
      <c r="DT335" s="8"/>
      <c r="DU335" s="8"/>
      <c r="DV335" s="8"/>
      <c r="DW335" s="8"/>
      <c r="DX335" s="8"/>
      <c r="DY335" s="8"/>
      <c r="DZ335" s="8"/>
      <c r="EA335" s="8"/>
      <c r="EB335" s="8"/>
      <c r="EC335" s="8"/>
      <c r="ED335" s="8"/>
      <c r="EE335" s="8"/>
      <c r="EF335" s="8"/>
      <c r="EG335" s="8"/>
      <c r="EH335" s="8"/>
      <c r="EI335" s="8"/>
      <c r="EJ335" s="8"/>
      <c r="EK335" s="8"/>
      <c r="EL335" s="8"/>
      <c r="EM335" s="8"/>
      <c r="EN335" s="8"/>
      <c r="EO335" s="8"/>
      <c r="EP335" s="8"/>
      <c r="EQ335" s="8"/>
      <c r="ER335" s="8"/>
      <c r="ES335" s="8"/>
      <c r="ET335" s="8"/>
      <c r="EU335" s="8"/>
      <c r="EV335" s="8"/>
      <c r="EW335" s="8"/>
      <c r="EX335" s="8"/>
      <c r="EY335" s="8"/>
      <c r="EZ335" s="8"/>
      <c r="FA335" s="8"/>
      <c r="FB335" s="8"/>
      <c r="FC335" s="8"/>
      <c r="FD335" s="8"/>
      <c r="FE335" s="8"/>
      <c r="FF335" s="8"/>
      <c r="FG335" s="8"/>
      <c r="FH335" s="8"/>
      <c r="FI335" s="8"/>
    </row>
    <row r="336" spans="1:165"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c r="CV336" s="8"/>
      <c r="CW336" s="8"/>
      <c r="CX336" s="8"/>
      <c r="CY336" s="8"/>
      <c r="CZ336" s="8"/>
      <c r="DA336" s="8"/>
      <c r="DB336" s="8"/>
      <c r="DC336" s="8"/>
      <c r="DD336" s="8"/>
      <c r="DE336" s="8"/>
      <c r="DF336" s="8"/>
      <c r="DG336" s="8"/>
      <c r="DH336" s="8"/>
      <c r="DI336" s="8"/>
      <c r="DJ336" s="8"/>
      <c r="DK336" s="8"/>
      <c r="DL336" s="8"/>
      <c r="DM336" s="8"/>
      <c r="DN336" s="8"/>
      <c r="DO336" s="8"/>
      <c r="DP336" s="8"/>
      <c r="DQ336" s="8"/>
      <c r="DR336" s="8"/>
      <c r="DS336" s="8"/>
      <c r="DT336" s="8"/>
      <c r="DU336" s="8"/>
      <c r="DV336" s="8"/>
      <c r="DW336" s="8"/>
      <c r="DX336" s="8"/>
      <c r="DY336" s="8"/>
      <c r="DZ336" s="8"/>
      <c r="EA336" s="8"/>
      <c r="EB336" s="8"/>
      <c r="EC336" s="8"/>
      <c r="ED336" s="8"/>
      <c r="EE336" s="8"/>
      <c r="EF336" s="8"/>
      <c r="EG336" s="8"/>
      <c r="EH336" s="8"/>
      <c r="EI336" s="8"/>
      <c r="EJ336" s="8"/>
      <c r="EK336" s="8"/>
      <c r="EL336" s="8"/>
      <c r="EM336" s="8"/>
      <c r="EN336" s="8"/>
      <c r="EO336" s="8"/>
      <c r="EP336" s="8"/>
      <c r="EQ336" s="8"/>
      <c r="ER336" s="8"/>
      <c r="ES336" s="8"/>
      <c r="ET336" s="8"/>
      <c r="EU336" s="8"/>
      <c r="EV336" s="8"/>
      <c r="EW336" s="8"/>
      <c r="EX336" s="8"/>
      <c r="EY336" s="8"/>
      <c r="EZ336" s="8"/>
      <c r="FA336" s="8"/>
      <c r="FB336" s="8"/>
      <c r="FC336" s="8"/>
      <c r="FD336" s="8"/>
      <c r="FE336" s="8"/>
      <c r="FF336" s="8"/>
      <c r="FG336" s="8"/>
      <c r="FH336" s="8"/>
      <c r="FI336" s="8"/>
    </row>
    <row r="337" spans="1:165"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c r="DI337" s="8"/>
      <c r="DJ337" s="8"/>
      <c r="DK337" s="8"/>
      <c r="DL337" s="8"/>
      <c r="DM337" s="8"/>
      <c r="DN337" s="8"/>
      <c r="DO337" s="8"/>
      <c r="DP337" s="8"/>
      <c r="DQ337" s="8"/>
      <c r="DR337" s="8"/>
      <c r="DS337" s="8"/>
      <c r="DT337" s="8"/>
      <c r="DU337" s="8"/>
      <c r="DV337" s="8"/>
      <c r="DW337" s="8"/>
      <c r="DX337" s="8"/>
      <c r="DY337" s="8"/>
      <c r="DZ337" s="8"/>
      <c r="EA337" s="8"/>
      <c r="EB337" s="8"/>
      <c r="EC337" s="8"/>
      <c r="ED337" s="8"/>
      <c r="EE337" s="8"/>
      <c r="EF337" s="8"/>
      <c r="EG337" s="8"/>
      <c r="EH337" s="8"/>
      <c r="EI337" s="8"/>
      <c r="EJ337" s="8"/>
      <c r="EK337" s="8"/>
      <c r="EL337" s="8"/>
      <c r="EM337" s="8"/>
      <c r="EN337" s="8"/>
      <c r="EO337" s="8"/>
      <c r="EP337" s="8"/>
      <c r="EQ337" s="8"/>
      <c r="ER337" s="8"/>
      <c r="ES337" s="8"/>
      <c r="ET337" s="8"/>
      <c r="EU337" s="8"/>
      <c r="EV337" s="8"/>
      <c r="EW337" s="8"/>
      <c r="EX337" s="8"/>
      <c r="EY337" s="8"/>
      <c r="EZ337" s="8"/>
      <c r="FA337" s="8"/>
      <c r="FB337" s="8"/>
      <c r="FC337" s="8"/>
      <c r="FD337" s="8"/>
      <c r="FE337" s="8"/>
      <c r="FF337" s="8"/>
      <c r="FG337" s="8"/>
      <c r="FH337" s="8"/>
      <c r="FI337" s="8"/>
    </row>
    <row r="338" spans="1:165"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c r="DI338" s="8"/>
      <c r="DJ338" s="8"/>
      <c r="DK338" s="8"/>
      <c r="DL338" s="8"/>
      <c r="DM338" s="8"/>
      <c r="DN338" s="8"/>
      <c r="DO338" s="8"/>
      <c r="DP338" s="8"/>
      <c r="DQ338" s="8"/>
      <c r="DR338" s="8"/>
      <c r="DS338" s="8"/>
      <c r="DT338" s="8"/>
      <c r="DU338" s="8"/>
      <c r="DV338" s="8"/>
      <c r="DW338" s="8"/>
      <c r="DX338" s="8"/>
      <c r="DY338" s="8"/>
      <c r="DZ338" s="8"/>
      <c r="EA338" s="8"/>
      <c r="EB338" s="8"/>
      <c r="EC338" s="8"/>
      <c r="ED338" s="8"/>
      <c r="EE338" s="8"/>
      <c r="EF338" s="8"/>
      <c r="EG338" s="8"/>
      <c r="EH338" s="8"/>
      <c r="EI338" s="8"/>
      <c r="EJ338" s="8"/>
      <c r="EK338" s="8"/>
      <c r="EL338" s="8"/>
      <c r="EM338" s="8"/>
      <c r="EN338" s="8"/>
      <c r="EO338" s="8"/>
      <c r="EP338" s="8"/>
      <c r="EQ338" s="8"/>
      <c r="ER338" s="8"/>
      <c r="ES338" s="8"/>
      <c r="ET338" s="8"/>
      <c r="EU338" s="8"/>
      <c r="EV338" s="8"/>
      <c r="EW338" s="8"/>
      <c r="EX338" s="8"/>
      <c r="EY338" s="8"/>
      <c r="EZ338" s="8"/>
      <c r="FA338" s="8"/>
      <c r="FB338" s="8"/>
      <c r="FC338" s="8"/>
      <c r="FD338" s="8"/>
      <c r="FE338" s="8"/>
      <c r="FF338" s="8"/>
      <c r="FG338" s="8"/>
      <c r="FH338" s="8"/>
      <c r="FI338" s="8"/>
    </row>
    <row r="339" spans="1:165"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c r="DI339" s="8"/>
      <c r="DJ339" s="8"/>
      <c r="DK339" s="8"/>
      <c r="DL339" s="8"/>
      <c r="DM339" s="8"/>
      <c r="DN339" s="8"/>
      <c r="DO339" s="8"/>
      <c r="DP339" s="8"/>
      <c r="DQ339" s="8"/>
      <c r="DR339" s="8"/>
      <c r="DS339" s="8"/>
      <c r="DT339" s="8"/>
      <c r="DU339" s="8"/>
      <c r="DV339" s="8"/>
      <c r="DW339" s="8"/>
      <c r="DX339" s="8"/>
      <c r="DY339" s="8"/>
      <c r="DZ339" s="8"/>
      <c r="EA339" s="8"/>
      <c r="EB339" s="8"/>
      <c r="EC339" s="8"/>
      <c r="ED339" s="8"/>
      <c r="EE339" s="8"/>
      <c r="EF339" s="8"/>
      <c r="EG339" s="8"/>
      <c r="EH339" s="8"/>
      <c r="EI339" s="8"/>
      <c r="EJ339" s="8"/>
      <c r="EK339" s="8"/>
      <c r="EL339" s="8"/>
      <c r="EM339" s="8"/>
      <c r="EN339" s="8"/>
      <c r="EO339" s="8"/>
      <c r="EP339" s="8"/>
      <c r="EQ339" s="8"/>
      <c r="ER339" s="8"/>
      <c r="ES339" s="8"/>
      <c r="ET339" s="8"/>
      <c r="EU339" s="8"/>
      <c r="EV339" s="8"/>
      <c r="EW339" s="8"/>
      <c r="EX339" s="8"/>
      <c r="EY339" s="8"/>
      <c r="EZ339" s="8"/>
      <c r="FA339" s="8"/>
      <c r="FB339" s="8"/>
      <c r="FC339" s="8"/>
      <c r="FD339" s="8"/>
      <c r="FE339" s="8"/>
      <c r="FF339" s="8"/>
      <c r="FG339" s="8"/>
      <c r="FH339" s="8"/>
      <c r="FI339" s="8"/>
    </row>
    <row r="340" spans="1:165"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8"/>
      <c r="DM340" s="8"/>
      <c r="DN340" s="8"/>
      <c r="DO340" s="8"/>
      <c r="DP340" s="8"/>
      <c r="DQ340" s="8"/>
      <c r="DR340" s="8"/>
      <c r="DS340" s="8"/>
      <c r="DT340" s="8"/>
      <c r="DU340" s="8"/>
      <c r="DV340" s="8"/>
      <c r="DW340" s="8"/>
      <c r="DX340" s="8"/>
      <c r="DY340" s="8"/>
      <c r="DZ340" s="8"/>
      <c r="EA340" s="8"/>
      <c r="EB340" s="8"/>
      <c r="EC340" s="8"/>
      <c r="ED340" s="8"/>
      <c r="EE340" s="8"/>
      <c r="EF340" s="8"/>
      <c r="EG340" s="8"/>
      <c r="EH340" s="8"/>
      <c r="EI340" s="8"/>
      <c r="EJ340" s="8"/>
      <c r="EK340" s="8"/>
      <c r="EL340" s="8"/>
      <c r="EM340" s="8"/>
      <c r="EN340" s="8"/>
      <c r="EO340" s="8"/>
      <c r="EP340" s="8"/>
      <c r="EQ340" s="8"/>
      <c r="ER340" s="8"/>
      <c r="ES340" s="8"/>
      <c r="ET340" s="8"/>
      <c r="EU340" s="8"/>
      <c r="EV340" s="8"/>
      <c r="EW340" s="8"/>
      <c r="EX340" s="8"/>
      <c r="EY340" s="8"/>
      <c r="EZ340" s="8"/>
      <c r="FA340" s="8"/>
      <c r="FB340" s="8"/>
      <c r="FC340" s="8"/>
      <c r="FD340" s="8"/>
      <c r="FE340" s="8"/>
      <c r="FF340" s="8"/>
      <c r="FG340" s="8"/>
      <c r="FH340" s="8"/>
      <c r="FI340" s="8"/>
    </row>
    <row r="341" spans="1:165"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8"/>
      <c r="DM341" s="8"/>
      <c r="DN341" s="8"/>
      <c r="DO341" s="8"/>
      <c r="DP341" s="8"/>
      <c r="DQ341" s="8"/>
      <c r="DR341" s="8"/>
      <c r="DS341" s="8"/>
      <c r="DT341" s="8"/>
      <c r="DU341" s="8"/>
      <c r="DV341" s="8"/>
      <c r="DW341" s="8"/>
      <c r="DX341" s="8"/>
      <c r="DY341" s="8"/>
      <c r="DZ341" s="8"/>
      <c r="EA341" s="8"/>
      <c r="EB341" s="8"/>
      <c r="EC341" s="8"/>
      <c r="ED341" s="8"/>
      <c r="EE341" s="8"/>
      <c r="EF341" s="8"/>
      <c r="EG341" s="8"/>
      <c r="EH341" s="8"/>
      <c r="EI341" s="8"/>
      <c r="EJ341" s="8"/>
      <c r="EK341" s="8"/>
      <c r="EL341" s="8"/>
      <c r="EM341" s="8"/>
      <c r="EN341" s="8"/>
      <c r="EO341" s="8"/>
      <c r="EP341" s="8"/>
      <c r="EQ341" s="8"/>
      <c r="ER341" s="8"/>
      <c r="ES341" s="8"/>
      <c r="ET341" s="8"/>
      <c r="EU341" s="8"/>
      <c r="EV341" s="8"/>
      <c r="EW341" s="8"/>
      <c r="EX341" s="8"/>
      <c r="EY341" s="8"/>
      <c r="EZ341" s="8"/>
      <c r="FA341" s="8"/>
      <c r="FB341" s="8"/>
      <c r="FC341" s="8"/>
      <c r="FD341" s="8"/>
      <c r="FE341" s="8"/>
      <c r="FF341" s="8"/>
      <c r="FG341" s="8"/>
      <c r="FH341" s="8"/>
      <c r="FI341" s="8"/>
    </row>
    <row r="342" spans="1:165"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c r="DI342" s="8"/>
      <c r="DJ342" s="8"/>
      <c r="DK342" s="8"/>
      <c r="DL342" s="8"/>
      <c r="DM342" s="8"/>
      <c r="DN342" s="8"/>
      <c r="DO342" s="8"/>
      <c r="DP342" s="8"/>
      <c r="DQ342" s="8"/>
      <c r="DR342" s="8"/>
      <c r="DS342" s="8"/>
      <c r="DT342" s="8"/>
      <c r="DU342" s="8"/>
      <c r="DV342" s="8"/>
      <c r="DW342" s="8"/>
      <c r="DX342" s="8"/>
      <c r="DY342" s="8"/>
      <c r="DZ342" s="8"/>
      <c r="EA342" s="8"/>
      <c r="EB342" s="8"/>
      <c r="EC342" s="8"/>
      <c r="ED342" s="8"/>
      <c r="EE342" s="8"/>
      <c r="EF342" s="8"/>
      <c r="EG342" s="8"/>
      <c r="EH342" s="8"/>
      <c r="EI342" s="8"/>
      <c r="EJ342" s="8"/>
      <c r="EK342" s="8"/>
      <c r="EL342" s="8"/>
      <c r="EM342" s="8"/>
      <c r="EN342" s="8"/>
      <c r="EO342" s="8"/>
      <c r="EP342" s="8"/>
      <c r="EQ342" s="8"/>
      <c r="ER342" s="8"/>
      <c r="ES342" s="8"/>
      <c r="ET342" s="8"/>
      <c r="EU342" s="8"/>
      <c r="EV342" s="8"/>
      <c r="EW342" s="8"/>
      <c r="EX342" s="8"/>
      <c r="EY342" s="8"/>
      <c r="EZ342" s="8"/>
      <c r="FA342" s="8"/>
      <c r="FB342" s="8"/>
      <c r="FC342" s="8"/>
      <c r="FD342" s="8"/>
      <c r="FE342" s="8"/>
      <c r="FF342" s="8"/>
      <c r="FG342" s="8"/>
      <c r="FH342" s="8"/>
      <c r="FI342" s="8"/>
    </row>
    <row r="343" spans="1:165"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c r="DI343" s="8"/>
      <c r="DJ343" s="8"/>
      <c r="DK343" s="8"/>
      <c r="DL343" s="8"/>
      <c r="DM343" s="8"/>
      <c r="DN343" s="8"/>
      <c r="DO343" s="8"/>
      <c r="DP343" s="8"/>
      <c r="DQ343" s="8"/>
      <c r="DR343" s="8"/>
      <c r="DS343" s="8"/>
      <c r="DT343" s="8"/>
      <c r="DU343" s="8"/>
      <c r="DV343" s="8"/>
      <c r="DW343" s="8"/>
      <c r="DX343" s="8"/>
      <c r="DY343" s="8"/>
      <c r="DZ343" s="8"/>
      <c r="EA343" s="8"/>
      <c r="EB343" s="8"/>
      <c r="EC343" s="8"/>
      <c r="ED343" s="8"/>
      <c r="EE343" s="8"/>
      <c r="EF343" s="8"/>
      <c r="EG343" s="8"/>
      <c r="EH343" s="8"/>
      <c r="EI343" s="8"/>
      <c r="EJ343" s="8"/>
      <c r="EK343" s="8"/>
      <c r="EL343" s="8"/>
      <c r="EM343" s="8"/>
      <c r="EN343" s="8"/>
      <c r="EO343" s="8"/>
      <c r="EP343" s="8"/>
      <c r="EQ343" s="8"/>
      <c r="ER343" s="8"/>
      <c r="ES343" s="8"/>
      <c r="ET343" s="8"/>
      <c r="EU343" s="8"/>
      <c r="EV343" s="8"/>
      <c r="EW343" s="8"/>
      <c r="EX343" s="8"/>
      <c r="EY343" s="8"/>
      <c r="EZ343" s="8"/>
      <c r="FA343" s="8"/>
      <c r="FB343" s="8"/>
      <c r="FC343" s="8"/>
      <c r="FD343" s="8"/>
      <c r="FE343" s="8"/>
      <c r="FF343" s="8"/>
      <c r="FG343" s="8"/>
      <c r="FH343" s="8"/>
      <c r="FI343" s="8"/>
    </row>
    <row r="344" spans="1:165"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c r="DI344" s="8"/>
      <c r="DJ344" s="8"/>
      <c r="DK344" s="8"/>
      <c r="DL344" s="8"/>
      <c r="DM344" s="8"/>
      <c r="DN344" s="8"/>
      <c r="DO344" s="8"/>
      <c r="DP344" s="8"/>
      <c r="DQ344" s="8"/>
      <c r="DR344" s="8"/>
      <c r="DS344" s="8"/>
      <c r="DT344" s="8"/>
      <c r="DU344" s="8"/>
      <c r="DV344" s="8"/>
      <c r="DW344" s="8"/>
      <c r="DX344" s="8"/>
      <c r="DY344" s="8"/>
      <c r="DZ344" s="8"/>
      <c r="EA344" s="8"/>
      <c r="EB344" s="8"/>
      <c r="EC344" s="8"/>
      <c r="ED344" s="8"/>
      <c r="EE344" s="8"/>
      <c r="EF344" s="8"/>
      <c r="EG344" s="8"/>
      <c r="EH344" s="8"/>
      <c r="EI344" s="8"/>
      <c r="EJ344" s="8"/>
      <c r="EK344" s="8"/>
      <c r="EL344" s="8"/>
      <c r="EM344" s="8"/>
      <c r="EN344" s="8"/>
      <c r="EO344" s="8"/>
      <c r="EP344" s="8"/>
      <c r="EQ344" s="8"/>
      <c r="ER344" s="8"/>
      <c r="ES344" s="8"/>
      <c r="ET344" s="8"/>
      <c r="EU344" s="8"/>
      <c r="EV344" s="8"/>
      <c r="EW344" s="8"/>
      <c r="EX344" s="8"/>
      <c r="EY344" s="8"/>
      <c r="EZ344" s="8"/>
      <c r="FA344" s="8"/>
      <c r="FB344" s="8"/>
      <c r="FC344" s="8"/>
      <c r="FD344" s="8"/>
      <c r="FE344" s="8"/>
      <c r="FF344" s="8"/>
      <c r="FG344" s="8"/>
      <c r="FH344" s="8"/>
      <c r="FI344" s="8"/>
    </row>
    <row r="345" spans="1:165"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c r="DI345" s="8"/>
      <c r="DJ345" s="8"/>
      <c r="DK345" s="8"/>
      <c r="DL345" s="8"/>
      <c r="DM345" s="8"/>
      <c r="DN345" s="8"/>
      <c r="DO345" s="8"/>
      <c r="DP345" s="8"/>
      <c r="DQ345" s="8"/>
      <c r="DR345" s="8"/>
      <c r="DS345" s="8"/>
      <c r="DT345" s="8"/>
      <c r="DU345" s="8"/>
      <c r="DV345" s="8"/>
      <c r="DW345" s="8"/>
      <c r="DX345" s="8"/>
      <c r="DY345" s="8"/>
      <c r="DZ345" s="8"/>
      <c r="EA345" s="8"/>
      <c r="EB345" s="8"/>
      <c r="EC345" s="8"/>
      <c r="ED345" s="8"/>
      <c r="EE345" s="8"/>
      <c r="EF345" s="8"/>
      <c r="EG345" s="8"/>
      <c r="EH345" s="8"/>
      <c r="EI345" s="8"/>
      <c r="EJ345" s="8"/>
      <c r="EK345" s="8"/>
      <c r="EL345" s="8"/>
      <c r="EM345" s="8"/>
      <c r="EN345" s="8"/>
      <c r="EO345" s="8"/>
      <c r="EP345" s="8"/>
      <c r="EQ345" s="8"/>
      <c r="ER345" s="8"/>
      <c r="ES345" s="8"/>
      <c r="ET345" s="8"/>
      <c r="EU345" s="8"/>
      <c r="EV345" s="8"/>
      <c r="EW345" s="8"/>
      <c r="EX345" s="8"/>
      <c r="EY345" s="8"/>
      <c r="EZ345" s="8"/>
      <c r="FA345" s="8"/>
      <c r="FB345" s="8"/>
      <c r="FC345" s="8"/>
      <c r="FD345" s="8"/>
      <c r="FE345" s="8"/>
      <c r="FF345" s="8"/>
      <c r="FG345" s="8"/>
      <c r="FH345" s="8"/>
      <c r="FI345" s="8"/>
    </row>
    <row r="346" spans="1:165"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c r="DI346" s="8"/>
      <c r="DJ346" s="8"/>
      <c r="DK346" s="8"/>
      <c r="DL346" s="8"/>
      <c r="DM346" s="8"/>
      <c r="DN346" s="8"/>
      <c r="DO346" s="8"/>
      <c r="DP346" s="8"/>
      <c r="DQ346" s="8"/>
      <c r="DR346" s="8"/>
      <c r="DS346" s="8"/>
      <c r="DT346" s="8"/>
      <c r="DU346" s="8"/>
      <c r="DV346" s="8"/>
      <c r="DW346" s="8"/>
      <c r="DX346" s="8"/>
      <c r="DY346" s="8"/>
      <c r="DZ346" s="8"/>
      <c r="EA346" s="8"/>
      <c r="EB346" s="8"/>
      <c r="EC346" s="8"/>
      <c r="ED346" s="8"/>
      <c r="EE346" s="8"/>
      <c r="EF346" s="8"/>
      <c r="EG346" s="8"/>
      <c r="EH346" s="8"/>
      <c r="EI346" s="8"/>
      <c r="EJ346" s="8"/>
      <c r="EK346" s="8"/>
      <c r="EL346" s="8"/>
      <c r="EM346" s="8"/>
      <c r="EN346" s="8"/>
      <c r="EO346" s="8"/>
      <c r="EP346" s="8"/>
      <c r="EQ346" s="8"/>
      <c r="ER346" s="8"/>
      <c r="ES346" s="8"/>
      <c r="ET346" s="8"/>
      <c r="EU346" s="8"/>
      <c r="EV346" s="8"/>
      <c r="EW346" s="8"/>
      <c r="EX346" s="8"/>
      <c r="EY346" s="8"/>
      <c r="EZ346" s="8"/>
      <c r="FA346" s="8"/>
      <c r="FB346" s="8"/>
      <c r="FC346" s="8"/>
      <c r="FD346" s="8"/>
      <c r="FE346" s="8"/>
      <c r="FF346" s="8"/>
      <c r="FG346" s="8"/>
      <c r="FH346" s="8"/>
      <c r="FI346" s="8"/>
    </row>
    <row r="347" spans="1:165"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c r="DI347" s="8"/>
      <c r="DJ347" s="8"/>
      <c r="DK347" s="8"/>
      <c r="DL347" s="8"/>
      <c r="DM347" s="8"/>
      <c r="DN347" s="8"/>
      <c r="DO347" s="8"/>
      <c r="DP347" s="8"/>
      <c r="DQ347" s="8"/>
      <c r="DR347" s="8"/>
      <c r="DS347" s="8"/>
      <c r="DT347" s="8"/>
      <c r="DU347" s="8"/>
      <c r="DV347" s="8"/>
      <c r="DW347" s="8"/>
      <c r="DX347" s="8"/>
      <c r="DY347" s="8"/>
      <c r="DZ347" s="8"/>
      <c r="EA347" s="8"/>
      <c r="EB347" s="8"/>
      <c r="EC347" s="8"/>
      <c r="ED347" s="8"/>
      <c r="EE347" s="8"/>
      <c r="EF347" s="8"/>
      <c r="EG347" s="8"/>
      <c r="EH347" s="8"/>
      <c r="EI347" s="8"/>
      <c r="EJ347" s="8"/>
      <c r="EK347" s="8"/>
      <c r="EL347" s="8"/>
      <c r="EM347" s="8"/>
      <c r="EN347" s="8"/>
      <c r="EO347" s="8"/>
      <c r="EP347" s="8"/>
      <c r="EQ347" s="8"/>
      <c r="ER347" s="8"/>
      <c r="ES347" s="8"/>
      <c r="ET347" s="8"/>
      <c r="EU347" s="8"/>
      <c r="EV347" s="8"/>
      <c r="EW347" s="8"/>
      <c r="EX347" s="8"/>
      <c r="EY347" s="8"/>
      <c r="EZ347" s="8"/>
      <c r="FA347" s="8"/>
      <c r="FB347" s="8"/>
      <c r="FC347" s="8"/>
      <c r="FD347" s="8"/>
      <c r="FE347" s="8"/>
      <c r="FF347" s="8"/>
      <c r="FG347" s="8"/>
      <c r="FH347" s="8"/>
      <c r="FI347" s="8"/>
    </row>
    <row r="348" spans="1:165"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c r="DI348" s="8"/>
      <c r="DJ348" s="8"/>
      <c r="DK348" s="8"/>
      <c r="DL348" s="8"/>
      <c r="DM348" s="8"/>
      <c r="DN348" s="8"/>
      <c r="DO348" s="8"/>
      <c r="DP348" s="8"/>
      <c r="DQ348" s="8"/>
      <c r="DR348" s="8"/>
      <c r="DS348" s="8"/>
      <c r="DT348" s="8"/>
      <c r="DU348" s="8"/>
      <c r="DV348" s="8"/>
      <c r="DW348" s="8"/>
      <c r="DX348" s="8"/>
      <c r="DY348" s="8"/>
      <c r="DZ348" s="8"/>
      <c r="EA348" s="8"/>
      <c r="EB348" s="8"/>
      <c r="EC348" s="8"/>
      <c r="ED348" s="8"/>
      <c r="EE348" s="8"/>
      <c r="EF348" s="8"/>
      <c r="EG348" s="8"/>
      <c r="EH348" s="8"/>
      <c r="EI348" s="8"/>
      <c r="EJ348" s="8"/>
      <c r="EK348" s="8"/>
      <c r="EL348" s="8"/>
      <c r="EM348" s="8"/>
      <c r="EN348" s="8"/>
      <c r="EO348" s="8"/>
      <c r="EP348" s="8"/>
      <c r="EQ348" s="8"/>
      <c r="ER348" s="8"/>
      <c r="ES348" s="8"/>
      <c r="ET348" s="8"/>
      <c r="EU348" s="8"/>
      <c r="EV348" s="8"/>
      <c r="EW348" s="8"/>
      <c r="EX348" s="8"/>
      <c r="EY348" s="8"/>
      <c r="EZ348" s="8"/>
      <c r="FA348" s="8"/>
      <c r="FB348" s="8"/>
      <c r="FC348" s="8"/>
      <c r="FD348" s="8"/>
      <c r="FE348" s="8"/>
      <c r="FF348" s="8"/>
      <c r="FG348" s="8"/>
      <c r="FH348" s="8"/>
      <c r="FI348" s="8"/>
    </row>
    <row r="349" spans="1:165"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c r="DI349" s="8"/>
      <c r="DJ349" s="8"/>
      <c r="DK349" s="8"/>
      <c r="DL349" s="8"/>
      <c r="DM349" s="8"/>
      <c r="DN349" s="8"/>
      <c r="DO349" s="8"/>
      <c r="DP349" s="8"/>
      <c r="DQ349" s="8"/>
      <c r="DR349" s="8"/>
      <c r="DS349" s="8"/>
      <c r="DT349" s="8"/>
      <c r="DU349" s="8"/>
      <c r="DV349" s="8"/>
      <c r="DW349" s="8"/>
      <c r="DX349" s="8"/>
      <c r="DY349" s="8"/>
      <c r="DZ349" s="8"/>
      <c r="EA349" s="8"/>
      <c r="EB349" s="8"/>
      <c r="EC349" s="8"/>
      <c r="ED349" s="8"/>
      <c r="EE349" s="8"/>
      <c r="EF349" s="8"/>
      <c r="EG349" s="8"/>
      <c r="EH349" s="8"/>
      <c r="EI349" s="8"/>
      <c r="EJ349" s="8"/>
      <c r="EK349" s="8"/>
      <c r="EL349" s="8"/>
      <c r="EM349" s="8"/>
      <c r="EN349" s="8"/>
      <c r="EO349" s="8"/>
      <c r="EP349" s="8"/>
      <c r="EQ349" s="8"/>
      <c r="ER349" s="8"/>
      <c r="ES349" s="8"/>
      <c r="ET349" s="8"/>
      <c r="EU349" s="8"/>
      <c r="EV349" s="8"/>
      <c r="EW349" s="8"/>
      <c r="EX349" s="8"/>
      <c r="EY349" s="8"/>
      <c r="EZ349" s="8"/>
      <c r="FA349" s="8"/>
      <c r="FB349" s="8"/>
      <c r="FC349" s="8"/>
      <c r="FD349" s="8"/>
      <c r="FE349" s="8"/>
      <c r="FF349" s="8"/>
      <c r="FG349" s="8"/>
      <c r="FH349" s="8"/>
      <c r="FI349" s="8"/>
    </row>
    <row r="350" spans="1:165"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8"/>
      <c r="DM350" s="8"/>
      <c r="DN350" s="8"/>
      <c r="DO350" s="8"/>
      <c r="DP350" s="8"/>
      <c r="DQ350" s="8"/>
      <c r="DR350" s="8"/>
      <c r="DS350" s="8"/>
      <c r="DT350" s="8"/>
      <c r="DU350" s="8"/>
      <c r="DV350" s="8"/>
      <c r="DW350" s="8"/>
      <c r="DX350" s="8"/>
      <c r="DY350" s="8"/>
      <c r="DZ350" s="8"/>
      <c r="EA350" s="8"/>
      <c r="EB350" s="8"/>
      <c r="EC350" s="8"/>
      <c r="ED350" s="8"/>
      <c r="EE350" s="8"/>
      <c r="EF350" s="8"/>
      <c r="EG350" s="8"/>
      <c r="EH350" s="8"/>
      <c r="EI350" s="8"/>
      <c r="EJ350" s="8"/>
      <c r="EK350" s="8"/>
      <c r="EL350" s="8"/>
      <c r="EM350" s="8"/>
      <c r="EN350" s="8"/>
      <c r="EO350" s="8"/>
      <c r="EP350" s="8"/>
      <c r="EQ350" s="8"/>
      <c r="ER350" s="8"/>
      <c r="ES350" s="8"/>
      <c r="ET350" s="8"/>
      <c r="EU350" s="8"/>
      <c r="EV350" s="8"/>
      <c r="EW350" s="8"/>
      <c r="EX350" s="8"/>
      <c r="EY350" s="8"/>
      <c r="EZ350" s="8"/>
      <c r="FA350" s="8"/>
      <c r="FB350" s="8"/>
      <c r="FC350" s="8"/>
      <c r="FD350" s="8"/>
      <c r="FE350" s="8"/>
      <c r="FF350" s="8"/>
      <c r="FG350" s="8"/>
      <c r="FH350" s="8"/>
      <c r="FI350" s="8"/>
    </row>
    <row r="351" spans="1:165"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c r="DL351" s="8"/>
      <c r="DM351" s="8"/>
      <c r="DN351" s="8"/>
      <c r="DO351" s="8"/>
      <c r="DP351" s="8"/>
      <c r="DQ351" s="8"/>
      <c r="DR351" s="8"/>
      <c r="DS351" s="8"/>
      <c r="DT351" s="8"/>
      <c r="DU351" s="8"/>
      <c r="DV351" s="8"/>
      <c r="DW351" s="8"/>
      <c r="DX351" s="8"/>
      <c r="DY351" s="8"/>
      <c r="DZ351" s="8"/>
      <c r="EA351" s="8"/>
      <c r="EB351" s="8"/>
      <c r="EC351" s="8"/>
      <c r="ED351" s="8"/>
      <c r="EE351" s="8"/>
      <c r="EF351" s="8"/>
      <c r="EG351" s="8"/>
      <c r="EH351" s="8"/>
      <c r="EI351" s="8"/>
      <c r="EJ351" s="8"/>
      <c r="EK351" s="8"/>
      <c r="EL351" s="8"/>
      <c r="EM351" s="8"/>
      <c r="EN351" s="8"/>
      <c r="EO351" s="8"/>
      <c r="EP351" s="8"/>
      <c r="EQ351" s="8"/>
      <c r="ER351" s="8"/>
      <c r="ES351" s="8"/>
      <c r="ET351" s="8"/>
      <c r="EU351" s="8"/>
      <c r="EV351" s="8"/>
      <c r="EW351" s="8"/>
      <c r="EX351" s="8"/>
      <c r="EY351" s="8"/>
      <c r="EZ351" s="8"/>
      <c r="FA351" s="8"/>
      <c r="FB351" s="8"/>
      <c r="FC351" s="8"/>
      <c r="FD351" s="8"/>
      <c r="FE351" s="8"/>
      <c r="FF351" s="8"/>
      <c r="FG351" s="8"/>
      <c r="FH351" s="8"/>
      <c r="FI351" s="8"/>
    </row>
    <row r="352" spans="1:165"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8"/>
      <c r="DM352" s="8"/>
      <c r="DN352" s="8"/>
      <c r="DO352" s="8"/>
      <c r="DP352" s="8"/>
      <c r="DQ352" s="8"/>
      <c r="DR352" s="8"/>
      <c r="DS352" s="8"/>
      <c r="DT352" s="8"/>
      <c r="DU352" s="8"/>
      <c r="DV352" s="8"/>
      <c r="DW352" s="8"/>
      <c r="DX352" s="8"/>
      <c r="DY352" s="8"/>
      <c r="DZ352" s="8"/>
      <c r="EA352" s="8"/>
      <c r="EB352" s="8"/>
      <c r="EC352" s="8"/>
      <c r="ED352" s="8"/>
      <c r="EE352" s="8"/>
      <c r="EF352" s="8"/>
      <c r="EG352" s="8"/>
      <c r="EH352" s="8"/>
      <c r="EI352" s="8"/>
      <c r="EJ352" s="8"/>
      <c r="EK352" s="8"/>
      <c r="EL352" s="8"/>
      <c r="EM352" s="8"/>
      <c r="EN352" s="8"/>
      <c r="EO352" s="8"/>
      <c r="EP352" s="8"/>
      <c r="EQ352" s="8"/>
      <c r="ER352" s="8"/>
      <c r="ES352" s="8"/>
      <c r="ET352" s="8"/>
      <c r="EU352" s="8"/>
      <c r="EV352" s="8"/>
      <c r="EW352" s="8"/>
      <c r="EX352" s="8"/>
      <c r="EY352" s="8"/>
      <c r="EZ352" s="8"/>
      <c r="FA352" s="8"/>
      <c r="FB352" s="8"/>
      <c r="FC352" s="8"/>
      <c r="FD352" s="8"/>
      <c r="FE352" s="8"/>
      <c r="FF352" s="8"/>
      <c r="FG352" s="8"/>
      <c r="FH352" s="8"/>
      <c r="FI352" s="8"/>
    </row>
    <row r="353" spans="1:165"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c r="DI353" s="8"/>
      <c r="DJ353" s="8"/>
      <c r="DK353" s="8"/>
      <c r="DL353" s="8"/>
      <c r="DM353" s="8"/>
      <c r="DN353" s="8"/>
      <c r="DO353" s="8"/>
      <c r="DP353" s="8"/>
      <c r="DQ353" s="8"/>
      <c r="DR353" s="8"/>
      <c r="DS353" s="8"/>
      <c r="DT353" s="8"/>
      <c r="DU353" s="8"/>
      <c r="DV353" s="8"/>
      <c r="DW353" s="8"/>
      <c r="DX353" s="8"/>
      <c r="DY353" s="8"/>
      <c r="DZ353" s="8"/>
      <c r="EA353" s="8"/>
      <c r="EB353" s="8"/>
      <c r="EC353" s="8"/>
      <c r="ED353" s="8"/>
      <c r="EE353" s="8"/>
      <c r="EF353" s="8"/>
      <c r="EG353" s="8"/>
      <c r="EH353" s="8"/>
      <c r="EI353" s="8"/>
      <c r="EJ353" s="8"/>
      <c r="EK353" s="8"/>
      <c r="EL353" s="8"/>
      <c r="EM353" s="8"/>
      <c r="EN353" s="8"/>
      <c r="EO353" s="8"/>
      <c r="EP353" s="8"/>
      <c r="EQ353" s="8"/>
      <c r="ER353" s="8"/>
      <c r="ES353" s="8"/>
      <c r="ET353" s="8"/>
      <c r="EU353" s="8"/>
      <c r="EV353" s="8"/>
      <c r="EW353" s="8"/>
      <c r="EX353" s="8"/>
      <c r="EY353" s="8"/>
      <c r="EZ353" s="8"/>
      <c r="FA353" s="8"/>
      <c r="FB353" s="8"/>
      <c r="FC353" s="8"/>
      <c r="FD353" s="8"/>
      <c r="FE353" s="8"/>
      <c r="FF353" s="8"/>
      <c r="FG353" s="8"/>
      <c r="FH353" s="8"/>
      <c r="FI353" s="8"/>
    </row>
    <row r="354" spans="1:165"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c r="DU354" s="8"/>
      <c r="DV354" s="8"/>
      <c r="DW354" s="8"/>
      <c r="DX354" s="8"/>
      <c r="DY354" s="8"/>
      <c r="DZ354" s="8"/>
      <c r="EA354" s="8"/>
      <c r="EB354" s="8"/>
      <c r="EC354" s="8"/>
      <c r="ED354" s="8"/>
      <c r="EE354" s="8"/>
      <c r="EF354" s="8"/>
      <c r="EG354" s="8"/>
      <c r="EH354" s="8"/>
      <c r="EI354" s="8"/>
      <c r="EJ354" s="8"/>
      <c r="EK354" s="8"/>
      <c r="EL354" s="8"/>
      <c r="EM354" s="8"/>
      <c r="EN354" s="8"/>
      <c r="EO354" s="8"/>
      <c r="EP354" s="8"/>
      <c r="EQ354" s="8"/>
      <c r="ER354" s="8"/>
      <c r="ES354" s="8"/>
      <c r="ET354" s="8"/>
      <c r="EU354" s="8"/>
      <c r="EV354" s="8"/>
      <c r="EW354" s="8"/>
      <c r="EX354" s="8"/>
      <c r="EY354" s="8"/>
      <c r="EZ354" s="8"/>
      <c r="FA354" s="8"/>
      <c r="FB354" s="8"/>
      <c r="FC354" s="8"/>
      <c r="FD354" s="8"/>
      <c r="FE354" s="8"/>
      <c r="FF354" s="8"/>
      <c r="FG354" s="8"/>
      <c r="FH354" s="8"/>
      <c r="FI354" s="8"/>
    </row>
    <row r="355" spans="1:165"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c r="DI355" s="8"/>
      <c r="DJ355" s="8"/>
      <c r="DK355" s="8"/>
      <c r="DL355" s="8"/>
      <c r="DM355" s="8"/>
      <c r="DN355" s="8"/>
      <c r="DO355" s="8"/>
      <c r="DP355" s="8"/>
      <c r="DQ355" s="8"/>
      <c r="DR355" s="8"/>
      <c r="DS355" s="8"/>
      <c r="DT355" s="8"/>
      <c r="DU355" s="8"/>
      <c r="DV355" s="8"/>
      <c r="DW355" s="8"/>
      <c r="DX355" s="8"/>
      <c r="DY355" s="8"/>
      <c r="DZ355" s="8"/>
      <c r="EA355" s="8"/>
      <c r="EB355" s="8"/>
      <c r="EC355" s="8"/>
      <c r="ED355" s="8"/>
      <c r="EE355" s="8"/>
      <c r="EF355" s="8"/>
      <c r="EG355" s="8"/>
      <c r="EH355" s="8"/>
      <c r="EI355" s="8"/>
      <c r="EJ355" s="8"/>
      <c r="EK355" s="8"/>
      <c r="EL355" s="8"/>
      <c r="EM355" s="8"/>
      <c r="EN355" s="8"/>
      <c r="EO355" s="8"/>
      <c r="EP355" s="8"/>
      <c r="EQ355" s="8"/>
      <c r="ER355" s="8"/>
      <c r="ES355" s="8"/>
      <c r="ET355" s="8"/>
      <c r="EU355" s="8"/>
      <c r="EV355" s="8"/>
      <c r="EW355" s="8"/>
      <c r="EX355" s="8"/>
      <c r="EY355" s="8"/>
      <c r="EZ355" s="8"/>
      <c r="FA355" s="8"/>
      <c r="FB355" s="8"/>
      <c r="FC355" s="8"/>
      <c r="FD355" s="8"/>
      <c r="FE355" s="8"/>
      <c r="FF355" s="8"/>
      <c r="FG355" s="8"/>
      <c r="FH355" s="8"/>
      <c r="FI355" s="8"/>
    </row>
    <row r="356" spans="1:165"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c r="DI356" s="8"/>
      <c r="DJ356" s="8"/>
      <c r="DK356" s="8"/>
      <c r="DL356" s="8"/>
      <c r="DM356" s="8"/>
      <c r="DN356" s="8"/>
      <c r="DO356" s="8"/>
      <c r="DP356" s="8"/>
      <c r="DQ356" s="8"/>
      <c r="DR356" s="8"/>
      <c r="DS356" s="8"/>
      <c r="DT356" s="8"/>
      <c r="DU356" s="8"/>
      <c r="DV356" s="8"/>
      <c r="DW356" s="8"/>
      <c r="DX356" s="8"/>
      <c r="DY356" s="8"/>
      <c r="DZ356" s="8"/>
      <c r="EA356" s="8"/>
      <c r="EB356" s="8"/>
      <c r="EC356" s="8"/>
      <c r="ED356" s="8"/>
      <c r="EE356" s="8"/>
      <c r="EF356" s="8"/>
      <c r="EG356" s="8"/>
      <c r="EH356" s="8"/>
      <c r="EI356" s="8"/>
      <c r="EJ356" s="8"/>
      <c r="EK356" s="8"/>
      <c r="EL356" s="8"/>
      <c r="EM356" s="8"/>
      <c r="EN356" s="8"/>
      <c r="EO356" s="8"/>
      <c r="EP356" s="8"/>
      <c r="EQ356" s="8"/>
      <c r="ER356" s="8"/>
      <c r="ES356" s="8"/>
      <c r="ET356" s="8"/>
      <c r="EU356" s="8"/>
      <c r="EV356" s="8"/>
      <c r="EW356" s="8"/>
      <c r="EX356" s="8"/>
      <c r="EY356" s="8"/>
      <c r="EZ356" s="8"/>
      <c r="FA356" s="8"/>
      <c r="FB356" s="8"/>
      <c r="FC356" s="8"/>
      <c r="FD356" s="8"/>
      <c r="FE356" s="8"/>
      <c r="FF356" s="8"/>
      <c r="FG356" s="8"/>
      <c r="FH356" s="8"/>
      <c r="FI356" s="8"/>
    </row>
    <row r="357" spans="1:165"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c r="DL357" s="8"/>
      <c r="DM357" s="8"/>
      <c r="DN357" s="8"/>
      <c r="DO357" s="8"/>
      <c r="DP357" s="8"/>
      <c r="DQ357" s="8"/>
      <c r="DR357" s="8"/>
      <c r="DS357" s="8"/>
      <c r="DT357" s="8"/>
      <c r="DU357" s="8"/>
      <c r="DV357" s="8"/>
      <c r="DW357" s="8"/>
      <c r="DX357" s="8"/>
      <c r="DY357" s="8"/>
      <c r="DZ357" s="8"/>
      <c r="EA357" s="8"/>
      <c r="EB357" s="8"/>
      <c r="EC357" s="8"/>
      <c r="ED357" s="8"/>
      <c r="EE357" s="8"/>
      <c r="EF357" s="8"/>
      <c r="EG357" s="8"/>
      <c r="EH357" s="8"/>
      <c r="EI357" s="8"/>
      <c r="EJ357" s="8"/>
      <c r="EK357" s="8"/>
      <c r="EL357" s="8"/>
      <c r="EM357" s="8"/>
      <c r="EN357" s="8"/>
      <c r="EO357" s="8"/>
      <c r="EP357" s="8"/>
      <c r="EQ357" s="8"/>
      <c r="ER357" s="8"/>
      <c r="ES357" s="8"/>
      <c r="ET357" s="8"/>
      <c r="EU357" s="8"/>
      <c r="EV357" s="8"/>
      <c r="EW357" s="8"/>
      <c r="EX357" s="8"/>
      <c r="EY357" s="8"/>
      <c r="EZ357" s="8"/>
      <c r="FA357" s="8"/>
      <c r="FB357" s="8"/>
      <c r="FC357" s="8"/>
      <c r="FD357" s="8"/>
      <c r="FE357" s="8"/>
      <c r="FF357" s="8"/>
      <c r="FG357" s="8"/>
      <c r="FH357" s="8"/>
      <c r="FI357" s="8"/>
    </row>
    <row r="358" spans="1:165"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
      <c r="DS358" s="8"/>
      <c r="DT358" s="8"/>
      <c r="DU358" s="8"/>
      <c r="DV358" s="8"/>
      <c r="DW358" s="8"/>
      <c r="DX358" s="8"/>
      <c r="DY358" s="8"/>
      <c r="DZ358" s="8"/>
      <c r="EA358" s="8"/>
      <c r="EB358" s="8"/>
      <c r="EC358" s="8"/>
      <c r="ED358" s="8"/>
      <c r="EE358" s="8"/>
      <c r="EF358" s="8"/>
      <c r="EG358" s="8"/>
      <c r="EH358" s="8"/>
      <c r="EI358" s="8"/>
      <c r="EJ358" s="8"/>
      <c r="EK358" s="8"/>
      <c r="EL358" s="8"/>
      <c r="EM358" s="8"/>
      <c r="EN358" s="8"/>
      <c r="EO358" s="8"/>
      <c r="EP358" s="8"/>
      <c r="EQ358" s="8"/>
      <c r="ER358" s="8"/>
      <c r="ES358" s="8"/>
      <c r="ET358" s="8"/>
      <c r="EU358" s="8"/>
      <c r="EV358" s="8"/>
      <c r="EW358" s="8"/>
      <c r="EX358" s="8"/>
      <c r="EY358" s="8"/>
      <c r="EZ358" s="8"/>
      <c r="FA358" s="8"/>
      <c r="FB358" s="8"/>
      <c r="FC358" s="8"/>
      <c r="FD358" s="8"/>
      <c r="FE358" s="8"/>
      <c r="FF358" s="8"/>
      <c r="FG358" s="8"/>
      <c r="FH358" s="8"/>
      <c r="FI358" s="8"/>
    </row>
    <row r="359" spans="1:165"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c r="DI359" s="8"/>
      <c r="DJ359" s="8"/>
      <c r="DK359" s="8"/>
      <c r="DL359" s="8"/>
      <c r="DM359" s="8"/>
      <c r="DN359" s="8"/>
      <c r="DO359" s="8"/>
      <c r="DP359" s="8"/>
      <c r="DQ359" s="8"/>
      <c r="DR359" s="8"/>
      <c r="DS359" s="8"/>
      <c r="DT359" s="8"/>
      <c r="DU359" s="8"/>
      <c r="DV359" s="8"/>
      <c r="DW359" s="8"/>
      <c r="DX359" s="8"/>
      <c r="DY359" s="8"/>
      <c r="DZ359" s="8"/>
      <c r="EA359" s="8"/>
      <c r="EB359" s="8"/>
      <c r="EC359" s="8"/>
      <c r="ED359" s="8"/>
      <c r="EE359" s="8"/>
      <c r="EF359" s="8"/>
      <c r="EG359" s="8"/>
      <c r="EH359" s="8"/>
      <c r="EI359" s="8"/>
      <c r="EJ359" s="8"/>
      <c r="EK359" s="8"/>
      <c r="EL359" s="8"/>
      <c r="EM359" s="8"/>
      <c r="EN359" s="8"/>
      <c r="EO359" s="8"/>
      <c r="EP359" s="8"/>
      <c r="EQ359" s="8"/>
      <c r="ER359" s="8"/>
      <c r="ES359" s="8"/>
      <c r="ET359" s="8"/>
      <c r="EU359" s="8"/>
      <c r="EV359" s="8"/>
      <c r="EW359" s="8"/>
      <c r="EX359" s="8"/>
      <c r="EY359" s="8"/>
      <c r="EZ359" s="8"/>
      <c r="FA359" s="8"/>
      <c r="FB359" s="8"/>
      <c r="FC359" s="8"/>
      <c r="FD359" s="8"/>
      <c r="FE359" s="8"/>
      <c r="FF359" s="8"/>
      <c r="FG359" s="8"/>
      <c r="FH359" s="8"/>
      <c r="FI359" s="8"/>
    </row>
    <row r="360" spans="1:165"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8"/>
      <c r="DZ360" s="8"/>
      <c r="EA360" s="8"/>
      <c r="EB360" s="8"/>
      <c r="EC360" s="8"/>
      <c r="ED360" s="8"/>
      <c r="EE360" s="8"/>
      <c r="EF360" s="8"/>
      <c r="EG360" s="8"/>
      <c r="EH360" s="8"/>
      <c r="EI360" s="8"/>
      <c r="EJ360" s="8"/>
      <c r="EK360" s="8"/>
      <c r="EL360" s="8"/>
      <c r="EM360" s="8"/>
      <c r="EN360" s="8"/>
      <c r="EO360" s="8"/>
      <c r="EP360" s="8"/>
      <c r="EQ360" s="8"/>
      <c r="ER360" s="8"/>
      <c r="ES360" s="8"/>
      <c r="ET360" s="8"/>
      <c r="EU360" s="8"/>
      <c r="EV360" s="8"/>
      <c r="EW360" s="8"/>
      <c r="EX360" s="8"/>
      <c r="EY360" s="8"/>
      <c r="EZ360" s="8"/>
      <c r="FA360" s="8"/>
      <c r="FB360" s="8"/>
      <c r="FC360" s="8"/>
      <c r="FD360" s="8"/>
      <c r="FE360" s="8"/>
      <c r="FF360" s="8"/>
      <c r="FG360" s="8"/>
      <c r="FH360" s="8"/>
      <c r="FI360" s="8"/>
    </row>
    <row r="361" spans="1:165"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c r="DI361" s="8"/>
      <c r="DJ361" s="8"/>
      <c r="DK361" s="8"/>
      <c r="DL361" s="8"/>
      <c r="DM361" s="8"/>
      <c r="DN361" s="8"/>
      <c r="DO361" s="8"/>
      <c r="DP361" s="8"/>
      <c r="DQ361" s="8"/>
      <c r="DR361" s="8"/>
      <c r="DS361" s="8"/>
      <c r="DT361" s="8"/>
      <c r="DU361" s="8"/>
      <c r="DV361" s="8"/>
      <c r="DW361" s="8"/>
      <c r="DX361" s="8"/>
      <c r="DY361" s="8"/>
      <c r="DZ361" s="8"/>
      <c r="EA361" s="8"/>
      <c r="EB361" s="8"/>
      <c r="EC361" s="8"/>
      <c r="ED361" s="8"/>
      <c r="EE361" s="8"/>
      <c r="EF361" s="8"/>
      <c r="EG361" s="8"/>
      <c r="EH361" s="8"/>
      <c r="EI361" s="8"/>
      <c r="EJ361" s="8"/>
      <c r="EK361" s="8"/>
      <c r="EL361" s="8"/>
      <c r="EM361" s="8"/>
      <c r="EN361" s="8"/>
      <c r="EO361" s="8"/>
      <c r="EP361" s="8"/>
      <c r="EQ361" s="8"/>
      <c r="ER361" s="8"/>
      <c r="ES361" s="8"/>
      <c r="ET361" s="8"/>
      <c r="EU361" s="8"/>
      <c r="EV361" s="8"/>
      <c r="EW361" s="8"/>
      <c r="EX361" s="8"/>
      <c r="EY361" s="8"/>
      <c r="EZ361" s="8"/>
      <c r="FA361" s="8"/>
      <c r="FB361" s="8"/>
      <c r="FC361" s="8"/>
      <c r="FD361" s="8"/>
      <c r="FE361" s="8"/>
      <c r="FF361" s="8"/>
      <c r="FG361" s="8"/>
      <c r="FH361" s="8"/>
      <c r="FI361" s="8"/>
    </row>
    <row r="362" spans="1:165"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c r="DI362" s="8"/>
      <c r="DJ362" s="8"/>
      <c r="DK362" s="8"/>
      <c r="DL362" s="8"/>
      <c r="DM362" s="8"/>
      <c r="DN362" s="8"/>
      <c r="DO362" s="8"/>
      <c r="DP362" s="8"/>
      <c r="DQ362" s="8"/>
      <c r="DR362" s="8"/>
      <c r="DS362" s="8"/>
      <c r="DT362" s="8"/>
      <c r="DU362" s="8"/>
      <c r="DV362" s="8"/>
      <c r="DW362" s="8"/>
      <c r="DX362" s="8"/>
      <c r="DY362" s="8"/>
      <c r="DZ362" s="8"/>
      <c r="EA362" s="8"/>
      <c r="EB362" s="8"/>
      <c r="EC362" s="8"/>
      <c r="ED362" s="8"/>
      <c r="EE362" s="8"/>
      <c r="EF362" s="8"/>
      <c r="EG362" s="8"/>
      <c r="EH362" s="8"/>
      <c r="EI362" s="8"/>
      <c r="EJ362" s="8"/>
      <c r="EK362" s="8"/>
      <c r="EL362" s="8"/>
      <c r="EM362" s="8"/>
      <c r="EN362" s="8"/>
      <c r="EO362" s="8"/>
      <c r="EP362" s="8"/>
      <c r="EQ362" s="8"/>
      <c r="ER362" s="8"/>
      <c r="ES362" s="8"/>
      <c r="ET362" s="8"/>
      <c r="EU362" s="8"/>
      <c r="EV362" s="8"/>
      <c r="EW362" s="8"/>
      <c r="EX362" s="8"/>
      <c r="EY362" s="8"/>
      <c r="EZ362" s="8"/>
      <c r="FA362" s="8"/>
      <c r="FB362" s="8"/>
      <c r="FC362" s="8"/>
      <c r="FD362" s="8"/>
      <c r="FE362" s="8"/>
      <c r="FF362" s="8"/>
      <c r="FG362" s="8"/>
      <c r="FH362" s="8"/>
      <c r="FI362" s="8"/>
    </row>
    <row r="363" spans="1:165"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c r="DI363" s="8"/>
      <c r="DJ363" s="8"/>
      <c r="DK363" s="8"/>
      <c r="DL363" s="8"/>
      <c r="DM363" s="8"/>
      <c r="DN363" s="8"/>
      <c r="DO363" s="8"/>
      <c r="DP363" s="8"/>
      <c r="DQ363" s="8"/>
      <c r="DR363" s="8"/>
      <c r="DS363" s="8"/>
      <c r="DT363" s="8"/>
      <c r="DU363" s="8"/>
      <c r="DV363" s="8"/>
      <c r="DW363" s="8"/>
      <c r="DX363" s="8"/>
      <c r="DY363" s="8"/>
      <c r="DZ363" s="8"/>
      <c r="EA363" s="8"/>
      <c r="EB363" s="8"/>
      <c r="EC363" s="8"/>
      <c r="ED363" s="8"/>
      <c r="EE363" s="8"/>
      <c r="EF363" s="8"/>
      <c r="EG363" s="8"/>
      <c r="EH363" s="8"/>
      <c r="EI363" s="8"/>
      <c r="EJ363" s="8"/>
      <c r="EK363" s="8"/>
      <c r="EL363" s="8"/>
      <c r="EM363" s="8"/>
      <c r="EN363" s="8"/>
      <c r="EO363" s="8"/>
      <c r="EP363" s="8"/>
      <c r="EQ363" s="8"/>
      <c r="ER363" s="8"/>
      <c r="ES363" s="8"/>
      <c r="ET363" s="8"/>
      <c r="EU363" s="8"/>
      <c r="EV363" s="8"/>
      <c r="EW363" s="8"/>
      <c r="EX363" s="8"/>
      <c r="EY363" s="8"/>
      <c r="EZ363" s="8"/>
      <c r="FA363" s="8"/>
      <c r="FB363" s="8"/>
      <c r="FC363" s="8"/>
      <c r="FD363" s="8"/>
      <c r="FE363" s="8"/>
      <c r="FF363" s="8"/>
      <c r="FG363" s="8"/>
      <c r="FH363" s="8"/>
      <c r="FI363" s="8"/>
    </row>
    <row r="364" spans="1:165"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c r="DI364" s="8"/>
      <c r="DJ364" s="8"/>
      <c r="DK364" s="8"/>
      <c r="DL364" s="8"/>
      <c r="DM364" s="8"/>
      <c r="DN364" s="8"/>
      <c r="DO364" s="8"/>
      <c r="DP364" s="8"/>
      <c r="DQ364" s="8"/>
      <c r="DR364" s="8"/>
      <c r="DS364" s="8"/>
      <c r="DT364" s="8"/>
      <c r="DU364" s="8"/>
      <c r="DV364" s="8"/>
      <c r="DW364" s="8"/>
      <c r="DX364" s="8"/>
      <c r="DY364" s="8"/>
      <c r="DZ364" s="8"/>
      <c r="EA364" s="8"/>
      <c r="EB364" s="8"/>
      <c r="EC364" s="8"/>
      <c r="ED364" s="8"/>
      <c r="EE364" s="8"/>
      <c r="EF364" s="8"/>
      <c r="EG364" s="8"/>
      <c r="EH364" s="8"/>
      <c r="EI364" s="8"/>
      <c r="EJ364" s="8"/>
      <c r="EK364" s="8"/>
      <c r="EL364" s="8"/>
      <c r="EM364" s="8"/>
      <c r="EN364" s="8"/>
      <c r="EO364" s="8"/>
      <c r="EP364" s="8"/>
      <c r="EQ364" s="8"/>
      <c r="ER364" s="8"/>
      <c r="ES364" s="8"/>
      <c r="ET364" s="8"/>
      <c r="EU364" s="8"/>
      <c r="EV364" s="8"/>
      <c r="EW364" s="8"/>
      <c r="EX364" s="8"/>
      <c r="EY364" s="8"/>
      <c r="EZ364" s="8"/>
      <c r="FA364" s="8"/>
      <c r="FB364" s="8"/>
      <c r="FC364" s="8"/>
      <c r="FD364" s="8"/>
      <c r="FE364" s="8"/>
      <c r="FF364" s="8"/>
      <c r="FG364" s="8"/>
      <c r="FH364" s="8"/>
      <c r="FI364" s="8"/>
    </row>
    <row r="365" spans="1:165"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c r="DI365" s="8"/>
      <c r="DJ365" s="8"/>
      <c r="DK365" s="8"/>
      <c r="DL365" s="8"/>
      <c r="DM365" s="8"/>
      <c r="DN365" s="8"/>
      <c r="DO365" s="8"/>
      <c r="DP365" s="8"/>
      <c r="DQ365" s="8"/>
      <c r="DR365" s="8"/>
      <c r="DS365" s="8"/>
      <c r="DT365" s="8"/>
      <c r="DU365" s="8"/>
      <c r="DV365" s="8"/>
      <c r="DW365" s="8"/>
      <c r="DX365" s="8"/>
      <c r="DY365" s="8"/>
      <c r="DZ365" s="8"/>
      <c r="EA365" s="8"/>
      <c r="EB365" s="8"/>
      <c r="EC365" s="8"/>
      <c r="ED365" s="8"/>
      <c r="EE365" s="8"/>
      <c r="EF365" s="8"/>
      <c r="EG365" s="8"/>
      <c r="EH365" s="8"/>
      <c r="EI365" s="8"/>
      <c r="EJ365" s="8"/>
      <c r="EK365" s="8"/>
      <c r="EL365" s="8"/>
      <c r="EM365" s="8"/>
      <c r="EN365" s="8"/>
      <c r="EO365" s="8"/>
      <c r="EP365" s="8"/>
      <c r="EQ365" s="8"/>
      <c r="ER365" s="8"/>
      <c r="ES365" s="8"/>
      <c r="ET365" s="8"/>
      <c r="EU365" s="8"/>
      <c r="EV365" s="8"/>
      <c r="EW365" s="8"/>
      <c r="EX365" s="8"/>
      <c r="EY365" s="8"/>
      <c r="EZ365" s="8"/>
      <c r="FA365" s="8"/>
      <c r="FB365" s="8"/>
      <c r="FC365" s="8"/>
      <c r="FD365" s="8"/>
      <c r="FE365" s="8"/>
      <c r="FF365" s="8"/>
      <c r="FG365" s="8"/>
      <c r="FH365" s="8"/>
      <c r="FI365" s="8"/>
    </row>
    <row r="366" spans="1:165"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c r="DI366" s="8"/>
      <c r="DJ366" s="8"/>
      <c r="DK366" s="8"/>
      <c r="DL366" s="8"/>
      <c r="DM366" s="8"/>
      <c r="DN366" s="8"/>
      <c r="DO366" s="8"/>
      <c r="DP366" s="8"/>
      <c r="DQ366" s="8"/>
      <c r="DR366" s="8"/>
      <c r="DS366" s="8"/>
      <c r="DT366" s="8"/>
      <c r="DU366" s="8"/>
      <c r="DV366" s="8"/>
      <c r="DW366" s="8"/>
      <c r="DX366" s="8"/>
      <c r="DY366" s="8"/>
      <c r="DZ366" s="8"/>
      <c r="EA366" s="8"/>
      <c r="EB366" s="8"/>
      <c r="EC366" s="8"/>
      <c r="ED366" s="8"/>
      <c r="EE366" s="8"/>
      <c r="EF366" s="8"/>
      <c r="EG366" s="8"/>
      <c r="EH366" s="8"/>
      <c r="EI366" s="8"/>
      <c r="EJ366" s="8"/>
      <c r="EK366" s="8"/>
      <c r="EL366" s="8"/>
      <c r="EM366" s="8"/>
      <c r="EN366" s="8"/>
      <c r="EO366" s="8"/>
      <c r="EP366" s="8"/>
      <c r="EQ366" s="8"/>
      <c r="ER366" s="8"/>
      <c r="ES366" s="8"/>
      <c r="ET366" s="8"/>
      <c r="EU366" s="8"/>
      <c r="EV366" s="8"/>
      <c r="EW366" s="8"/>
      <c r="EX366" s="8"/>
      <c r="EY366" s="8"/>
      <c r="EZ366" s="8"/>
      <c r="FA366" s="8"/>
      <c r="FB366" s="8"/>
      <c r="FC366" s="8"/>
      <c r="FD366" s="8"/>
      <c r="FE366" s="8"/>
      <c r="FF366" s="8"/>
      <c r="FG366" s="8"/>
      <c r="FH366" s="8"/>
      <c r="FI366" s="8"/>
    </row>
    <row r="367" spans="1:165"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c r="CV367" s="8"/>
      <c r="CW367" s="8"/>
      <c r="CX367" s="8"/>
      <c r="CY367" s="8"/>
      <c r="CZ367" s="8"/>
      <c r="DA367" s="8"/>
      <c r="DB367" s="8"/>
      <c r="DC367" s="8"/>
      <c r="DD367" s="8"/>
      <c r="DE367" s="8"/>
      <c r="DF367" s="8"/>
      <c r="DG367" s="8"/>
      <c r="DH367" s="8"/>
      <c r="DI367" s="8"/>
      <c r="DJ367" s="8"/>
      <c r="DK367" s="8"/>
      <c r="DL367" s="8"/>
      <c r="DM367" s="8"/>
      <c r="DN367" s="8"/>
      <c r="DO367" s="8"/>
      <c r="DP367" s="8"/>
      <c r="DQ367" s="8"/>
      <c r="DR367" s="8"/>
      <c r="DS367" s="8"/>
      <c r="DT367" s="8"/>
      <c r="DU367" s="8"/>
      <c r="DV367" s="8"/>
      <c r="DW367" s="8"/>
      <c r="DX367" s="8"/>
      <c r="DY367" s="8"/>
      <c r="DZ367" s="8"/>
      <c r="EA367" s="8"/>
      <c r="EB367" s="8"/>
      <c r="EC367" s="8"/>
      <c r="ED367" s="8"/>
      <c r="EE367" s="8"/>
      <c r="EF367" s="8"/>
      <c r="EG367" s="8"/>
      <c r="EH367" s="8"/>
      <c r="EI367" s="8"/>
      <c r="EJ367" s="8"/>
      <c r="EK367" s="8"/>
      <c r="EL367" s="8"/>
      <c r="EM367" s="8"/>
      <c r="EN367" s="8"/>
      <c r="EO367" s="8"/>
      <c r="EP367" s="8"/>
      <c r="EQ367" s="8"/>
      <c r="ER367" s="8"/>
      <c r="ES367" s="8"/>
      <c r="ET367" s="8"/>
      <c r="EU367" s="8"/>
      <c r="EV367" s="8"/>
      <c r="EW367" s="8"/>
      <c r="EX367" s="8"/>
      <c r="EY367" s="8"/>
      <c r="EZ367" s="8"/>
      <c r="FA367" s="8"/>
      <c r="FB367" s="8"/>
      <c r="FC367" s="8"/>
      <c r="FD367" s="8"/>
      <c r="FE367" s="8"/>
      <c r="FF367" s="8"/>
      <c r="FG367" s="8"/>
      <c r="FH367" s="8"/>
      <c r="FI367" s="8"/>
    </row>
    <row r="368" spans="1:165"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c r="DI368" s="8"/>
      <c r="DJ368" s="8"/>
      <c r="DK368" s="8"/>
      <c r="DL368" s="8"/>
      <c r="DM368" s="8"/>
      <c r="DN368" s="8"/>
      <c r="DO368" s="8"/>
      <c r="DP368" s="8"/>
      <c r="DQ368" s="8"/>
      <c r="DR368" s="8"/>
      <c r="DS368" s="8"/>
      <c r="DT368" s="8"/>
      <c r="DU368" s="8"/>
      <c r="DV368" s="8"/>
      <c r="DW368" s="8"/>
      <c r="DX368" s="8"/>
      <c r="DY368" s="8"/>
      <c r="DZ368" s="8"/>
      <c r="EA368" s="8"/>
      <c r="EB368" s="8"/>
      <c r="EC368" s="8"/>
      <c r="ED368" s="8"/>
      <c r="EE368" s="8"/>
      <c r="EF368" s="8"/>
      <c r="EG368" s="8"/>
      <c r="EH368" s="8"/>
      <c r="EI368" s="8"/>
      <c r="EJ368" s="8"/>
      <c r="EK368" s="8"/>
      <c r="EL368" s="8"/>
      <c r="EM368" s="8"/>
      <c r="EN368" s="8"/>
      <c r="EO368" s="8"/>
      <c r="EP368" s="8"/>
      <c r="EQ368" s="8"/>
      <c r="ER368" s="8"/>
      <c r="ES368" s="8"/>
      <c r="ET368" s="8"/>
      <c r="EU368" s="8"/>
      <c r="EV368" s="8"/>
      <c r="EW368" s="8"/>
      <c r="EX368" s="8"/>
      <c r="EY368" s="8"/>
      <c r="EZ368" s="8"/>
      <c r="FA368" s="8"/>
      <c r="FB368" s="8"/>
      <c r="FC368" s="8"/>
      <c r="FD368" s="8"/>
      <c r="FE368" s="8"/>
      <c r="FF368" s="8"/>
      <c r="FG368" s="8"/>
      <c r="FH368" s="8"/>
      <c r="FI368" s="8"/>
    </row>
    <row r="369" spans="1:165"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c r="DI369" s="8"/>
      <c r="DJ369" s="8"/>
      <c r="DK369" s="8"/>
      <c r="DL369" s="8"/>
      <c r="DM369" s="8"/>
      <c r="DN369" s="8"/>
      <c r="DO369" s="8"/>
      <c r="DP369" s="8"/>
      <c r="DQ369" s="8"/>
      <c r="DR369" s="8"/>
      <c r="DS369" s="8"/>
      <c r="DT369" s="8"/>
      <c r="DU369" s="8"/>
      <c r="DV369" s="8"/>
      <c r="DW369" s="8"/>
      <c r="DX369" s="8"/>
      <c r="DY369" s="8"/>
      <c r="DZ369" s="8"/>
      <c r="EA369" s="8"/>
      <c r="EB369" s="8"/>
      <c r="EC369" s="8"/>
      <c r="ED369" s="8"/>
      <c r="EE369" s="8"/>
      <c r="EF369" s="8"/>
      <c r="EG369" s="8"/>
      <c r="EH369" s="8"/>
      <c r="EI369" s="8"/>
      <c r="EJ369" s="8"/>
      <c r="EK369" s="8"/>
      <c r="EL369" s="8"/>
      <c r="EM369" s="8"/>
      <c r="EN369" s="8"/>
      <c r="EO369" s="8"/>
      <c r="EP369" s="8"/>
      <c r="EQ369" s="8"/>
      <c r="ER369" s="8"/>
      <c r="ES369" s="8"/>
      <c r="ET369" s="8"/>
      <c r="EU369" s="8"/>
      <c r="EV369" s="8"/>
      <c r="EW369" s="8"/>
      <c r="EX369" s="8"/>
      <c r="EY369" s="8"/>
      <c r="EZ369" s="8"/>
      <c r="FA369" s="8"/>
      <c r="FB369" s="8"/>
      <c r="FC369" s="8"/>
      <c r="FD369" s="8"/>
      <c r="FE369" s="8"/>
      <c r="FF369" s="8"/>
      <c r="FG369" s="8"/>
      <c r="FH369" s="8"/>
      <c r="FI369" s="8"/>
    </row>
    <row r="370" spans="1:165"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8"/>
      <c r="EA370" s="8"/>
      <c r="EB370" s="8"/>
      <c r="EC370" s="8"/>
      <c r="ED370" s="8"/>
      <c r="EE370" s="8"/>
      <c r="EF370" s="8"/>
      <c r="EG370" s="8"/>
      <c r="EH370" s="8"/>
      <c r="EI370" s="8"/>
      <c r="EJ370" s="8"/>
      <c r="EK370" s="8"/>
      <c r="EL370" s="8"/>
      <c r="EM370" s="8"/>
      <c r="EN370" s="8"/>
      <c r="EO370" s="8"/>
      <c r="EP370" s="8"/>
      <c r="EQ370" s="8"/>
      <c r="ER370" s="8"/>
      <c r="ES370" s="8"/>
      <c r="ET370" s="8"/>
      <c r="EU370" s="8"/>
      <c r="EV370" s="8"/>
      <c r="EW370" s="8"/>
      <c r="EX370" s="8"/>
      <c r="EY370" s="8"/>
      <c r="EZ370" s="8"/>
      <c r="FA370" s="8"/>
      <c r="FB370" s="8"/>
      <c r="FC370" s="8"/>
      <c r="FD370" s="8"/>
      <c r="FE370" s="8"/>
      <c r="FF370" s="8"/>
      <c r="FG370" s="8"/>
      <c r="FH370" s="8"/>
      <c r="FI370" s="8"/>
    </row>
    <row r="371" spans="1:165"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c r="CV371" s="8"/>
      <c r="CW371" s="8"/>
      <c r="CX371" s="8"/>
      <c r="CY371" s="8"/>
      <c r="CZ371" s="8"/>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8"/>
      <c r="EA371" s="8"/>
      <c r="EB371" s="8"/>
      <c r="EC371" s="8"/>
      <c r="ED371" s="8"/>
      <c r="EE371" s="8"/>
      <c r="EF371" s="8"/>
      <c r="EG371" s="8"/>
      <c r="EH371" s="8"/>
      <c r="EI371" s="8"/>
      <c r="EJ371" s="8"/>
      <c r="EK371" s="8"/>
      <c r="EL371" s="8"/>
      <c r="EM371" s="8"/>
      <c r="EN371" s="8"/>
      <c r="EO371" s="8"/>
      <c r="EP371" s="8"/>
      <c r="EQ371" s="8"/>
      <c r="ER371" s="8"/>
      <c r="ES371" s="8"/>
      <c r="ET371" s="8"/>
      <c r="EU371" s="8"/>
      <c r="EV371" s="8"/>
      <c r="EW371" s="8"/>
      <c r="EX371" s="8"/>
      <c r="EY371" s="8"/>
      <c r="EZ371" s="8"/>
      <c r="FA371" s="8"/>
      <c r="FB371" s="8"/>
      <c r="FC371" s="8"/>
      <c r="FD371" s="8"/>
      <c r="FE371" s="8"/>
      <c r="FF371" s="8"/>
      <c r="FG371" s="8"/>
      <c r="FH371" s="8"/>
      <c r="FI371" s="8"/>
    </row>
    <row r="372" spans="1:165"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8"/>
      <c r="EA372" s="8"/>
      <c r="EB372" s="8"/>
      <c r="EC372" s="8"/>
      <c r="ED372" s="8"/>
      <c r="EE372" s="8"/>
      <c r="EF372" s="8"/>
      <c r="EG372" s="8"/>
      <c r="EH372" s="8"/>
      <c r="EI372" s="8"/>
      <c r="EJ372" s="8"/>
      <c r="EK372" s="8"/>
      <c r="EL372" s="8"/>
      <c r="EM372" s="8"/>
      <c r="EN372" s="8"/>
      <c r="EO372" s="8"/>
      <c r="EP372" s="8"/>
      <c r="EQ372" s="8"/>
      <c r="ER372" s="8"/>
      <c r="ES372" s="8"/>
      <c r="ET372" s="8"/>
      <c r="EU372" s="8"/>
      <c r="EV372" s="8"/>
      <c r="EW372" s="8"/>
      <c r="EX372" s="8"/>
      <c r="EY372" s="8"/>
      <c r="EZ372" s="8"/>
      <c r="FA372" s="8"/>
      <c r="FB372" s="8"/>
      <c r="FC372" s="8"/>
      <c r="FD372" s="8"/>
      <c r="FE372" s="8"/>
      <c r="FF372" s="8"/>
      <c r="FG372" s="8"/>
      <c r="FH372" s="8"/>
      <c r="FI372" s="8"/>
    </row>
    <row r="373" spans="1:165"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8"/>
      <c r="EA373" s="8"/>
      <c r="EB373" s="8"/>
      <c r="EC373" s="8"/>
      <c r="ED373" s="8"/>
      <c r="EE373" s="8"/>
      <c r="EF373" s="8"/>
      <c r="EG373" s="8"/>
      <c r="EH373" s="8"/>
      <c r="EI373" s="8"/>
      <c r="EJ373" s="8"/>
      <c r="EK373" s="8"/>
      <c r="EL373" s="8"/>
      <c r="EM373" s="8"/>
      <c r="EN373" s="8"/>
      <c r="EO373" s="8"/>
      <c r="EP373" s="8"/>
      <c r="EQ373" s="8"/>
      <c r="ER373" s="8"/>
      <c r="ES373" s="8"/>
      <c r="ET373" s="8"/>
      <c r="EU373" s="8"/>
      <c r="EV373" s="8"/>
      <c r="EW373" s="8"/>
      <c r="EX373" s="8"/>
      <c r="EY373" s="8"/>
      <c r="EZ373" s="8"/>
      <c r="FA373" s="8"/>
      <c r="FB373" s="8"/>
      <c r="FC373" s="8"/>
      <c r="FD373" s="8"/>
      <c r="FE373" s="8"/>
      <c r="FF373" s="8"/>
      <c r="FG373" s="8"/>
      <c r="FH373" s="8"/>
      <c r="FI373" s="8"/>
    </row>
    <row r="374" spans="1:165"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c r="DI374" s="8"/>
      <c r="DJ374" s="8"/>
      <c r="DK374" s="8"/>
      <c r="DL374" s="8"/>
      <c r="DM374" s="8"/>
      <c r="DN374" s="8"/>
      <c r="DO374" s="8"/>
      <c r="DP374" s="8"/>
      <c r="DQ374" s="8"/>
      <c r="DR374" s="8"/>
      <c r="DS374" s="8"/>
      <c r="DT374" s="8"/>
      <c r="DU374" s="8"/>
      <c r="DV374" s="8"/>
      <c r="DW374" s="8"/>
      <c r="DX374" s="8"/>
      <c r="DY374" s="8"/>
      <c r="DZ374" s="8"/>
      <c r="EA374" s="8"/>
      <c r="EB374" s="8"/>
      <c r="EC374" s="8"/>
      <c r="ED374" s="8"/>
      <c r="EE374" s="8"/>
      <c r="EF374" s="8"/>
      <c r="EG374" s="8"/>
      <c r="EH374" s="8"/>
      <c r="EI374" s="8"/>
      <c r="EJ374" s="8"/>
      <c r="EK374" s="8"/>
      <c r="EL374" s="8"/>
      <c r="EM374" s="8"/>
      <c r="EN374" s="8"/>
      <c r="EO374" s="8"/>
      <c r="EP374" s="8"/>
      <c r="EQ374" s="8"/>
      <c r="ER374" s="8"/>
      <c r="ES374" s="8"/>
      <c r="ET374" s="8"/>
      <c r="EU374" s="8"/>
      <c r="EV374" s="8"/>
      <c r="EW374" s="8"/>
      <c r="EX374" s="8"/>
      <c r="EY374" s="8"/>
      <c r="EZ374" s="8"/>
      <c r="FA374" s="8"/>
      <c r="FB374" s="8"/>
      <c r="FC374" s="8"/>
      <c r="FD374" s="8"/>
      <c r="FE374" s="8"/>
      <c r="FF374" s="8"/>
      <c r="FG374" s="8"/>
      <c r="FH374" s="8"/>
      <c r="FI374" s="8"/>
    </row>
    <row r="375" spans="1:165"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c r="CB375" s="8"/>
      <c r="CC375" s="8"/>
      <c r="CD375" s="8"/>
      <c r="CE375" s="8"/>
      <c r="CF375" s="8"/>
      <c r="CG375" s="8"/>
      <c r="CH375" s="8"/>
      <c r="CI375" s="8"/>
      <c r="CJ375" s="8"/>
      <c r="CK375" s="8"/>
      <c r="CL375" s="8"/>
      <c r="CM375" s="8"/>
      <c r="CN375" s="8"/>
      <c r="CO375" s="8"/>
      <c r="CP375" s="8"/>
      <c r="CQ375" s="8"/>
      <c r="CR375" s="8"/>
      <c r="CS375" s="8"/>
      <c r="CT375" s="8"/>
      <c r="CU375" s="8"/>
      <c r="CV375" s="8"/>
      <c r="CW375" s="8"/>
      <c r="CX375" s="8"/>
      <c r="CY375" s="8"/>
      <c r="CZ375" s="8"/>
      <c r="DA375" s="8"/>
      <c r="DB375" s="8"/>
      <c r="DC375" s="8"/>
      <c r="DD375" s="8"/>
      <c r="DE375" s="8"/>
      <c r="DF375" s="8"/>
      <c r="DG375" s="8"/>
      <c r="DH375" s="8"/>
      <c r="DI375" s="8"/>
      <c r="DJ375" s="8"/>
      <c r="DK375" s="8"/>
      <c r="DL375" s="8"/>
      <c r="DM375" s="8"/>
      <c r="DN375" s="8"/>
      <c r="DO375" s="8"/>
      <c r="DP375" s="8"/>
      <c r="DQ375" s="8"/>
      <c r="DR375" s="8"/>
      <c r="DS375" s="8"/>
      <c r="DT375" s="8"/>
      <c r="DU375" s="8"/>
      <c r="DV375" s="8"/>
      <c r="DW375" s="8"/>
      <c r="DX375" s="8"/>
      <c r="DY375" s="8"/>
      <c r="DZ375" s="8"/>
      <c r="EA375" s="8"/>
      <c r="EB375" s="8"/>
      <c r="EC375" s="8"/>
      <c r="ED375" s="8"/>
      <c r="EE375" s="8"/>
      <c r="EF375" s="8"/>
      <c r="EG375" s="8"/>
      <c r="EH375" s="8"/>
      <c r="EI375" s="8"/>
      <c r="EJ375" s="8"/>
      <c r="EK375" s="8"/>
      <c r="EL375" s="8"/>
      <c r="EM375" s="8"/>
      <c r="EN375" s="8"/>
      <c r="EO375" s="8"/>
      <c r="EP375" s="8"/>
      <c r="EQ375" s="8"/>
      <c r="ER375" s="8"/>
      <c r="ES375" s="8"/>
      <c r="ET375" s="8"/>
      <c r="EU375" s="8"/>
      <c r="EV375" s="8"/>
      <c r="EW375" s="8"/>
      <c r="EX375" s="8"/>
      <c r="EY375" s="8"/>
      <c r="EZ375" s="8"/>
      <c r="FA375" s="8"/>
      <c r="FB375" s="8"/>
      <c r="FC375" s="8"/>
      <c r="FD375" s="8"/>
      <c r="FE375" s="8"/>
      <c r="FF375" s="8"/>
      <c r="FG375" s="8"/>
      <c r="FH375" s="8"/>
      <c r="FI375" s="8"/>
    </row>
    <row r="376" spans="1:165"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c r="CN376" s="8"/>
      <c r="CO376" s="8"/>
      <c r="CP376" s="8"/>
      <c r="CQ376" s="8"/>
      <c r="CR376" s="8"/>
      <c r="CS376" s="8"/>
      <c r="CT376" s="8"/>
      <c r="CU376" s="8"/>
      <c r="CV376" s="8"/>
      <c r="CW376" s="8"/>
      <c r="CX376" s="8"/>
      <c r="CY376" s="8"/>
      <c r="CZ376" s="8"/>
      <c r="DA376" s="8"/>
      <c r="DB376" s="8"/>
      <c r="DC376" s="8"/>
      <c r="DD376" s="8"/>
      <c r="DE376" s="8"/>
      <c r="DF376" s="8"/>
      <c r="DG376" s="8"/>
      <c r="DH376" s="8"/>
      <c r="DI376" s="8"/>
      <c r="DJ376" s="8"/>
      <c r="DK376" s="8"/>
      <c r="DL376" s="8"/>
      <c r="DM376" s="8"/>
      <c r="DN376" s="8"/>
      <c r="DO376" s="8"/>
      <c r="DP376" s="8"/>
      <c r="DQ376" s="8"/>
      <c r="DR376" s="8"/>
      <c r="DS376" s="8"/>
      <c r="DT376" s="8"/>
      <c r="DU376" s="8"/>
      <c r="DV376" s="8"/>
      <c r="DW376" s="8"/>
      <c r="DX376" s="8"/>
      <c r="DY376" s="8"/>
      <c r="DZ376" s="8"/>
      <c r="EA376" s="8"/>
      <c r="EB376" s="8"/>
      <c r="EC376" s="8"/>
      <c r="ED376" s="8"/>
      <c r="EE376" s="8"/>
      <c r="EF376" s="8"/>
      <c r="EG376" s="8"/>
      <c r="EH376" s="8"/>
      <c r="EI376" s="8"/>
      <c r="EJ376" s="8"/>
      <c r="EK376" s="8"/>
      <c r="EL376" s="8"/>
      <c r="EM376" s="8"/>
      <c r="EN376" s="8"/>
      <c r="EO376" s="8"/>
      <c r="EP376" s="8"/>
      <c r="EQ376" s="8"/>
      <c r="ER376" s="8"/>
      <c r="ES376" s="8"/>
      <c r="ET376" s="8"/>
      <c r="EU376" s="8"/>
      <c r="EV376" s="8"/>
      <c r="EW376" s="8"/>
      <c r="EX376" s="8"/>
      <c r="EY376" s="8"/>
      <c r="EZ376" s="8"/>
      <c r="FA376" s="8"/>
      <c r="FB376" s="8"/>
      <c r="FC376" s="8"/>
      <c r="FD376" s="8"/>
      <c r="FE376" s="8"/>
      <c r="FF376" s="8"/>
      <c r="FG376" s="8"/>
      <c r="FH376" s="8"/>
      <c r="FI376" s="8"/>
    </row>
    <row r="377" spans="1:165"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c r="CH377" s="8"/>
      <c r="CI377" s="8"/>
      <c r="CJ377" s="8"/>
      <c r="CK377" s="8"/>
      <c r="CL377" s="8"/>
      <c r="CM377" s="8"/>
      <c r="CN377" s="8"/>
      <c r="CO377" s="8"/>
      <c r="CP377" s="8"/>
      <c r="CQ377" s="8"/>
      <c r="CR377" s="8"/>
      <c r="CS377" s="8"/>
      <c r="CT377" s="8"/>
      <c r="CU377" s="8"/>
      <c r="CV377" s="8"/>
      <c r="CW377" s="8"/>
      <c r="CX377" s="8"/>
      <c r="CY377" s="8"/>
      <c r="CZ377" s="8"/>
      <c r="DA377" s="8"/>
      <c r="DB377" s="8"/>
      <c r="DC377" s="8"/>
      <c r="DD377" s="8"/>
      <c r="DE377" s="8"/>
      <c r="DF377" s="8"/>
      <c r="DG377" s="8"/>
      <c r="DH377" s="8"/>
      <c r="DI377" s="8"/>
      <c r="DJ377" s="8"/>
      <c r="DK377" s="8"/>
      <c r="DL377" s="8"/>
      <c r="DM377" s="8"/>
      <c r="DN377" s="8"/>
      <c r="DO377" s="8"/>
      <c r="DP377" s="8"/>
      <c r="DQ377" s="8"/>
      <c r="DR377" s="8"/>
      <c r="DS377" s="8"/>
      <c r="DT377" s="8"/>
      <c r="DU377" s="8"/>
      <c r="DV377" s="8"/>
      <c r="DW377" s="8"/>
      <c r="DX377" s="8"/>
      <c r="DY377" s="8"/>
      <c r="DZ377" s="8"/>
      <c r="EA377" s="8"/>
      <c r="EB377" s="8"/>
      <c r="EC377" s="8"/>
      <c r="ED377" s="8"/>
      <c r="EE377" s="8"/>
      <c r="EF377" s="8"/>
      <c r="EG377" s="8"/>
      <c r="EH377" s="8"/>
      <c r="EI377" s="8"/>
      <c r="EJ377" s="8"/>
      <c r="EK377" s="8"/>
      <c r="EL377" s="8"/>
      <c r="EM377" s="8"/>
      <c r="EN377" s="8"/>
      <c r="EO377" s="8"/>
      <c r="EP377" s="8"/>
      <c r="EQ377" s="8"/>
      <c r="ER377" s="8"/>
      <c r="ES377" s="8"/>
      <c r="ET377" s="8"/>
      <c r="EU377" s="8"/>
      <c r="EV377" s="8"/>
      <c r="EW377" s="8"/>
      <c r="EX377" s="8"/>
      <c r="EY377" s="8"/>
      <c r="EZ377" s="8"/>
      <c r="FA377" s="8"/>
      <c r="FB377" s="8"/>
      <c r="FC377" s="8"/>
      <c r="FD377" s="8"/>
      <c r="FE377" s="8"/>
      <c r="FF377" s="8"/>
      <c r="FG377" s="8"/>
      <c r="FH377" s="8"/>
      <c r="FI377" s="8"/>
    </row>
    <row r="378" spans="1:165"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c r="CV378" s="8"/>
      <c r="CW378" s="8"/>
      <c r="CX378" s="8"/>
      <c r="CY378" s="8"/>
      <c r="CZ378" s="8"/>
      <c r="DA378" s="8"/>
      <c r="DB378" s="8"/>
      <c r="DC378" s="8"/>
      <c r="DD378" s="8"/>
      <c r="DE378" s="8"/>
      <c r="DF378" s="8"/>
      <c r="DG378" s="8"/>
      <c r="DH378" s="8"/>
      <c r="DI378" s="8"/>
      <c r="DJ378" s="8"/>
      <c r="DK378" s="8"/>
      <c r="DL378" s="8"/>
      <c r="DM378" s="8"/>
      <c r="DN378" s="8"/>
      <c r="DO378" s="8"/>
      <c r="DP378" s="8"/>
      <c r="DQ378" s="8"/>
      <c r="DR378" s="8"/>
      <c r="DS378" s="8"/>
      <c r="DT378" s="8"/>
      <c r="DU378" s="8"/>
      <c r="DV378" s="8"/>
      <c r="DW378" s="8"/>
      <c r="DX378" s="8"/>
      <c r="DY378" s="8"/>
      <c r="DZ378" s="8"/>
      <c r="EA378" s="8"/>
      <c r="EB378" s="8"/>
      <c r="EC378" s="8"/>
      <c r="ED378" s="8"/>
      <c r="EE378" s="8"/>
      <c r="EF378" s="8"/>
      <c r="EG378" s="8"/>
      <c r="EH378" s="8"/>
      <c r="EI378" s="8"/>
      <c r="EJ378" s="8"/>
      <c r="EK378" s="8"/>
      <c r="EL378" s="8"/>
      <c r="EM378" s="8"/>
      <c r="EN378" s="8"/>
      <c r="EO378" s="8"/>
      <c r="EP378" s="8"/>
      <c r="EQ378" s="8"/>
      <c r="ER378" s="8"/>
      <c r="ES378" s="8"/>
      <c r="ET378" s="8"/>
      <c r="EU378" s="8"/>
      <c r="EV378" s="8"/>
      <c r="EW378" s="8"/>
      <c r="EX378" s="8"/>
      <c r="EY378" s="8"/>
      <c r="EZ378" s="8"/>
      <c r="FA378" s="8"/>
      <c r="FB378" s="8"/>
      <c r="FC378" s="8"/>
      <c r="FD378" s="8"/>
      <c r="FE378" s="8"/>
      <c r="FF378" s="8"/>
      <c r="FG378" s="8"/>
      <c r="FH378" s="8"/>
      <c r="FI378" s="8"/>
    </row>
    <row r="379" spans="1:165"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c r="CV379" s="8"/>
      <c r="CW379" s="8"/>
      <c r="CX379" s="8"/>
      <c r="CY379" s="8"/>
      <c r="CZ379" s="8"/>
      <c r="DA379" s="8"/>
      <c r="DB379" s="8"/>
      <c r="DC379" s="8"/>
      <c r="DD379" s="8"/>
      <c r="DE379" s="8"/>
      <c r="DF379" s="8"/>
      <c r="DG379" s="8"/>
      <c r="DH379" s="8"/>
      <c r="DI379" s="8"/>
      <c r="DJ379" s="8"/>
      <c r="DK379" s="8"/>
      <c r="DL379" s="8"/>
      <c r="DM379" s="8"/>
      <c r="DN379" s="8"/>
      <c r="DO379" s="8"/>
      <c r="DP379" s="8"/>
      <c r="DQ379" s="8"/>
      <c r="DR379" s="8"/>
      <c r="DS379" s="8"/>
      <c r="DT379" s="8"/>
      <c r="DU379" s="8"/>
      <c r="DV379" s="8"/>
      <c r="DW379" s="8"/>
      <c r="DX379" s="8"/>
      <c r="DY379" s="8"/>
      <c r="DZ379" s="8"/>
      <c r="EA379" s="8"/>
      <c r="EB379" s="8"/>
      <c r="EC379" s="8"/>
      <c r="ED379" s="8"/>
      <c r="EE379" s="8"/>
      <c r="EF379" s="8"/>
      <c r="EG379" s="8"/>
      <c r="EH379" s="8"/>
      <c r="EI379" s="8"/>
      <c r="EJ379" s="8"/>
      <c r="EK379" s="8"/>
      <c r="EL379" s="8"/>
      <c r="EM379" s="8"/>
      <c r="EN379" s="8"/>
      <c r="EO379" s="8"/>
      <c r="EP379" s="8"/>
      <c r="EQ379" s="8"/>
      <c r="ER379" s="8"/>
      <c r="ES379" s="8"/>
      <c r="ET379" s="8"/>
      <c r="EU379" s="8"/>
      <c r="EV379" s="8"/>
      <c r="EW379" s="8"/>
      <c r="EX379" s="8"/>
      <c r="EY379" s="8"/>
      <c r="EZ379" s="8"/>
      <c r="FA379" s="8"/>
      <c r="FB379" s="8"/>
      <c r="FC379" s="8"/>
      <c r="FD379" s="8"/>
      <c r="FE379" s="8"/>
      <c r="FF379" s="8"/>
      <c r="FG379" s="8"/>
      <c r="FH379" s="8"/>
      <c r="FI379" s="8"/>
    </row>
    <row r="380" spans="1:165"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c r="CV380" s="8"/>
      <c r="CW380" s="8"/>
      <c r="CX380" s="8"/>
      <c r="CY380" s="8"/>
      <c r="CZ380" s="8"/>
      <c r="DA380" s="8"/>
      <c r="DB380" s="8"/>
      <c r="DC380" s="8"/>
      <c r="DD380" s="8"/>
      <c r="DE380" s="8"/>
      <c r="DF380" s="8"/>
      <c r="DG380" s="8"/>
      <c r="DH380" s="8"/>
      <c r="DI380" s="8"/>
      <c r="DJ380" s="8"/>
      <c r="DK380" s="8"/>
      <c r="DL380" s="8"/>
      <c r="DM380" s="8"/>
      <c r="DN380" s="8"/>
      <c r="DO380" s="8"/>
      <c r="DP380" s="8"/>
      <c r="DQ380" s="8"/>
      <c r="DR380" s="8"/>
      <c r="DS380" s="8"/>
      <c r="DT380" s="8"/>
      <c r="DU380" s="8"/>
      <c r="DV380" s="8"/>
      <c r="DW380" s="8"/>
      <c r="DX380" s="8"/>
      <c r="DY380" s="8"/>
      <c r="DZ380" s="8"/>
      <c r="EA380" s="8"/>
      <c r="EB380" s="8"/>
      <c r="EC380" s="8"/>
      <c r="ED380" s="8"/>
      <c r="EE380" s="8"/>
      <c r="EF380" s="8"/>
      <c r="EG380" s="8"/>
      <c r="EH380" s="8"/>
      <c r="EI380" s="8"/>
      <c r="EJ380" s="8"/>
      <c r="EK380" s="8"/>
      <c r="EL380" s="8"/>
      <c r="EM380" s="8"/>
      <c r="EN380" s="8"/>
      <c r="EO380" s="8"/>
      <c r="EP380" s="8"/>
      <c r="EQ380" s="8"/>
      <c r="ER380" s="8"/>
      <c r="ES380" s="8"/>
      <c r="ET380" s="8"/>
      <c r="EU380" s="8"/>
      <c r="EV380" s="8"/>
      <c r="EW380" s="8"/>
      <c r="EX380" s="8"/>
      <c r="EY380" s="8"/>
      <c r="EZ380" s="8"/>
      <c r="FA380" s="8"/>
      <c r="FB380" s="8"/>
      <c r="FC380" s="8"/>
      <c r="FD380" s="8"/>
      <c r="FE380" s="8"/>
      <c r="FF380" s="8"/>
      <c r="FG380" s="8"/>
      <c r="FH380" s="8"/>
      <c r="FI380" s="8"/>
    </row>
    <row r="381" spans="1:165"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c r="DI381" s="8"/>
      <c r="DJ381" s="8"/>
      <c r="DK381" s="8"/>
      <c r="DL381" s="8"/>
      <c r="DM381" s="8"/>
      <c r="DN381" s="8"/>
      <c r="DO381" s="8"/>
      <c r="DP381" s="8"/>
      <c r="DQ381" s="8"/>
      <c r="DR381" s="8"/>
      <c r="DS381" s="8"/>
      <c r="DT381" s="8"/>
      <c r="DU381" s="8"/>
      <c r="DV381" s="8"/>
      <c r="DW381" s="8"/>
      <c r="DX381" s="8"/>
      <c r="DY381" s="8"/>
      <c r="DZ381" s="8"/>
      <c r="EA381" s="8"/>
      <c r="EB381" s="8"/>
      <c r="EC381" s="8"/>
      <c r="ED381" s="8"/>
      <c r="EE381" s="8"/>
      <c r="EF381" s="8"/>
      <c r="EG381" s="8"/>
      <c r="EH381" s="8"/>
      <c r="EI381" s="8"/>
      <c r="EJ381" s="8"/>
      <c r="EK381" s="8"/>
      <c r="EL381" s="8"/>
      <c r="EM381" s="8"/>
      <c r="EN381" s="8"/>
      <c r="EO381" s="8"/>
      <c r="EP381" s="8"/>
      <c r="EQ381" s="8"/>
      <c r="ER381" s="8"/>
      <c r="ES381" s="8"/>
      <c r="ET381" s="8"/>
      <c r="EU381" s="8"/>
      <c r="EV381" s="8"/>
      <c r="EW381" s="8"/>
      <c r="EX381" s="8"/>
      <c r="EY381" s="8"/>
      <c r="EZ381" s="8"/>
      <c r="FA381" s="8"/>
      <c r="FB381" s="8"/>
      <c r="FC381" s="8"/>
      <c r="FD381" s="8"/>
      <c r="FE381" s="8"/>
      <c r="FF381" s="8"/>
      <c r="FG381" s="8"/>
      <c r="FH381" s="8"/>
      <c r="FI381" s="8"/>
    </row>
    <row r="382" spans="1:165"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c r="DI382" s="8"/>
      <c r="DJ382" s="8"/>
      <c r="DK382" s="8"/>
      <c r="DL382" s="8"/>
      <c r="DM382" s="8"/>
      <c r="DN382" s="8"/>
      <c r="DO382" s="8"/>
      <c r="DP382" s="8"/>
      <c r="DQ382" s="8"/>
      <c r="DR382" s="8"/>
      <c r="DS382" s="8"/>
      <c r="DT382" s="8"/>
      <c r="DU382" s="8"/>
      <c r="DV382" s="8"/>
      <c r="DW382" s="8"/>
      <c r="DX382" s="8"/>
      <c r="DY382" s="8"/>
      <c r="DZ382" s="8"/>
      <c r="EA382" s="8"/>
      <c r="EB382" s="8"/>
      <c r="EC382" s="8"/>
      <c r="ED382" s="8"/>
      <c r="EE382" s="8"/>
      <c r="EF382" s="8"/>
      <c r="EG382" s="8"/>
      <c r="EH382" s="8"/>
      <c r="EI382" s="8"/>
      <c r="EJ382" s="8"/>
      <c r="EK382" s="8"/>
      <c r="EL382" s="8"/>
      <c r="EM382" s="8"/>
      <c r="EN382" s="8"/>
      <c r="EO382" s="8"/>
      <c r="EP382" s="8"/>
      <c r="EQ382" s="8"/>
      <c r="ER382" s="8"/>
      <c r="ES382" s="8"/>
      <c r="ET382" s="8"/>
      <c r="EU382" s="8"/>
      <c r="EV382" s="8"/>
      <c r="EW382" s="8"/>
      <c r="EX382" s="8"/>
      <c r="EY382" s="8"/>
      <c r="EZ382" s="8"/>
      <c r="FA382" s="8"/>
      <c r="FB382" s="8"/>
      <c r="FC382" s="8"/>
      <c r="FD382" s="8"/>
      <c r="FE382" s="8"/>
      <c r="FF382" s="8"/>
      <c r="FG382" s="8"/>
      <c r="FH382" s="8"/>
      <c r="FI382" s="8"/>
    </row>
    <row r="383" spans="1:165"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8"/>
      <c r="DL383" s="8"/>
      <c r="DM383" s="8"/>
      <c r="DN383" s="8"/>
      <c r="DO383" s="8"/>
      <c r="DP383" s="8"/>
      <c r="DQ383" s="8"/>
      <c r="DR383" s="8"/>
      <c r="DS383" s="8"/>
      <c r="DT383" s="8"/>
      <c r="DU383" s="8"/>
      <c r="DV383" s="8"/>
      <c r="DW383" s="8"/>
      <c r="DX383" s="8"/>
      <c r="DY383" s="8"/>
      <c r="DZ383" s="8"/>
      <c r="EA383" s="8"/>
      <c r="EB383" s="8"/>
      <c r="EC383" s="8"/>
      <c r="ED383" s="8"/>
      <c r="EE383" s="8"/>
      <c r="EF383" s="8"/>
      <c r="EG383" s="8"/>
      <c r="EH383" s="8"/>
      <c r="EI383" s="8"/>
      <c r="EJ383" s="8"/>
      <c r="EK383" s="8"/>
      <c r="EL383" s="8"/>
      <c r="EM383" s="8"/>
      <c r="EN383" s="8"/>
      <c r="EO383" s="8"/>
      <c r="EP383" s="8"/>
      <c r="EQ383" s="8"/>
      <c r="ER383" s="8"/>
      <c r="ES383" s="8"/>
      <c r="ET383" s="8"/>
      <c r="EU383" s="8"/>
      <c r="EV383" s="8"/>
      <c r="EW383" s="8"/>
      <c r="EX383" s="8"/>
      <c r="EY383" s="8"/>
      <c r="EZ383" s="8"/>
      <c r="FA383" s="8"/>
      <c r="FB383" s="8"/>
      <c r="FC383" s="8"/>
      <c r="FD383" s="8"/>
      <c r="FE383" s="8"/>
      <c r="FF383" s="8"/>
      <c r="FG383" s="8"/>
      <c r="FH383" s="8"/>
      <c r="FI383" s="8"/>
    </row>
    <row r="384" spans="1:165"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8"/>
      <c r="EA384" s="8"/>
      <c r="EB384" s="8"/>
      <c r="EC384" s="8"/>
      <c r="ED384" s="8"/>
      <c r="EE384" s="8"/>
      <c r="EF384" s="8"/>
      <c r="EG384" s="8"/>
      <c r="EH384" s="8"/>
      <c r="EI384" s="8"/>
      <c r="EJ384" s="8"/>
      <c r="EK384" s="8"/>
      <c r="EL384" s="8"/>
      <c r="EM384" s="8"/>
      <c r="EN384" s="8"/>
      <c r="EO384" s="8"/>
      <c r="EP384" s="8"/>
      <c r="EQ384" s="8"/>
      <c r="ER384" s="8"/>
      <c r="ES384" s="8"/>
      <c r="ET384" s="8"/>
      <c r="EU384" s="8"/>
      <c r="EV384" s="8"/>
      <c r="EW384" s="8"/>
      <c r="EX384" s="8"/>
      <c r="EY384" s="8"/>
      <c r="EZ384" s="8"/>
      <c r="FA384" s="8"/>
      <c r="FB384" s="8"/>
      <c r="FC384" s="8"/>
      <c r="FD384" s="8"/>
      <c r="FE384" s="8"/>
      <c r="FF384" s="8"/>
      <c r="FG384" s="8"/>
      <c r="FH384" s="8"/>
      <c r="FI384" s="8"/>
    </row>
    <row r="385" spans="1:165"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8"/>
      <c r="DL385" s="8"/>
      <c r="DM385" s="8"/>
      <c r="DN385" s="8"/>
      <c r="DO385" s="8"/>
      <c r="DP385" s="8"/>
      <c r="DQ385" s="8"/>
      <c r="DR385" s="8"/>
      <c r="DS385" s="8"/>
      <c r="DT385" s="8"/>
      <c r="DU385" s="8"/>
      <c r="DV385" s="8"/>
      <c r="DW385" s="8"/>
      <c r="DX385" s="8"/>
      <c r="DY385" s="8"/>
      <c r="DZ385" s="8"/>
      <c r="EA385" s="8"/>
      <c r="EB385" s="8"/>
      <c r="EC385" s="8"/>
      <c r="ED385" s="8"/>
      <c r="EE385" s="8"/>
      <c r="EF385" s="8"/>
      <c r="EG385" s="8"/>
      <c r="EH385" s="8"/>
      <c r="EI385" s="8"/>
      <c r="EJ385" s="8"/>
      <c r="EK385" s="8"/>
      <c r="EL385" s="8"/>
      <c r="EM385" s="8"/>
      <c r="EN385" s="8"/>
      <c r="EO385" s="8"/>
      <c r="EP385" s="8"/>
      <c r="EQ385" s="8"/>
      <c r="ER385" s="8"/>
      <c r="ES385" s="8"/>
      <c r="ET385" s="8"/>
      <c r="EU385" s="8"/>
      <c r="EV385" s="8"/>
      <c r="EW385" s="8"/>
      <c r="EX385" s="8"/>
      <c r="EY385" s="8"/>
      <c r="EZ385" s="8"/>
      <c r="FA385" s="8"/>
      <c r="FB385" s="8"/>
      <c r="FC385" s="8"/>
      <c r="FD385" s="8"/>
      <c r="FE385" s="8"/>
      <c r="FF385" s="8"/>
      <c r="FG385" s="8"/>
      <c r="FH385" s="8"/>
      <c r="FI385" s="8"/>
    </row>
    <row r="386" spans="1:165"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c r="CH386" s="8"/>
      <c r="CI386" s="8"/>
      <c r="CJ386" s="8"/>
      <c r="CK386" s="8"/>
      <c r="CL386" s="8"/>
      <c r="CM386" s="8"/>
      <c r="CN386" s="8"/>
      <c r="CO386" s="8"/>
      <c r="CP386" s="8"/>
      <c r="CQ386" s="8"/>
      <c r="CR386" s="8"/>
      <c r="CS386" s="8"/>
      <c r="CT386" s="8"/>
      <c r="CU386" s="8"/>
      <c r="CV386" s="8"/>
      <c r="CW386" s="8"/>
      <c r="CX386" s="8"/>
      <c r="CY386" s="8"/>
      <c r="CZ386" s="8"/>
      <c r="DA386" s="8"/>
      <c r="DB386" s="8"/>
      <c r="DC386" s="8"/>
      <c r="DD386" s="8"/>
      <c r="DE386" s="8"/>
      <c r="DF386" s="8"/>
      <c r="DG386" s="8"/>
      <c r="DH386" s="8"/>
      <c r="DI386" s="8"/>
      <c r="DJ386" s="8"/>
      <c r="DK386" s="8"/>
      <c r="DL386" s="8"/>
      <c r="DM386" s="8"/>
      <c r="DN386" s="8"/>
      <c r="DO386" s="8"/>
      <c r="DP386" s="8"/>
      <c r="DQ386" s="8"/>
      <c r="DR386" s="8"/>
      <c r="DS386" s="8"/>
      <c r="DT386" s="8"/>
      <c r="DU386" s="8"/>
      <c r="DV386" s="8"/>
      <c r="DW386" s="8"/>
      <c r="DX386" s="8"/>
      <c r="DY386" s="8"/>
      <c r="DZ386" s="8"/>
      <c r="EA386" s="8"/>
      <c r="EB386" s="8"/>
      <c r="EC386" s="8"/>
      <c r="ED386" s="8"/>
      <c r="EE386" s="8"/>
      <c r="EF386" s="8"/>
      <c r="EG386" s="8"/>
      <c r="EH386" s="8"/>
      <c r="EI386" s="8"/>
      <c r="EJ386" s="8"/>
      <c r="EK386" s="8"/>
      <c r="EL386" s="8"/>
      <c r="EM386" s="8"/>
      <c r="EN386" s="8"/>
      <c r="EO386" s="8"/>
      <c r="EP386" s="8"/>
      <c r="EQ386" s="8"/>
      <c r="ER386" s="8"/>
      <c r="ES386" s="8"/>
      <c r="ET386" s="8"/>
      <c r="EU386" s="8"/>
      <c r="EV386" s="8"/>
      <c r="EW386" s="8"/>
      <c r="EX386" s="8"/>
      <c r="EY386" s="8"/>
      <c r="EZ386" s="8"/>
      <c r="FA386" s="8"/>
      <c r="FB386" s="8"/>
      <c r="FC386" s="8"/>
      <c r="FD386" s="8"/>
      <c r="FE386" s="8"/>
      <c r="FF386" s="8"/>
      <c r="FG386" s="8"/>
      <c r="FH386" s="8"/>
      <c r="FI386" s="8"/>
    </row>
    <row r="387" spans="1:165"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c r="CH387" s="8"/>
      <c r="CI387" s="8"/>
      <c r="CJ387" s="8"/>
      <c r="CK387" s="8"/>
      <c r="CL387" s="8"/>
      <c r="CM387" s="8"/>
      <c r="CN387" s="8"/>
      <c r="CO387" s="8"/>
      <c r="CP387" s="8"/>
      <c r="CQ387" s="8"/>
      <c r="CR387" s="8"/>
      <c r="CS387" s="8"/>
      <c r="CT387" s="8"/>
      <c r="CU387" s="8"/>
      <c r="CV387" s="8"/>
      <c r="CW387" s="8"/>
      <c r="CX387" s="8"/>
      <c r="CY387" s="8"/>
      <c r="CZ387" s="8"/>
      <c r="DA387" s="8"/>
      <c r="DB387" s="8"/>
      <c r="DC387" s="8"/>
      <c r="DD387" s="8"/>
      <c r="DE387" s="8"/>
      <c r="DF387" s="8"/>
      <c r="DG387" s="8"/>
      <c r="DH387" s="8"/>
      <c r="DI387" s="8"/>
      <c r="DJ387" s="8"/>
      <c r="DK387" s="8"/>
      <c r="DL387" s="8"/>
      <c r="DM387" s="8"/>
      <c r="DN387" s="8"/>
      <c r="DO387" s="8"/>
      <c r="DP387" s="8"/>
      <c r="DQ387" s="8"/>
      <c r="DR387" s="8"/>
      <c r="DS387" s="8"/>
      <c r="DT387" s="8"/>
      <c r="DU387" s="8"/>
      <c r="DV387" s="8"/>
      <c r="DW387" s="8"/>
      <c r="DX387" s="8"/>
      <c r="DY387" s="8"/>
      <c r="DZ387" s="8"/>
      <c r="EA387" s="8"/>
      <c r="EB387" s="8"/>
      <c r="EC387" s="8"/>
      <c r="ED387" s="8"/>
      <c r="EE387" s="8"/>
      <c r="EF387" s="8"/>
      <c r="EG387" s="8"/>
      <c r="EH387" s="8"/>
      <c r="EI387" s="8"/>
      <c r="EJ387" s="8"/>
      <c r="EK387" s="8"/>
      <c r="EL387" s="8"/>
      <c r="EM387" s="8"/>
      <c r="EN387" s="8"/>
      <c r="EO387" s="8"/>
      <c r="EP387" s="8"/>
      <c r="EQ387" s="8"/>
      <c r="ER387" s="8"/>
      <c r="ES387" s="8"/>
      <c r="ET387" s="8"/>
      <c r="EU387" s="8"/>
      <c r="EV387" s="8"/>
      <c r="EW387" s="8"/>
      <c r="EX387" s="8"/>
      <c r="EY387" s="8"/>
      <c r="EZ387" s="8"/>
      <c r="FA387" s="8"/>
      <c r="FB387" s="8"/>
      <c r="FC387" s="8"/>
      <c r="FD387" s="8"/>
      <c r="FE387" s="8"/>
      <c r="FF387" s="8"/>
      <c r="FG387" s="8"/>
      <c r="FH387" s="8"/>
      <c r="FI387" s="8"/>
    </row>
    <row r="388" spans="1:165"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c r="CT388" s="8"/>
      <c r="CU388" s="8"/>
      <c r="CV388" s="8"/>
      <c r="CW388" s="8"/>
      <c r="CX388" s="8"/>
      <c r="CY388" s="8"/>
      <c r="CZ388" s="8"/>
      <c r="DA388" s="8"/>
      <c r="DB388" s="8"/>
      <c r="DC388" s="8"/>
      <c r="DD388" s="8"/>
      <c r="DE388" s="8"/>
      <c r="DF388" s="8"/>
      <c r="DG388" s="8"/>
      <c r="DH388" s="8"/>
      <c r="DI388" s="8"/>
      <c r="DJ388" s="8"/>
      <c r="DK388" s="8"/>
      <c r="DL388" s="8"/>
      <c r="DM388" s="8"/>
      <c r="DN388" s="8"/>
      <c r="DO388" s="8"/>
      <c r="DP388" s="8"/>
      <c r="DQ388" s="8"/>
      <c r="DR388" s="8"/>
      <c r="DS388" s="8"/>
      <c r="DT388" s="8"/>
      <c r="DU388" s="8"/>
      <c r="DV388" s="8"/>
      <c r="DW388" s="8"/>
      <c r="DX388" s="8"/>
      <c r="DY388" s="8"/>
      <c r="DZ388" s="8"/>
      <c r="EA388" s="8"/>
      <c r="EB388" s="8"/>
      <c r="EC388" s="8"/>
      <c r="ED388" s="8"/>
      <c r="EE388" s="8"/>
      <c r="EF388" s="8"/>
      <c r="EG388" s="8"/>
      <c r="EH388" s="8"/>
      <c r="EI388" s="8"/>
      <c r="EJ388" s="8"/>
      <c r="EK388" s="8"/>
      <c r="EL388" s="8"/>
      <c r="EM388" s="8"/>
      <c r="EN388" s="8"/>
      <c r="EO388" s="8"/>
      <c r="EP388" s="8"/>
      <c r="EQ388" s="8"/>
      <c r="ER388" s="8"/>
      <c r="ES388" s="8"/>
      <c r="ET388" s="8"/>
      <c r="EU388" s="8"/>
      <c r="EV388" s="8"/>
      <c r="EW388" s="8"/>
      <c r="EX388" s="8"/>
      <c r="EY388" s="8"/>
      <c r="EZ388" s="8"/>
      <c r="FA388" s="8"/>
      <c r="FB388" s="8"/>
      <c r="FC388" s="8"/>
      <c r="FD388" s="8"/>
      <c r="FE388" s="8"/>
      <c r="FF388" s="8"/>
      <c r="FG388" s="8"/>
      <c r="FH388" s="8"/>
      <c r="FI388" s="8"/>
    </row>
    <row r="389" spans="1:165"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c r="DI389" s="8"/>
      <c r="DJ389" s="8"/>
      <c r="DK389" s="8"/>
      <c r="DL389" s="8"/>
      <c r="DM389" s="8"/>
      <c r="DN389" s="8"/>
      <c r="DO389" s="8"/>
      <c r="DP389" s="8"/>
      <c r="DQ389" s="8"/>
      <c r="DR389" s="8"/>
      <c r="DS389" s="8"/>
      <c r="DT389" s="8"/>
      <c r="DU389" s="8"/>
      <c r="DV389" s="8"/>
      <c r="DW389" s="8"/>
      <c r="DX389" s="8"/>
      <c r="DY389" s="8"/>
      <c r="DZ389" s="8"/>
      <c r="EA389" s="8"/>
      <c r="EB389" s="8"/>
      <c r="EC389" s="8"/>
      <c r="ED389" s="8"/>
      <c r="EE389" s="8"/>
      <c r="EF389" s="8"/>
      <c r="EG389" s="8"/>
      <c r="EH389" s="8"/>
      <c r="EI389" s="8"/>
      <c r="EJ389" s="8"/>
      <c r="EK389" s="8"/>
      <c r="EL389" s="8"/>
      <c r="EM389" s="8"/>
      <c r="EN389" s="8"/>
      <c r="EO389" s="8"/>
      <c r="EP389" s="8"/>
      <c r="EQ389" s="8"/>
      <c r="ER389" s="8"/>
      <c r="ES389" s="8"/>
      <c r="ET389" s="8"/>
      <c r="EU389" s="8"/>
      <c r="EV389" s="8"/>
      <c r="EW389" s="8"/>
      <c r="EX389" s="8"/>
      <c r="EY389" s="8"/>
      <c r="EZ389" s="8"/>
      <c r="FA389" s="8"/>
      <c r="FB389" s="8"/>
      <c r="FC389" s="8"/>
      <c r="FD389" s="8"/>
      <c r="FE389" s="8"/>
      <c r="FF389" s="8"/>
      <c r="FG389" s="8"/>
      <c r="FH389" s="8"/>
      <c r="FI389" s="8"/>
    </row>
    <row r="390" spans="1:165"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c r="DI390" s="8"/>
      <c r="DJ390" s="8"/>
      <c r="DK390" s="8"/>
      <c r="DL390" s="8"/>
      <c r="DM390" s="8"/>
      <c r="DN390" s="8"/>
      <c r="DO390" s="8"/>
      <c r="DP390" s="8"/>
      <c r="DQ390" s="8"/>
      <c r="DR390" s="8"/>
      <c r="DS390" s="8"/>
      <c r="DT390" s="8"/>
      <c r="DU390" s="8"/>
      <c r="DV390" s="8"/>
      <c r="DW390" s="8"/>
      <c r="DX390" s="8"/>
      <c r="DY390" s="8"/>
      <c r="DZ390" s="8"/>
      <c r="EA390" s="8"/>
      <c r="EB390" s="8"/>
      <c r="EC390" s="8"/>
      <c r="ED390" s="8"/>
      <c r="EE390" s="8"/>
      <c r="EF390" s="8"/>
      <c r="EG390" s="8"/>
      <c r="EH390" s="8"/>
      <c r="EI390" s="8"/>
      <c r="EJ390" s="8"/>
      <c r="EK390" s="8"/>
      <c r="EL390" s="8"/>
      <c r="EM390" s="8"/>
      <c r="EN390" s="8"/>
      <c r="EO390" s="8"/>
      <c r="EP390" s="8"/>
      <c r="EQ390" s="8"/>
      <c r="ER390" s="8"/>
      <c r="ES390" s="8"/>
      <c r="ET390" s="8"/>
      <c r="EU390" s="8"/>
      <c r="EV390" s="8"/>
      <c r="EW390" s="8"/>
      <c r="EX390" s="8"/>
      <c r="EY390" s="8"/>
      <c r="EZ390" s="8"/>
      <c r="FA390" s="8"/>
      <c r="FB390" s="8"/>
      <c r="FC390" s="8"/>
      <c r="FD390" s="8"/>
      <c r="FE390" s="8"/>
      <c r="FF390" s="8"/>
      <c r="FG390" s="8"/>
      <c r="FH390" s="8"/>
      <c r="FI390" s="8"/>
    </row>
    <row r="391" spans="1:165"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c r="DI391" s="8"/>
      <c r="DJ391" s="8"/>
      <c r="DK391" s="8"/>
      <c r="DL391" s="8"/>
      <c r="DM391" s="8"/>
      <c r="DN391" s="8"/>
      <c r="DO391" s="8"/>
      <c r="DP391" s="8"/>
      <c r="DQ391" s="8"/>
      <c r="DR391" s="8"/>
      <c r="DS391" s="8"/>
      <c r="DT391" s="8"/>
      <c r="DU391" s="8"/>
      <c r="DV391" s="8"/>
      <c r="DW391" s="8"/>
      <c r="DX391" s="8"/>
      <c r="DY391" s="8"/>
      <c r="DZ391" s="8"/>
      <c r="EA391" s="8"/>
      <c r="EB391" s="8"/>
      <c r="EC391" s="8"/>
      <c r="ED391" s="8"/>
      <c r="EE391" s="8"/>
      <c r="EF391" s="8"/>
      <c r="EG391" s="8"/>
      <c r="EH391" s="8"/>
      <c r="EI391" s="8"/>
      <c r="EJ391" s="8"/>
      <c r="EK391" s="8"/>
      <c r="EL391" s="8"/>
      <c r="EM391" s="8"/>
      <c r="EN391" s="8"/>
      <c r="EO391" s="8"/>
      <c r="EP391" s="8"/>
      <c r="EQ391" s="8"/>
      <c r="ER391" s="8"/>
      <c r="ES391" s="8"/>
      <c r="ET391" s="8"/>
      <c r="EU391" s="8"/>
      <c r="EV391" s="8"/>
      <c r="EW391" s="8"/>
      <c r="EX391" s="8"/>
      <c r="EY391" s="8"/>
      <c r="EZ391" s="8"/>
      <c r="FA391" s="8"/>
      <c r="FB391" s="8"/>
      <c r="FC391" s="8"/>
      <c r="FD391" s="8"/>
      <c r="FE391" s="8"/>
      <c r="FF391" s="8"/>
      <c r="FG391" s="8"/>
      <c r="FH391" s="8"/>
      <c r="FI391" s="8"/>
    </row>
    <row r="392" spans="1:165"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c r="DI392" s="8"/>
      <c r="DJ392" s="8"/>
      <c r="DK392" s="8"/>
      <c r="DL392" s="8"/>
      <c r="DM392" s="8"/>
      <c r="DN392" s="8"/>
      <c r="DO392" s="8"/>
      <c r="DP392" s="8"/>
      <c r="DQ392" s="8"/>
      <c r="DR392" s="8"/>
      <c r="DS392" s="8"/>
      <c r="DT392" s="8"/>
      <c r="DU392" s="8"/>
      <c r="DV392" s="8"/>
      <c r="DW392" s="8"/>
      <c r="DX392" s="8"/>
      <c r="DY392" s="8"/>
      <c r="DZ392" s="8"/>
      <c r="EA392" s="8"/>
      <c r="EB392" s="8"/>
      <c r="EC392" s="8"/>
      <c r="ED392" s="8"/>
      <c r="EE392" s="8"/>
      <c r="EF392" s="8"/>
      <c r="EG392" s="8"/>
      <c r="EH392" s="8"/>
      <c r="EI392" s="8"/>
      <c r="EJ392" s="8"/>
      <c r="EK392" s="8"/>
      <c r="EL392" s="8"/>
      <c r="EM392" s="8"/>
      <c r="EN392" s="8"/>
      <c r="EO392" s="8"/>
      <c r="EP392" s="8"/>
      <c r="EQ392" s="8"/>
      <c r="ER392" s="8"/>
      <c r="ES392" s="8"/>
      <c r="ET392" s="8"/>
      <c r="EU392" s="8"/>
      <c r="EV392" s="8"/>
      <c r="EW392" s="8"/>
      <c r="EX392" s="8"/>
      <c r="EY392" s="8"/>
      <c r="EZ392" s="8"/>
      <c r="FA392" s="8"/>
      <c r="FB392" s="8"/>
      <c r="FC392" s="8"/>
      <c r="FD392" s="8"/>
      <c r="FE392" s="8"/>
      <c r="FF392" s="8"/>
      <c r="FG392" s="8"/>
      <c r="FH392" s="8"/>
      <c r="FI392" s="8"/>
    </row>
    <row r="393" spans="1:165"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c r="CU393" s="8"/>
      <c r="CV393" s="8"/>
      <c r="CW393" s="8"/>
      <c r="CX393" s="8"/>
      <c r="CY393" s="8"/>
      <c r="CZ393" s="8"/>
      <c r="DA393" s="8"/>
      <c r="DB393" s="8"/>
      <c r="DC393" s="8"/>
      <c r="DD393" s="8"/>
      <c r="DE393" s="8"/>
      <c r="DF393" s="8"/>
      <c r="DG393" s="8"/>
      <c r="DH393" s="8"/>
      <c r="DI393" s="8"/>
      <c r="DJ393" s="8"/>
      <c r="DK393" s="8"/>
      <c r="DL393" s="8"/>
      <c r="DM393" s="8"/>
      <c r="DN393" s="8"/>
      <c r="DO393" s="8"/>
      <c r="DP393" s="8"/>
      <c r="DQ393" s="8"/>
      <c r="DR393" s="8"/>
      <c r="DS393" s="8"/>
      <c r="DT393" s="8"/>
      <c r="DU393" s="8"/>
      <c r="DV393" s="8"/>
      <c r="DW393" s="8"/>
      <c r="DX393" s="8"/>
      <c r="DY393" s="8"/>
      <c r="DZ393" s="8"/>
      <c r="EA393" s="8"/>
      <c r="EB393" s="8"/>
      <c r="EC393" s="8"/>
      <c r="ED393" s="8"/>
      <c r="EE393" s="8"/>
      <c r="EF393" s="8"/>
      <c r="EG393" s="8"/>
      <c r="EH393" s="8"/>
      <c r="EI393" s="8"/>
      <c r="EJ393" s="8"/>
      <c r="EK393" s="8"/>
      <c r="EL393" s="8"/>
      <c r="EM393" s="8"/>
      <c r="EN393" s="8"/>
      <c r="EO393" s="8"/>
      <c r="EP393" s="8"/>
      <c r="EQ393" s="8"/>
      <c r="ER393" s="8"/>
      <c r="ES393" s="8"/>
      <c r="ET393" s="8"/>
      <c r="EU393" s="8"/>
      <c r="EV393" s="8"/>
      <c r="EW393" s="8"/>
      <c r="EX393" s="8"/>
      <c r="EY393" s="8"/>
      <c r="EZ393" s="8"/>
      <c r="FA393" s="8"/>
      <c r="FB393" s="8"/>
      <c r="FC393" s="8"/>
      <c r="FD393" s="8"/>
      <c r="FE393" s="8"/>
      <c r="FF393" s="8"/>
      <c r="FG393" s="8"/>
      <c r="FH393" s="8"/>
      <c r="FI393" s="8"/>
    </row>
    <row r="394" spans="1:165"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c r="FD394" s="8"/>
      <c r="FE394" s="8"/>
      <c r="FF394" s="8"/>
      <c r="FG394" s="8"/>
      <c r="FH394" s="8"/>
      <c r="FI394" s="8"/>
    </row>
    <row r="395" spans="1:165"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c r="CG395" s="8"/>
      <c r="CH395" s="8"/>
      <c r="CI395" s="8"/>
      <c r="CJ395" s="8"/>
      <c r="CK395" s="8"/>
      <c r="CL395" s="8"/>
      <c r="CM395" s="8"/>
      <c r="CN395" s="8"/>
      <c r="CO395" s="8"/>
      <c r="CP395" s="8"/>
      <c r="CQ395" s="8"/>
      <c r="CR395" s="8"/>
      <c r="CS395" s="8"/>
      <c r="CT395" s="8"/>
      <c r="CU395" s="8"/>
      <c r="CV395" s="8"/>
      <c r="CW395" s="8"/>
      <c r="CX395" s="8"/>
      <c r="CY395" s="8"/>
      <c r="CZ395" s="8"/>
      <c r="DA395" s="8"/>
      <c r="DB395" s="8"/>
      <c r="DC395" s="8"/>
      <c r="DD395" s="8"/>
      <c r="DE395" s="8"/>
      <c r="DF395" s="8"/>
      <c r="DG395" s="8"/>
      <c r="DH395" s="8"/>
      <c r="DI395" s="8"/>
      <c r="DJ395" s="8"/>
      <c r="DK395" s="8"/>
      <c r="DL395" s="8"/>
      <c r="DM395" s="8"/>
      <c r="DN395" s="8"/>
      <c r="DO395" s="8"/>
      <c r="DP395" s="8"/>
      <c r="DQ395" s="8"/>
      <c r="DR395" s="8"/>
      <c r="DS395" s="8"/>
      <c r="DT395" s="8"/>
      <c r="DU395" s="8"/>
      <c r="DV395" s="8"/>
      <c r="DW395" s="8"/>
      <c r="DX395" s="8"/>
      <c r="DY395" s="8"/>
      <c r="DZ395" s="8"/>
      <c r="EA395" s="8"/>
      <c r="EB395" s="8"/>
      <c r="EC395" s="8"/>
      <c r="ED395" s="8"/>
      <c r="EE395" s="8"/>
      <c r="EF395" s="8"/>
      <c r="EG395" s="8"/>
      <c r="EH395" s="8"/>
      <c r="EI395" s="8"/>
      <c r="EJ395" s="8"/>
      <c r="EK395" s="8"/>
      <c r="EL395" s="8"/>
      <c r="EM395" s="8"/>
      <c r="EN395" s="8"/>
      <c r="EO395" s="8"/>
      <c r="EP395" s="8"/>
      <c r="EQ395" s="8"/>
      <c r="ER395" s="8"/>
      <c r="ES395" s="8"/>
      <c r="ET395" s="8"/>
      <c r="EU395" s="8"/>
      <c r="EV395" s="8"/>
      <c r="EW395" s="8"/>
      <c r="EX395" s="8"/>
      <c r="EY395" s="8"/>
      <c r="EZ395" s="8"/>
      <c r="FA395" s="8"/>
      <c r="FB395" s="8"/>
      <c r="FC395" s="8"/>
      <c r="FD395" s="8"/>
      <c r="FE395" s="8"/>
      <c r="FF395" s="8"/>
      <c r="FG395" s="8"/>
      <c r="FH395" s="8"/>
      <c r="FI395" s="8"/>
    </row>
    <row r="396" spans="1:165"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c r="CW396" s="8"/>
      <c r="CX396" s="8"/>
      <c r="CY396" s="8"/>
      <c r="CZ396" s="8"/>
      <c r="DA396" s="8"/>
      <c r="DB396" s="8"/>
      <c r="DC396" s="8"/>
      <c r="DD396" s="8"/>
      <c r="DE396" s="8"/>
      <c r="DF396" s="8"/>
      <c r="DG396" s="8"/>
      <c r="DH396" s="8"/>
      <c r="DI396" s="8"/>
      <c r="DJ396" s="8"/>
      <c r="DK396" s="8"/>
      <c r="DL396" s="8"/>
      <c r="DM396" s="8"/>
      <c r="DN396" s="8"/>
      <c r="DO396" s="8"/>
      <c r="DP396" s="8"/>
      <c r="DQ396" s="8"/>
      <c r="DR396" s="8"/>
      <c r="DS396" s="8"/>
      <c r="DT396" s="8"/>
      <c r="DU396" s="8"/>
      <c r="DV396" s="8"/>
      <c r="DW396" s="8"/>
      <c r="DX396" s="8"/>
      <c r="DY396" s="8"/>
      <c r="DZ396" s="8"/>
      <c r="EA396" s="8"/>
      <c r="EB396" s="8"/>
      <c r="EC396" s="8"/>
      <c r="ED396" s="8"/>
      <c r="EE396" s="8"/>
      <c r="EF396" s="8"/>
      <c r="EG396" s="8"/>
      <c r="EH396" s="8"/>
      <c r="EI396" s="8"/>
      <c r="EJ396" s="8"/>
      <c r="EK396" s="8"/>
      <c r="EL396" s="8"/>
      <c r="EM396" s="8"/>
      <c r="EN396" s="8"/>
      <c r="EO396" s="8"/>
      <c r="EP396" s="8"/>
      <c r="EQ396" s="8"/>
      <c r="ER396" s="8"/>
      <c r="ES396" s="8"/>
      <c r="ET396" s="8"/>
      <c r="EU396" s="8"/>
      <c r="EV396" s="8"/>
      <c r="EW396" s="8"/>
      <c r="EX396" s="8"/>
      <c r="EY396" s="8"/>
      <c r="EZ396" s="8"/>
      <c r="FA396" s="8"/>
      <c r="FB396" s="8"/>
      <c r="FC396" s="8"/>
      <c r="FD396" s="8"/>
      <c r="FE396" s="8"/>
      <c r="FF396" s="8"/>
      <c r="FG396" s="8"/>
      <c r="FH396" s="8"/>
      <c r="FI396" s="8"/>
    </row>
    <row r="397" spans="1:165"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c r="CW397" s="8"/>
      <c r="CX397" s="8"/>
      <c r="CY397" s="8"/>
      <c r="CZ397" s="8"/>
      <c r="DA397" s="8"/>
      <c r="DB397" s="8"/>
      <c r="DC397" s="8"/>
      <c r="DD397" s="8"/>
      <c r="DE397" s="8"/>
      <c r="DF397" s="8"/>
      <c r="DG397" s="8"/>
      <c r="DH397" s="8"/>
      <c r="DI397" s="8"/>
      <c r="DJ397" s="8"/>
      <c r="DK397" s="8"/>
      <c r="DL397" s="8"/>
      <c r="DM397" s="8"/>
      <c r="DN397" s="8"/>
      <c r="DO397" s="8"/>
      <c r="DP397" s="8"/>
      <c r="DQ397" s="8"/>
      <c r="DR397" s="8"/>
      <c r="DS397" s="8"/>
      <c r="DT397" s="8"/>
      <c r="DU397" s="8"/>
      <c r="DV397" s="8"/>
      <c r="DW397" s="8"/>
      <c r="DX397" s="8"/>
      <c r="DY397" s="8"/>
      <c r="DZ397" s="8"/>
      <c r="EA397" s="8"/>
      <c r="EB397" s="8"/>
      <c r="EC397" s="8"/>
      <c r="ED397" s="8"/>
      <c r="EE397" s="8"/>
      <c r="EF397" s="8"/>
      <c r="EG397" s="8"/>
      <c r="EH397" s="8"/>
      <c r="EI397" s="8"/>
      <c r="EJ397" s="8"/>
      <c r="EK397" s="8"/>
      <c r="EL397" s="8"/>
      <c r="EM397" s="8"/>
      <c r="EN397" s="8"/>
      <c r="EO397" s="8"/>
      <c r="EP397" s="8"/>
      <c r="EQ397" s="8"/>
      <c r="ER397" s="8"/>
      <c r="ES397" s="8"/>
      <c r="ET397" s="8"/>
      <c r="EU397" s="8"/>
      <c r="EV397" s="8"/>
      <c r="EW397" s="8"/>
      <c r="EX397" s="8"/>
      <c r="EY397" s="8"/>
      <c r="EZ397" s="8"/>
      <c r="FA397" s="8"/>
      <c r="FB397" s="8"/>
      <c r="FC397" s="8"/>
      <c r="FD397" s="8"/>
      <c r="FE397" s="8"/>
      <c r="FF397" s="8"/>
      <c r="FG397" s="8"/>
      <c r="FH397" s="8"/>
      <c r="FI397" s="8"/>
    </row>
    <row r="398" spans="1:165"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c r="DI398" s="8"/>
      <c r="DJ398" s="8"/>
      <c r="DK398" s="8"/>
      <c r="DL398" s="8"/>
      <c r="DM398" s="8"/>
      <c r="DN398" s="8"/>
      <c r="DO398" s="8"/>
      <c r="DP398" s="8"/>
      <c r="DQ398" s="8"/>
      <c r="DR398" s="8"/>
      <c r="DS398" s="8"/>
      <c r="DT398" s="8"/>
      <c r="DU398" s="8"/>
      <c r="DV398" s="8"/>
      <c r="DW398" s="8"/>
      <c r="DX398" s="8"/>
      <c r="DY398" s="8"/>
      <c r="DZ398" s="8"/>
      <c r="EA398" s="8"/>
      <c r="EB398" s="8"/>
      <c r="EC398" s="8"/>
      <c r="ED398" s="8"/>
      <c r="EE398" s="8"/>
      <c r="EF398" s="8"/>
      <c r="EG398" s="8"/>
      <c r="EH398" s="8"/>
      <c r="EI398" s="8"/>
      <c r="EJ398" s="8"/>
      <c r="EK398" s="8"/>
      <c r="EL398" s="8"/>
      <c r="EM398" s="8"/>
      <c r="EN398" s="8"/>
      <c r="EO398" s="8"/>
      <c r="EP398" s="8"/>
      <c r="EQ398" s="8"/>
      <c r="ER398" s="8"/>
      <c r="ES398" s="8"/>
      <c r="ET398" s="8"/>
      <c r="EU398" s="8"/>
      <c r="EV398" s="8"/>
      <c r="EW398" s="8"/>
      <c r="EX398" s="8"/>
      <c r="EY398" s="8"/>
      <c r="EZ398" s="8"/>
      <c r="FA398" s="8"/>
      <c r="FB398" s="8"/>
      <c r="FC398" s="8"/>
      <c r="FD398" s="8"/>
      <c r="FE398" s="8"/>
      <c r="FF398" s="8"/>
      <c r="FG398" s="8"/>
      <c r="FH398" s="8"/>
      <c r="FI398" s="8"/>
    </row>
    <row r="399" spans="1:165"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c r="CV399" s="8"/>
      <c r="CW399" s="8"/>
      <c r="CX399" s="8"/>
      <c r="CY399" s="8"/>
      <c r="CZ399" s="8"/>
      <c r="DA399" s="8"/>
      <c r="DB399" s="8"/>
      <c r="DC399" s="8"/>
      <c r="DD399" s="8"/>
      <c r="DE399" s="8"/>
      <c r="DF399" s="8"/>
      <c r="DG399" s="8"/>
      <c r="DH399" s="8"/>
      <c r="DI399" s="8"/>
      <c r="DJ399" s="8"/>
      <c r="DK399" s="8"/>
      <c r="DL399" s="8"/>
      <c r="DM399" s="8"/>
      <c r="DN399" s="8"/>
      <c r="DO399" s="8"/>
      <c r="DP399" s="8"/>
      <c r="DQ399" s="8"/>
      <c r="DR399" s="8"/>
      <c r="DS399" s="8"/>
      <c r="DT399" s="8"/>
      <c r="DU399" s="8"/>
      <c r="DV399" s="8"/>
      <c r="DW399" s="8"/>
      <c r="DX399" s="8"/>
      <c r="DY399" s="8"/>
      <c r="DZ399" s="8"/>
      <c r="EA399" s="8"/>
      <c r="EB399" s="8"/>
      <c r="EC399" s="8"/>
      <c r="ED399" s="8"/>
      <c r="EE399" s="8"/>
      <c r="EF399" s="8"/>
      <c r="EG399" s="8"/>
      <c r="EH399" s="8"/>
      <c r="EI399" s="8"/>
      <c r="EJ399" s="8"/>
      <c r="EK399" s="8"/>
      <c r="EL399" s="8"/>
      <c r="EM399" s="8"/>
      <c r="EN399" s="8"/>
      <c r="EO399" s="8"/>
      <c r="EP399" s="8"/>
      <c r="EQ399" s="8"/>
      <c r="ER399" s="8"/>
      <c r="ES399" s="8"/>
      <c r="ET399" s="8"/>
      <c r="EU399" s="8"/>
      <c r="EV399" s="8"/>
      <c r="EW399" s="8"/>
      <c r="EX399" s="8"/>
      <c r="EY399" s="8"/>
      <c r="EZ399" s="8"/>
      <c r="FA399" s="8"/>
      <c r="FB399" s="8"/>
      <c r="FC399" s="8"/>
      <c r="FD399" s="8"/>
      <c r="FE399" s="8"/>
      <c r="FF399" s="8"/>
      <c r="FG399" s="8"/>
      <c r="FH399" s="8"/>
      <c r="FI399" s="8"/>
    </row>
    <row r="400" spans="1:165"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c r="CV400" s="8"/>
      <c r="CW400" s="8"/>
      <c r="CX400" s="8"/>
      <c r="CY400" s="8"/>
      <c r="CZ400" s="8"/>
      <c r="DA400" s="8"/>
      <c r="DB400" s="8"/>
      <c r="DC400" s="8"/>
      <c r="DD400" s="8"/>
      <c r="DE400" s="8"/>
      <c r="DF400" s="8"/>
      <c r="DG400" s="8"/>
      <c r="DH400" s="8"/>
      <c r="DI400" s="8"/>
      <c r="DJ400" s="8"/>
      <c r="DK400" s="8"/>
      <c r="DL400" s="8"/>
      <c r="DM400" s="8"/>
      <c r="DN400" s="8"/>
      <c r="DO400" s="8"/>
      <c r="DP400" s="8"/>
      <c r="DQ400" s="8"/>
      <c r="DR400" s="8"/>
      <c r="DS400" s="8"/>
      <c r="DT400" s="8"/>
      <c r="DU400" s="8"/>
      <c r="DV400" s="8"/>
      <c r="DW400" s="8"/>
      <c r="DX400" s="8"/>
      <c r="DY400" s="8"/>
      <c r="DZ400" s="8"/>
      <c r="EA400" s="8"/>
      <c r="EB400" s="8"/>
      <c r="EC400" s="8"/>
      <c r="ED400" s="8"/>
      <c r="EE400" s="8"/>
      <c r="EF400" s="8"/>
      <c r="EG400" s="8"/>
      <c r="EH400" s="8"/>
      <c r="EI400" s="8"/>
      <c r="EJ400" s="8"/>
      <c r="EK400" s="8"/>
      <c r="EL400" s="8"/>
      <c r="EM400" s="8"/>
      <c r="EN400" s="8"/>
      <c r="EO400" s="8"/>
      <c r="EP400" s="8"/>
      <c r="EQ400" s="8"/>
      <c r="ER400" s="8"/>
      <c r="ES400" s="8"/>
      <c r="ET400" s="8"/>
      <c r="EU400" s="8"/>
      <c r="EV400" s="8"/>
      <c r="EW400" s="8"/>
      <c r="EX400" s="8"/>
      <c r="EY400" s="8"/>
      <c r="EZ400" s="8"/>
      <c r="FA400" s="8"/>
      <c r="FB400" s="8"/>
      <c r="FC400" s="8"/>
      <c r="FD400" s="8"/>
      <c r="FE400" s="8"/>
      <c r="FF400" s="8"/>
      <c r="FG400" s="8"/>
      <c r="FH400" s="8"/>
      <c r="FI400" s="8"/>
    </row>
    <row r="401" spans="1:165"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c r="CH401" s="8"/>
      <c r="CI401" s="8"/>
      <c r="CJ401" s="8"/>
      <c r="CK401" s="8"/>
      <c r="CL401" s="8"/>
      <c r="CM401" s="8"/>
      <c r="CN401" s="8"/>
      <c r="CO401" s="8"/>
      <c r="CP401" s="8"/>
      <c r="CQ401" s="8"/>
      <c r="CR401" s="8"/>
      <c r="CS401" s="8"/>
      <c r="CT401" s="8"/>
      <c r="CU401" s="8"/>
      <c r="CV401" s="8"/>
      <c r="CW401" s="8"/>
      <c r="CX401" s="8"/>
      <c r="CY401" s="8"/>
      <c r="CZ401" s="8"/>
      <c r="DA401" s="8"/>
      <c r="DB401" s="8"/>
      <c r="DC401" s="8"/>
      <c r="DD401" s="8"/>
      <c r="DE401" s="8"/>
      <c r="DF401" s="8"/>
      <c r="DG401" s="8"/>
      <c r="DH401" s="8"/>
      <c r="DI401" s="8"/>
      <c r="DJ401" s="8"/>
      <c r="DK401" s="8"/>
      <c r="DL401" s="8"/>
      <c r="DM401" s="8"/>
      <c r="DN401" s="8"/>
      <c r="DO401" s="8"/>
      <c r="DP401" s="8"/>
      <c r="DQ401" s="8"/>
      <c r="DR401" s="8"/>
      <c r="DS401" s="8"/>
      <c r="DT401" s="8"/>
      <c r="DU401" s="8"/>
      <c r="DV401" s="8"/>
      <c r="DW401" s="8"/>
      <c r="DX401" s="8"/>
      <c r="DY401" s="8"/>
      <c r="DZ401" s="8"/>
      <c r="EA401" s="8"/>
      <c r="EB401" s="8"/>
      <c r="EC401" s="8"/>
      <c r="ED401" s="8"/>
      <c r="EE401" s="8"/>
      <c r="EF401" s="8"/>
      <c r="EG401" s="8"/>
      <c r="EH401" s="8"/>
      <c r="EI401" s="8"/>
      <c r="EJ401" s="8"/>
      <c r="EK401" s="8"/>
      <c r="EL401" s="8"/>
      <c r="EM401" s="8"/>
      <c r="EN401" s="8"/>
      <c r="EO401" s="8"/>
      <c r="EP401" s="8"/>
      <c r="EQ401" s="8"/>
      <c r="ER401" s="8"/>
      <c r="ES401" s="8"/>
      <c r="ET401" s="8"/>
      <c r="EU401" s="8"/>
      <c r="EV401" s="8"/>
      <c r="EW401" s="8"/>
      <c r="EX401" s="8"/>
      <c r="EY401" s="8"/>
      <c r="EZ401" s="8"/>
      <c r="FA401" s="8"/>
      <c r="FB401" s="8"/>
      <c r="FC401" s="8"/>
      <c r="FD401" s="8"/>
      <c r="FE401" s="8"/>
      <c r="FF401" s="8"/>
      <c r="FG401" s="8"/>
      <c r="FH401" s="8"/>
      <c r="FI401" s="8"/>
    </row>
    <row r="402" spans="1:165"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c r="DC402" s="8"/>
      <c r="DD402" s="8"/>
      <c r="DE402" s="8"/>
      <c r="DF402" s="8"/>
      <c r="DG402" s="8"/>
      <c r="DH402" s="8"/>
      <c r="DI402" s="8"/>
      <c r="DJ402" s="8"/>
      <c r="DK402" s="8"/>
      <c r="DL402" s="8"/>
      <c r="DM402" s="8"/>
      <c r="DN402" s="8"/>
      <c r="DO402" s="8"/>
      <c r="DP402" s="8"/>
      <c r="DQ402" s="8"/>
      <c r="DR402" s="8"/>
      <c r="DS402" s="8"/>
      <c r="DT402" s="8"/>
      <c r="DU402" s="8"/>
      <c r="DV402" s="8"/>
      <c r="DW402" s="8"/>
      <c r="DX402" s="8"/>
      <c r="DY402" s="8"/>
      <c r="DZ402" s="8"/>
      <c r="EA402" s="8"/>
      <c r="EB402" s="8"/>
      <c r="EC402" s="8"/>
      <c r="ED402" s="8"/>
      <c r="EE402" s="8"/>
      <c r="EF402" s="8"/>
      <c r="EG402" s="8"/>
      <c r="EH402" s="8"/>
      <c r="EI402" s="8"/>
      <c r="EJ402" s="8"/>
      <c r="EK402" s="8"/>
      <c r="EL402" s="8"/>
      <c r="EM402" s="8"/>
      <c r="EN402" s="8"/>
      <c r="EO402" s="8"/>
      <c r="EP402" s="8"/>
      <c r="EQ402" s="8"/>
      <c r="ER402" s="8"/>
      <c r="ES402" s="8"/>
      <c r="ET402" s="8"/>
      <c r="EU402" s="8"/>
      <c r="EV402" s="8"/>
      <c r="EW402" s="8"/>
      <c r="EX402" s="8"/>
      <c r="EY402" s="8"/>
      <c r="EZ402" s="8"/>
      <c r="FA402" s="8"/>
      <c r="FB402" s="8"/>
      <c r="FC402" s="8"/>
      <c r="FD402" s="8"/>
      <c r="FE402" s="8"/>
      <c r="FF402" s="8"/>
      <c r="FG402" s="8"/>
      <c r="FH402" s="8"/>
      <c r="FI402" s="8"/>
    </row>
    <row r="403" spans="1:165"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c r="DC403" s="8"/>
      <c r="DD403" s="8"/>
      <c r="DE403" s="8"/>
      <c r="DF403" s="8"/>
      <c r="DG403" s="8"/>
      <c r="DH403" s="8"/>
      <c r="DI403" s="8"/>
      <c r="DJ403" s="8"/>
      <c r="DK403" s="8"/>
      <c r="DL403" s="8"/>
      <c r="DM403" s="8"/>
      <c r="DN403" s="8"/>
      <c r="DO403" s="8"/>
      <c r="DP403" s="8"/>
      <c r="DQ403" s="8"/>
      <c r="DR403" s="8"/>
      <c r="DS403" s="8"/>
      <c r="DT403" s="8"/>
      <c r="DU403" s="8"/>
      <c r="DV403" s="8"/>
      <c r="DW403" s="8"/>
      <c r="DX403" s="8"/>
      <c r="DY403" s="8"/>
      <c r="DZ403" s="8"/>
      <c r="EA403" s="8"/>
      <c r="EB403" s="8"/>
      <c r="EC403" s="8"/>
      <c r="ED403" s="8"/>
      <c r="EE403" s="8"/>
      <c r="EF403" s="8"/>
      <c r="EG403" s="8"/>
      <c r="EH403" s="8"/>
      <c r="EI403" s="8"/>
      <c r="EJ403" s="8"/>
      <c r="EK403" s="8"/>
      <c r="EL403" s="8"/>
      <c r="EM403" s="8"/>
      <c r="EN403" s="8"/>
      <c r="EO403" s="8"/>
      <c r="EP403" s="8"/>
      <c r="EQ403" s="8"/>
      <c r="ER403" s="8"/>
      <c r="ES403" s="8"/>
      <c r="ET403" s="8"/>
      <c r="EU403" s="8"/>
      <c r="EV403" s="8"/>
      <c r="EW403" s="8"/>
      <c r="EX403" s="8"/>
      <c r="EY403" s="8"/>
      <c r="EZ403" s="8"/>
      <c r="FA403" s="8"/>
      <c r="FB403" s="8"/>
      <c r="FC403" s="8"/>
      <c r="FD403" s="8"/>
      <c r="FE403" s="8"/>
      <c r="FF403" s="8"/>
      <c r="FG403" s="8"/>
      <c r="FH403" s="8"/>
      <c r="FI403" s="8"/>
    </row>
    <row r="404" spans="1:165"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c r="DI404" s="8"/>
      <c r="DJ404" s="8"/>
      <c r="DK404" s="8"/>
      <c r="DL404" s="8"/>
      <c r="DM404" s="8"/>
      <c r="DN404" s="8"/>
      <c r="DO404" s="8"/>
      <c r="DP404" s="8"/>
      <c r="DQ404" s="8"/>
      <c r="DR404" s="8"/>
      <c r="DS404" s="8"/>
      <c r="DT404" s="8"/>
      <c r="DU404" s="8"/>
      <c r="DV404" s="8"/>
      <c r="DW404" s="8"/>
      <c r="DX404" s="8"/>
      <c r="DY404" s="8"/>
      <c r="DZ404" s="8"/>
      <c r="EA404" s="8"/>
      <c r="EB404" s="8"/>
      <c r="EC404" s="8"/>
      <c r="ED404" s="8"/>
      <c r="EE404" s="8"/>
      <c r="EF404" s="8"/>
      <c r="EG404" s="8"/>
      <c r="EH404" s="8"/>
      <c r="EI404" s="8"/>
      <c r="EJ404" s="8"/>
      <c r="EK404" s="8"/>
      <c r="EL404" s="8"/>
      <c r="EM404" s="8"/>
      <c r="EN404" s="8"/>
      <c r="EO404" s="8"/>
      <c r="EP404" s="8"/>
      <c r="EQ404" s="8"/>
      <c r="ER404" s="8"/>
      <c r="ES404" s="8"/>
      <c r="ET404" s="8"/>
      <c r="EU404" s="8"/>
      <c r="EV404" s="8"/>
      <c r="EW404" s="8"/>
      <c r="EX404" s="8"/>
      <c r="EY404" s="8"/>
      <c r="EZ404" s="8"/>
      <c r="FA404" s="8"/>
      <c r="FB404" s="8"/>
      <c r="FC404" s="8"/>
      <c r="FD404" s="8"/>
      <c r="FE404" s="8"/>
      <c r="FF404" s="8"/>
      <c r="FG404" s="8"/>
      <c r="FH404" s="8"/>
      <c r="FI404" s="8"/>
    </row>
    <row r="405" spans="1:165"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c r="CG405" s="8"/>
      <c r="CH405" s="8"/>
      <c r="CI405" s="8"/>
      <c r="CJ405" s="8"/>
      <c r="CK405" s="8"/>
      <c r="CL405" s="8"/>
      <c r="CM405" s="8"/>
      <c r="CN405" s="8"/>
      <c r="CO405" s="8"/>
      <c r="CP405" s="8"/>
      <c r="CQ405" s="8"/>
      <c r="CR405" s="8"/>
      <c r="CS405" s="8"/>
      <c r="CT405" s="8"/>
      <c r="CU405" s="8"/>
      <c r="CV405" s="8"/>
      <c r="CW405" s="8"/>
      <c r="CX405" s="8"/>
      <c r="CY405" s="8"/>
      <c r="CZ405" s="8"/>
      <c r="DA405" s="8"/>
      <c r="DB405" s="8"/>
      <c r="DC405" s="8"/>
      <c r="DD405" s="8"/>
      <c r="DE405" s="8"/>
      <c r="DF405" s="8"/>
      <c r="DG405" s="8"/>
      <c r="DH405" s="8"/>
      <c r="DI405" s="8"/>
      <c r="DJ405" s="8"/>
      <c r="DK405" s="8"/>
      <c r="DL405" s="8"/>
      <c r="DM405" s="8"/>
      <c r="DN405" s="8"/>
      <c r="DO405" s="8"/>
      <c r="DP405" s="8"/>
      <c r="DQ405" s="8"/>
      <c r="DR405" s="8"/>
      <c r="DS405" s="8"/>
      <c r="DT405" s="8"/>
      <c r="DU405" s="8"/>
      <c r="DV405" s="8"/>
      <c r="DW405" s="8"/>
      <c r="DX405" s="8"/>
      <c r="DY405" s="8"/>
      <c r="DZ405" s="8"/>
      <c r="EA405" s="8"/>
      <c r="EB405" s="8"/>
      <c r="EC405" s="8"/>
      <c r="ED405" s="8"/>
      <c r="EE405" s="8"/>
      <c r="EF405" s="8"/>
      <c r="EG405" s="8"/>
      <c r="EH405" s="8"/>
      <c r="EI405" s="8"/>
      <c r="EJ405" s="8"/>
      <c r="EK405" s="8"/>
      <c r="EL405" s="8"/>
      <c r="EM405" s="8"/>
      <c r="EN405" s="8"/>
      <c r="EO405" s="8"/>
      <c r="EP405" s="8"/>
      <c r="EQ405" s="8"/>
      <c r="ER405" s="8"/>
      <c r="ES405" s="8"/>
      <c r="ET405" s="8"/>
      <c r="EU405" s="8"/>
      <c r="EV405" s="8"/>
      <c r="EW405" s="8"/>
      <c r="EX405" s="8"/>
      <c r="EY405" s="8"/>
      <c r="EZ405" s="8"/>
      <c r="FA405" s="8"/>
      <c r="FB405" s="8"/>
      <c r="FC405" s="8"/>
      <c r="FD405" s="8"/>
      <c r="FE405" s="8"/>
      <c r="FF405" s="8"/>
      <c r="FG405" s="8"/>
      <c r="FH405" s="8"/>
      <c r="FI405" s="8"/>
    </row>
    <row r="406" spans="1:165"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c r="CU406" s="8"/>
      <c r="CV406" s="8"/>
      <c r="CW406" s="8"/>
      <c r="CX406" s="8"/>
      <c r="CY406" s="8"/>
      <c r="CZ406" s="8"/>
      <c r="DA406" s="8"/>
      <c r="DB406" s="8"/>
      <c r="DC406" s="8"/>
      <c r="DD406" s="8"/>
      <c r="DE406" s="8"/>
      <c r="DF406" s="8"/>
      <c r="DG406" s="8"/>
      <c r="DH406" s="8"/>
      <c r="DI406" s="8"/>
      <c r="DJ406" s="8"/>
      <c r="DK406" s="8"/>
      <c r="DL406" s="8"/>
      <c r="DM406" s="8"/>
      <c r="DN406" s="8"/>
      <c r="DO406" s="8"/>
      <c r="DP406" s="8"/>
      <c r="DQ406" s="8"/>
      <c r="DR406" s="8"/>
      <c r="DS406" s="8"/>
      <c r="DT406" s="8"/>
      <c r="DU406" s="8"/>
      <c r="DV406" s="8"/>
      <c r="DW406" s="8"/>
      <c r="DX406" s="8"/>
      <c r="DY406" s="8"/>
      <c r="DZ406" s="8"/>
      <c r="EA406" s="8"/>
      <c r="EB406" s="8"/>
      <c r="EC406" s="8"/>
      <c r="ED406" s="8"/>
      <c r="EE406" s="8"/>
      <c r="EF406" s="8"/>
      <c r="EG406" s="8"/>
      <c r="EH406" s="8"/>
      <c r="EI406" s="8"/>
      <c r="EJ406" s="8"/>
      <c r="EK406" s="8"/>
      <c r="EL406" s="8"/>
      <c r="EM406" s="8"/>
      <c r="EN406" s="8"/>
      <c r="EO406" s="8"/>
      <c r="EP406" s="8"/>
      <c r="EQ406" s="8"/>
      <c r="ER406" s="8"/>
      <c r="ES406" s="8"/>
      <c r="ET406" s="8"/>
      <c r="EU406" s="8"/>
      <c r="EV406" s="8"/>
      <c r="EW406" s="8"/>
      <c r="EX406" s="8"/>
      <c r="EY406" s="8"/>
      <c r="EZ406" s="8"/>
      <c r="FA406" s="8"/>
      <c r="FB406" s="8"/>
      <c r="FC406" s="8"/>
      <c r="FD406" s="8"/>
      <c r="FE406" s="8"/>
      <c r="FF406" s="8"/>
      <c r="FG406" s="8"/>
      <c r="FH406" s="8"/>
      <c r="FI406" s="8"/>
    </row>
    <row r="407" spans="1:165"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c r="DI407" s="8"/>
      <c r="DJ407" s="8"/>
      <c r="DK407" s="8"/>
      <c r="DL407" s="8"/>
      <c r="DM407" s="8"/>
      <c r="DN407" s="8"/>
      <c r="DO407" s="8"/>
      <c r="DP407" s="8"/>
      <c r="DQ407" s="8"/>
      <c r="DR407" s="8"/>
      <c r="DS407" s="8"/>
      <c r="DT407" s="8"/>
      <c r="DU407" s="8"/>
      <c r="DV407" s="8"/>
      <c r="DW407" s="8"/>
      <c r="DX407" s="8"/>
      <c r="DY407" s="8"/>
      <c r="DZ407" s="8"/>
      <c r="EA407" s="8"/>
      <c r="EB407" s="8"/>
      <c r="EC407" s="8"/>
      <c r="ED407" s="8"/>
      <c r="EE407" s="8"/>
      <c r="EF407" s="8"/>
      <c r="EG407" s="8"/>
      <c r="EH407" s="8"/>
      <c r="EI407" s="8"/>
      <c r="EJ407" s="8"/>
      <c r="EK407" s="8"/>
      <c r="EL407" s="8"/>
      <c r="EM407" s="8"/>
      <c r="EN407" s="8"/>
      <c r="EO407" s="8"/>
      <c r="EP407" s="8"/>
      <c r="EQ407" s="8"/>
      <c r="ER407" s="8"/>
      <c r="ES407" s="8"/>
      <c r="ET407" s="8"/>
      <c r="EU407" s="8"/>
      <c r="EV407" s="8"/>
      <c r="EW407" s="8"/>
      <c r="EX407" s="8"/>
      <c r="EY407" s="8"/>
      <c r="EZ407" s="8"/>
      <c r="FA407" s="8"/>
      <c r="FB407" s="8"/>
      <c r="FC407" s="8"/>
      <c r="FD407" s="8"/>
      <c r="FE407" s="8"/>
      <c r="FF407" s="8"/>
      <c r="FG407" s="8"/>
      <c r="FH407" s="8"/>
      <c r="FI407" s="8"/>
    </row>
    <row r="408" spans="1:165"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c r="DI408" s="8"/>
      <c r="DJ408" s="8"/>
      <c r="DK408" s="8"/>
      <c r="DL408" s="8"/>
      <c r="DM408" s="8"/>
      <c r="DN408" s="8"/>
      <c r="DO408" s="8"/>
      <c r="DP408" s="8"/>
      <c r="DQ408" s="8"/>
      <c r="DR408" s="8"/>
      <c r="DS408" s="8"/>
      <c r="DT408" s="8"/>
      <c r="DU408" s="8"/>
      <c r="DV408" s="8"/>
      <c r="DW408" s="8"/>
      <c r="DX408" s="8"/>
      <c r="DY408" s="8"/>
      <c r="DZ408" s="8"/>
      <c r="EA408" s="8"/>
      <c r="EB408" s="8"/>
      <c r="EC408" s="8"/>
      <c r="ED408" s="8"/>
      <c r="EE408" s="8"/>
      <c r="EF408" s="8"/>
      <c r="EG408" s="8"/>
      <c r="EH408" s="8"/>
      <c r="EI408" s="8"/>
      <c r="EJ408" s="8"/>
      <c r="EK408" s="8"/>
      <c r="EL408" s="8"/>
      <c r="EM408" s="8"/>
      <c r="EN408" s="8"/>
      <c r="EO408" s="8"/>
      <c r="EP408" s="8"/>
      <c r="EQ408" s="8"/>
      <c r="ER408" s="8"/>
      <c r="ES408" s="8"/>
      <c r="ET408" s="8"/>
      <c r="EU408" s="8"/>
      <c r="EV408" s="8"/>
      <c r="EW408" s="8"/>
      <c r="EX408" s="8"/>
      <c r="EY408" s="8"/>
      <c r="EZ408" s="8"/>
      <c r="FA408" s="8"/>
      <c r="FB408" s="8"/>
      <c r="FC408" s="8"/>
      <c r="FD408" s="8"/>
      <c r="FE408" s="8"/>
      <c r="FF408" s="8"/>
      <c r="FG408" s="8"/>
      <c r="FH408" s="8"/>
      <c r="FI408" s="8"/>
    </row>
    <row r="409" spans="1:165"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8"/>
      <c r="DM409" s="8"/>
      <c r="DN409" s="8"/>
      <c r="DO409" s="8"/>
      <c r="DP409" s="8"/>
      <c r="DQ409" s="8"/>
      <c r="DR409" s="8"/>
      <c r="DS409" s="8"/>
      <c r="DT409" s="8"/>
      <c r="DU409" s="8"/>
      <c r="DV409" s="8"/>
      <c r="DW409" s="8"/>
      <c r="DX409" s="8"/>
      <c r="DY409" s="8"/>
      <c r="DZ409" s="8"/>
      <c r="EA409" s="8"/>
      <c r="EB409" s="8"/>
      <c r="EC409" s="8"/>
      <c r="ED409" s="8"/>
      <c r="EE409" s="8"/>
      <c r="EF409" s="8"/>
      <c r="EG409" s="8"/>
      <c r="EH409" s="8"/>
      <c r="EI409" s="8"/>
      <c r="EJ409" s="8"/>
      <c r="EK409" s="8"/>
      <c r="EL409" s="8"/>
      <c r="EM409" s="8"/>
      <c r="EN409" s="8"/>
      <c r="EO409" s="8"/>
      <c r="EP409" s="8"/>
      <c r="EQ409" s="8"/>
      <c r="ER409" s="8"/>
      <c r="ES409" s="8"/>
      <c r="ET409" s="8"/>
      <c r="EU409" s="8"/>
      <c r="EV409" s="8"/>
      <c r="EW409" s="8"/>
      <c r="EX409" s="8"/>
      <c r="EY409" s="8"/>
      <c r="EZ409" s="8"/>
      <c r="FA409" s="8"/>
      <c r="FB409" s="8"/>
      <c r="FC409" s="8"/>
      <c r="FD409" s="8"/>
      <c r="FE409" s="8"/>
      <c r="FF409" s="8"/>
      <c r="FG409" s="8"/>
      <c r="FH409" s="8"/>
      <c r="FI409" s="8"/>
    </row>
    <row r="410" spans="1:165"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c r="DI410" s="8"/>
      <c r="DJ410" s="8"/>
      <c r="DK410" s="8"/>
      <c r="DL410" s="8"/>
      <c r="DM410" s="8"/>
      <c r="DN410" s="8"/>
      <c r="DO410" s="8"/>
      <c r="DP410" s="8"/>
      <c r="DQ410" s="8"/>
      <c r="DR410" s="8"/>
      <c r="DS410" s="8"/>
      <c r="DT410" s="8"/>
      <c r="DU410" s="8"/>
      <c r="DV410" s="8"/>
      <c r="DW410" s="8"/>
      <c r="DX410" s="8"/>
      <c r="DY410" s="8"/>
      <c r="DZ410" s="8"/>
      <c r="EA410" s="8"/>
      <c r="EB410" s="8"/>
      <c r="EC410" s="8"/>
      <c r="ED410" s="8"/>
      <c r="EE410" s="8"/>
      <c r="EF410" s="8"/>
      <c r="EG410" s="8"/>
      <c r="EH410" s="8"/>
      <c r="EI410" s="8"/>
      <c r="EJ410" s="8"/>
      <c r="EK410" s="8"/>
      <c r="EL410" s="8"/>
      <c r="EM410" s="8"/>
      <c r="EN410" s="8"/>
      <c r="EO410" s="8"/>
      <c r="EP410" s="8"/>
      <c r="EQ410" s="8"/>
      <c r="ER410" s="8"/>
      <c r="ES410" s="8"/>
      <c r="ET410" s="8"/>
      <c r="EU410" s="8"/>
      <c r="EV410" s="8"/>
      <c r="EW410" s="8"/>
      <c r="EX410" s="8"/>
      <c r="EY410" s="8"/>
      <c r="EZ410" s="8"/>
      <c r="FA410" s="8"/>
      <c r="FB410" s="8"/>
      <c r="FC410" s="8"/>
      <c r="FD410" s="8"/>
      <c r="FE410" s="8"/>
      <c r="FF410" s="8"/>
      <c r="FG410" s="8"/>
      <c r="FH410" s="8"/>
      <c r="FI410" s="8"/>
    </row>
    <row r="411" spans="1:165"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c r="DE411" s="8"/>
      <c r="DF411" s="8"/>
      <c r="DG411" s="8"/>
      <c r="DH411" s="8"/>
      <c r="DI411" s="8"/>
      <c r="DJ411" s="8"/>
      <c r="DK411" s="8"/>
      <c r="DL411" s="8"/>
      <c r="DM411" s="8"/>
      <c r="DN411" s="8"/>
      <c r="DO411" s="8"/>
      <c r="DP411" s="8"/>
      <c r="DQ411" s="8"/>
      <c r="DR411" s="8"/>
      <c r="DS411" s="8"/>
      <c r="DT411" s="8"/>
      <c r="DU411" s="8"/>
      <c r="DV411" s="8"/>
      <c r="DW411" s="8"/>
      <c r="DX411" s="8"/>
      <c r="DY411" s="8"/>
      <c r="DZ411" s="8"/>
      <c r="EA411" s="8"/>
      <c r="EB411" s="8"/>
      <c r="EC411" s="8"/>
      <c r="ED411" s="8"/>
      <c r="EE411" s="8"/>
      <c r="EF411" s="8"/>
      <c r="EG411" s="8"/>
      <c r="EH411" s="8"/>
      <c r="EI411" s="8"/>
      <c r="EJ411" s="8"/>
      <c r="EK411" s="8"/>
      <c r="EL411" s="8"/>
      <c r="EM411" s="8"/>
      <c r="EN411" s="8"/>
      <c r="EO411" s="8"/>
      <c r="EP411" s="8"/>
      <c r="EQ411" s="8"/>
      <c r="ER411" s="8"/>
      <c r="ES411" s="8"/>
      <c r="ET411" s="8"/>
      <c r="EU411" s="8"/>
      <c r="EV411" s="8"/>
      <c r="EW411" s="8"/>
      <c r="EX411" s="8"/>
      <c r="EY411" s="8"/>
      <c r="EZ411" s="8"/>
      <c r="FA411" s="8"/>
      <c r="FB411" s="8"/>
      <c r="FC411" s="8"/>
      <c r="FD411" s="8"/>
      <c r="FE411" s="8"/>
      <c r="FF411" s="8"/>
      <c r="FG411" s="8"/>
      <c r="FH411" s="8"/>
      <c r="FI411" s="8"/>
    </row>
    <row r="412" spans="1:165"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c r="DE412" s="8"/>
      <c r="DF412" s="8"/>
      <c r="DG412" s="8"/>
      <c r="DH412" s="8"/>
      <c r="DI412" s="8"/>
      <c r="DJ412" s="8"/>
      <c r="DK412" s="8"/>
      <c r="DL412" s="8"/>
      <c r="DM412" s="8"/>
      <c r="DN412" s="8"/>
      <c r="DO412" s="8"/>
      <c r="DP412" s="8"/>
      <c r="DQ412" s="8"/>
      <c r="DR412" s="8"/>
      <c r="DS412" s="8"/>
      <c r="DT412" s="8"/>
      <c r="DU412" s="8"/>
      <c r="DV412" s="8"/>
      <c r="DW412" s="8"/>
      <c r="DX412" s="8"/>
      <c r="DY412" s="8"/>
      <c r="DZ412" s="8"/>
      <c r="EA412" s="8"/>
      <c r="EB412" s="8"/>
      <c r="EC412" s="8"/>
      <c r="ED412" s="8"/>
      <c r="EE412" s="8"/>
      <c r="EF412" s="8"/>
      <c r="EG412" s="8"/>
      <c r="EH412" s="8"/>
      <c r="EI412" s="8"/>
      <c r="EJ412" s="8"/>
      <c r="EK412" s="8"/>
      <c r="EL412" s="8"/>
      <c r="EM412" s="8"/>
      <c r="EN412" s="8"/>
      <c r="EO412" s="8"/>
      <c r="EP412" s="8"/>
      <c r="EQ412" s="8"/>
      <c r="ER412" s="8"/>
      <c r="ES412" s="8"/>
      <c r="ET412" s="8"/>
      <c r="EU412" s="8"/>
      <c r="EV412" s="8"/>
      <c r="EW412" s="8"/>
      <c r="EX412" s="8"/>
      <c r="EY412" s="8"/>
      <c r="EZ412" s="8"/>
      <c r="FA412" s="8"/>
      <c r="FB412" s="8"/>
      <c r="FC412" s="8"/>
      <c r="FD412" s="8"/>
      <c r="FE412" s="8"/>
      <c r="FF412" s="8"/>
      <c r="FG412" s="8"/>
      <c r="FH412" s="8"/>
      <c r="FI412" s="8"/>
    </row>
    <row r="413" spans="1:165"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c r="DE413" s="8"/>
      <c r="DF413" s="8"/>
      <c r="DG413" s="8"/>
      <c r="DH413" s="8"/>
      <c r="DI413" s="8"/>
      <c r="DJ413" s="8"/>
      <c r="DK413" s="8"/>
      <c r="DL413" s="8"/>
      <c r="DM413" s="8"/>
      <c r="DN413" s="8"/>
      <c r="DO413" s="8"/>
      <c r="DP413" s="8"/>
      <c r="DQ413" s="8"/>
      <c r="DR413" s="8"/>
      <c r="DS413" s="8"/>
      <c r="DT413" s="8"/>
      <c r="DU413" s="8"/>
      <c r="DV413" s="8"/>
      <c r="DW413" s="8"/>
      <c r="DX413" s="8"/>
      <c r="DY413" s="8"/>
      <c r="DZ413" s="8"/>
      <c r="EA413" s="8"/>
      <c r="EB413" s="8"/>
      <c r="EC413" s="8"/>
      <c r="ED413" s="8"/>
      <c r="EE413" s="8"/>
      <c r="EF413" s="8"/>
      <c r="EG413" s="8"/>
      <c r="EH413" s="8"/>
      <c r="EI413" s="8"/>
      <c r="EJ413" s="8"/>
      <c r="EK413" s="8"/>
      <c r="EL413" s="8"/>
      <c r="EM413" s="8"/>
      <c r="EN413" s="8"/>
      <c r="EO413" s="8"/>
      <c r="EP413" s="8"/>
      <c r="EQ413" s="8"/>
      <c r="ER413" s="8"/>
      <c r="ES413" s="8"/>
      <c r="ET413" s="8"/>
      <c r="EU413" s="8"/>
      <c r="EV413" s="8"/>
      <c r="EW413" s="8"/>
      <c r="EX413" s="8"/>
      <c r="EY413" s="8"/>
      <c r="EZ413" s="8"/>
      <c r="FA413" s="8"/>
      <c r="FB413" s="8"/>
      <c r="FC413" s="8"/>
      <c r="FD413" s="8"/>
      <c r="FE413" s="8"/>
      <c r="FF413" s="8"/>
      <c r="FG413" s="8"/>
      <c r="FH413" s="8"/>
      <c r="FI413" s="8"/>
    </row>
    <row r="414" spans="1:165"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c r="DI414" s="8"/>
      <c r="DJ414" s="8"/>
      <c r="DK414" s="8"/>
      <c r="DL414" s="8"/>
      <c r="DM414" s="8"/>
      <c r="DN414" s="8"/>
      <c r="DO414" s="8"/>
      <c r="DP414" s="8"/>
      <c r="DQ414" s="8"/>
      <c r="DR414" s="8"/>
      <c r="DS414" s="8"/>
      <c r="DT414" s="8"/>
      <c r="DU414" s="8"/>
      <c r="DV414" s="8"/>
      <c r="DW414" s="8"/>
      <c r="DX414" s="8"/>
      <c r="DY414" s="8"/>
      <c r="DZ414" s="8"/>
      <c r="EA414" s="8"/>
      <c r="EB414" s="8"/>
      <c r="EC414" s="8"/>
      <c r="ED414" s="8"/>
      <c r="EE414" s="8"/>
      <c r="EF414" s="8"/>
      <c r="EG414" s="8"/>
      <c r="EH414" s="8"/>
      <c r="EI414" s="8"/>
      <c r="EJ414" s="8"/>
      <c r="EK414" s="8"/>
      <c r="EL414" s="8"/>
      <c r="EM414" s="8"/>
      <c r="EN414" s="8"/>
      <c r="EO414" s="8"/>
      <c r="EP414" s="8"/>
      <c r="EQ414" s="8"/>
      <c r="ER414" s="8"/>
      <c r="ES414" s="8"/>
      <c r="ET414" s="8"/>
      <c r="EU414" s="8"/>
      <c r="EV414" s="8"/>
      <c r="EW414" s="8"/>
      <c r="EX414" s="8"/>
      <c r="EY414" s="8"/>
      <c r="EZ414" s="8"/>
      <c r="FA414" s="8"/>
      <c r="FB414" s="8"/>
      <c r="FC414" s="8"/>
      <c r="FD414" s="8"/>
      <c r="FE414" s="8"/>
      <c r="FF414" s="8"/>
      <c r="FG414" s="8"/>
      <c r="FH414" s="8"/>
      <c r="FI414" s="8"/>
    </row>
    <row r="415" spans="1:165"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c r="DI415" s="8"/>
      <c r="DJ415" s="8"/>
      <c r="DK415" s="8"/>
      <c r="DL415" s="8"/>
      <c r="DM415" s="8"/>
      <c r="DN415" s="8"/>
      <c r="DO415" s="8"/>
      <c r="DP415" s="8"/>
      <c r="DQ415" s="8"/>
      <c r="DR415" s="8"/>
      <c r="DS415" s="8"/>
      <c r="DT415" s="8"/>
      <c r="DU415" s="8"/>
      <c r="DV415" s="8"/>
      <c r="DW415" s="8"/>
      <c r="DX415" s="8"/>
      <c r="DY415" s="8"/>
      <c r="DZ415" s="8"/>
      <c r="EA415" s="8"/>
      <c r="EB415" s="8"/>
      <c r="EC415" s="8"/>
      <c r="ED415" s="8"/>
      <c r="EE415" s="8"/>
      <c r="EF415" s="8"/>
      <c r="EG415" s="8"/>
      <c r="EH415" s="8"/>
      <c r="EI415" s="8"/>
      <c r="EJ415" s="8"/>
      <c r="EK415" s="8"/>
      <c r="EL415" s="8"/>
      <c r="EM415" s="8"/>
      <c r="EN415" s="8"/>
      <c r="EO415" s="8"/>
      <c r="EP415" s="8"/>
      <c r="EQ415" s="8"/>
      <c r="ER415" s="8"/>
      <c r="ES415" s="8"/>
      <c r="ET415" s="8"/>
      <c r="EU415" s="8"/>
      <c r="EV415" s="8"/>
      <c r="EW415" s="8"/>
      <c r="EX415" s="8"/>
      <c r="EY415" s="8"/>
      <c r="EZ415" s="8"/>
      <c r="FA415" s="8"/>
      <c r="FB415" s="8"/>
      <c r="FC415" s="8"/>
      <c r="FD415" s="8"/>
      <c r="FE415" s="8"/>
      <c r="FF415" s="8"/>
      <c r="FG415" s="8"/>
      <c r="FH415" s="8"/>
      <c r="FI415" s="8"/>
    </row>
    <row r="416" spans="1:165"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c r="DI416" s="8"/>
      <c r="DJ416" s="8"/>
      <c r="DK416" s="8"/>
      <c r="DL416" s="8"/>
      <c r="DM416" s="8"/>
      <c r="DN416" s="8"/>
      <c r="DO416" s="8"/>
      <c r="DP416" s="8"/>
      <c r="DQ416" s="8"/>
      <c r="DR416" s="8"/>
      <c r="DS416" s="8"/>
      <c r="DT416" s="8"/>
      <c r="DU416" s="8"/>
      <c r="DV416" s="8"/>
      <c r="DW416" s="8"/>
      <c r="DX416" s="8"/>
      <c r="DY416" s="8"/>
      <c r="DZ416" s="8"/>
      <c r="EA416" s="8"/>
      <c r="EB416" s="8"/>
      <c r="EC416" s="8"/>
      <c r="ED416" s="8"/>
      <c r="EE416" s="8"/>
      <c r="EF416" s="8"/>
      <c r="EG416" s="8"/>
      <c r="EH416" s="8"/>
      <c r="EI416" s="8"/>
      <c r="EJ416" s="8"/>
      <c r="EK416" s="8"/>
      <c r="EL416" s="8"/>
      <c r="EM416" s="8"/>
      <c r="EN416" s="8"/>
      <c r="EO416" s="8"/>
      <c r="EP416" s="8"/>
      <c r="EQ416" s="8"/>
      <c r="ER416" s="8"/>
      <c r="ES416" s="8"/>
      <c r="ET416" s="8"/>
      <c r="EU416" s="8"/>
      <c r="EV416" s="8"/>
      <c r="EW416" s="8"/>
      <c r="EX416" s="8"/>
      <c r="EY416" s="8"/>
      <c r="EZ416" s="8"/>
      <c r="FA416" s="8"/>
      <c r="FB416" s="8"/>
      <c r="FC416" s="8"/>
      <c r="FD416" s="8"/>
      <c r="FE416" s="8"/>
      <c r="FF416" s="8"/>
      <c r="FG416" s="8"/>
      <c r="FH416" s="8"/>
      <c r="FI416" s="8"/>
    </row>
    <row r="417" spans="1:165"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c r="DE417" s="8"/>
      <c r="DF417" s="8"/>
      <c r="DG417" s="8"/>
      <c r="DH417" s="8"/>
      <c r="DI417" s="8"/>
      <c r="DJ417" s="8"/>
      <c r="DK417" s="8"/>
      <c r="DL417" s="8"/>
      <c r="DM417" s="8"/>
      <c r="DN417" s="8"/>
      <c r="DO417" s="8"/>
      <c r="DP417" s="8"/>
      <c r="DQ417" s="8"/>
      <c r="DR417" s="8"/>
      <c r="DS417" s="8"/>
      <c r="DT417" s="8"/>
      <c r="DU417" s="8"/>
      <c r="DV417" s="8"/>
      <c r="DW417" s="8"/>
      <c r="DX417" s="8"/>
      <c r="DY417" s="8"/>
      <c r="DZ417" s="8"/>
      <c r="EA417" s="8"/>
      <c r="EB417" s="8"/>
      <c r="EC417" s="8"/>
      <c r="ED417" s="8"/>
      <c r="EE417" s="8"/>
      <c r="EF417" s="8"/>
      <c r="EG417" s="8"/>
      <c r="EH417" s="8"/>
      <c r="EI417" s="8"/>
      <c r="EJ417" s="8"/>
      <c r="EK417" s="8"/>
      <c r="EL417" s="8"/>
      <c r="EM417" s="8"/>
      <c r="EN417" s="8"/>
      <c r="EO417" s="8"/>
      <c r="EP417" s="8"/>
      <c r="EQ417" s="8"/>
      <c r="ER417" s="8"/>
      <c r="ES417" s="8"/>
      <c r="ET417" s="8"/>
      <c r="EU417" s="8"/>
      <c r="EV417" s="8"/>
      <c r="EW417" s="8"/>
      <c r="EX417" s="8"/>
      <c r="EY417" s="8"/>
      <c r="EZ417" s="8"/>
      <c r="FA417" s="8"/>
      <c r="FB417" s="8"/>
      <c r="FC417" s="8"/>
      <c r="FD417" s="8"/>
      <c r="FE417" s="8"/>
      <c r="FF417" s="8"/>
      <c r="FG417" s="8"/>
      <c r="FH417" s="8"/>
      <c r="FI417" s="8"/>
    </row>
    <row r="418" spans="1:165"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c r="DI418" s="8"/>
      <c r="DJ418" s="8"/>
      <c r="DK418" s="8"/>
      <c r="DL418" s="8"/>
      <c r="DM418" s="8"/>
      <c r="DN418" s="8"/>
      <c r="DO418" s="8"/>
      <c r="DP418" s="8"/>
      <c r="DQ418" s="8"/>
      <c r="DR418" s="8"/>
      <c r="DS418" s="8"/>
      <c r="DT418" s="8"/>
      <c r="DU418" s="8"/>
      <c r="DV418" s="8"/>
      <c r="DW418" s="8"/>
      <c r="DX418" s="8"/>
      <c r="DY418" s="8"/>
      <c r="DZ418" s="8"/>
      <c r="EA418" s="8"/>
      <c r="EB418" s="8"/>
      <c r="EC418" s="8"/>
      <c r="ED418" s="8"/>
      <c r="EE418" s="8"/>
      <c r="EF418" s="8"/>
      <c r="EG418" s="8"/>
      <c r="EH418" s="8"/>
      <c r="EI418" s="8"/>
      <c r="EJ418" s="8"/>
      <c r="EK418" s="8"/>
      <c r="EL418" s="8"/>
      <c r="EM418" s="8"/>
      <c r="EN418" s="8"/>
      <c r="EO418" s="8"/>
      <c r="EP418" s="8"/>
      <c r="EQ418" s="8"/>
      <c r="ER418" s="8"/>
      <c r="ES418" s="8"/>
      <c r="ET418" s="8"/>
      <c r="EU418" s="8"/>
      <c r="EV418" s="8"/>
      <c r="EW418" s="8"/>
      <c r="EX418" s="8"/>
      <c r="EY418" s="8"/>
      <c r="EZ418" s="8"/>
      <c r="FA418" s="8"/>
      <c r="FB418" s="8"/>
      <c r="FC418" s="8"/>
      <c r="FD418" s="8"/>
      <c r="FE418" s="8"/>
      <c r="FF418" s="8"/>
      <c r="FG418" s="8"/>
      <c r="FH418" s="8"/>
      <c r="FI418" s="8"/>
    </row>
    <row r="419" spans="1:165"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c r="DI419" s="8"/>
      <c r="DJ419" s="8"/>
      <c r="DK419" s="8"/>
      <c r="DL419" s="8"/>
      <c r="DM419" s="8"/>
      <c r="DN419" s="8"/>
      <c r="DO419" s="8"/>
      <c r="DP419" s="8"/>
      <c r="DQ419" s="8"/>
      <c r="DR419" s="8"/>
      <c r="DS419" s="8"/>
      <c r="DT419" s="8"/>
      <c r="DU419" s="8"/>
      <c r="DV419" s="8"/>
      <c r="DW419" s="8"/>
      <c r="DX419" s="8"/>
      <c r="DY419" s="8"/>
      <c r="DZ419" s="8"/>
      <c r="EA419" s="8"/>
      <c r="EB419" s="8"/>
      <c r="EC419" s="8"/>
      <c r="ED419" s="8"/>
      <c r="EE419" s="8"/>
      <c r="EF419" s="8"/>
      <c r="EG419" s="8"/>
      <c r="EH419" s="8"/>
      <c r="EI419" s="8"/>
      <c r="EJ419" s="8"/>
      <c r="EK419" s="8"/>
      <c r="EL419" s="8"/>
      <c r="EM419" s="8"/>
      <c r="EN419" s="8"/>
      <c r="EO419" s="8"/>
      <c r="EP419" s="8"/>
      <c r="EQ419" s="8"/>
      <c r="ER419" s="8"/>
      <c r="ES419" s="8"/>
      <c r="ET419" s="8"/>
      <c r="EU419" s="8"/>
      <c r="EV419" s="8"/>
      <c r="EW419" s="8"/>
      <c r="EX419" s="8"/>
      <c r="EY419" s="8"/>
      <c r="EZ419" s="8"/>
      <c r="FA419" s="8"/>
      <c r="FB419" s="8"/>
      <c r="FC419" s="8"/>
      <c r="FD419" s="8"/>
      <c r="FE419" s="8"/>
      <c r="FF419" s="8"/>
      <c r="FG419" s="8"/>
      <c r="FH419" s="8"/>
      <c r="FI419" s="8"/>
    </row>
    <row r="420" spans="1:165"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c r="DI420" s="8"/>
      <c r="DJ420" s="8"/>
      <c r="DK420" s="8"/>
      <c r="DL420" s="8"/>
      <c r="DM420" s="8"/>
      <c r="DN420" s="8"/>
      <c r="DO420" s="8"/>
      <c r="DP420" s="8"/>
      <c r="DQ420" s="8"/>
      <c r="DR420" s="8"/>
      <c r="DS420" s="8"/>
      <c r="DT420" s="8"/>
      <c r="DU420" s="8"/>
      <c r="DV420" s="8"/>
      <c r="DW420" s="8"/>
      <c r="DX420" s="8"/>
      <c r="DY420" s="8"/>
      <c r="DZ420" s="8"/>
      <c r="EA420" s="8"/>
      <c r="EB420" s="8"/>
      <c r="EC420" s="8"/>
      <c r="ED420" s="8"/>
      <c r="EE420" s="8"/>
      <c r="EF420" s="8"/>
      <c r="EG420" s="8"/>
      <c r="EH420" s="8"/>
      <c r="EI420" s="8"/>
      <c r="EJ420" s="8"/>
      <c r="EK420" s="8"/>
      <c r="EL420" s="8"/>
      <c r="EM420" s="8"/>
      <c r="EN420" s="8"/>
      <c r="EO420" s="8"/>
      <c r="EP420" s="8"/>
      <c r="EQ420" s="8"/>
      <c r="ER420" s="8"/>
      <c r="ES420" s="8"/>
      <c r="ET420" s="8"/>
      <c r="EU420" s="8"/>
      <c r="EV420" s="8"/>
      <c r="EW420" s="8"/>
      <c r="EX420" s="8"/>
      <c r="EY420" s="8"/>
      <c r="EZ420" s="8"/>
      <c r="FA420" s="8"/>
      <c r="FB420" s="8"/>
      <c r="FC420" s="8"/>
      <c r="FD420" s="8"/>
      <c r="FE420" s="8"/>
      <c r="FF420" s="8"/>
      <c r="FG420" s="8"/>
      <c r="FH420" s="8"/>
      <c r="FI420" s="8"/>
    </row>
    <row r="421" spans="1:165"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c r="DE421" s="8"/>
      <c r="DF421" s="8"/>
      <c r="DG421" s="8"/>
      <c r="DH421" s="8"/>
      <c r="DI421" s="8"/>
      <c r="DJ421" s="8"/>
      <c r="DK421" s="8"/>
      <c r="DL421" s="8"/>
      <c r="DM421" s="8"/>
      <c r="DN421" s="8"/>
      <c r="DO421" s="8"/>
      <c r="DP421" s="8"/>
      <c r="DQ421" s="8"/>
      <c r="DR421" s="8"/>
      <c r="DS421" s="8"/>
      <c r="DT421" s="8"/>
      <c r="DU421" s="8"/>
      <c r="DV421" s="8"/>
      <c r="DW421" s="8"/>
      <c r="DX421" s="8"/>
      <c r="DY421" s="8"/>
      <c r="DZ421" s="8"/>
      <c r="EA421" s="8"/>
      <c r="EB421" s="8"/>
      <c r="EC421" s="8"/>
      <c r="ED421" s="8"/>
      <c r="EE421" s="8"/>
      <c r="EF421" s="8"/>
      <c r="EG421" s="8"/>
      <c r="EH421" s="8"/>
      <c r="EI421" s="8"/>
      <c r="EJ421" s="8"/>
      <c r="EK421" s="8"/>
      <c r="EL421" s="8"/>
      <c r="EM421" s="8"/>
      <c r="EN421" s="8"/>
      <c r="EO421" s="8"/>
      <c r="EP421" s="8"/>
      <c r="EQ421" s="8"/>
      <c r="ER421" s="8"/>
      <c r="ES421" s="8"/>
      <c r="ET421" s="8"/>
      <c r="EU421" s="8"/>
      <c r="EV421" s="8"/>
      <c r="EW421" s="8"/>
      <c r="EX421" s="8"/>
      <c r="EY421" s="8"/>
      <c r="EZ421" s="8"/>
      <c r="FA421" s="8"/>
      <c r="FB421" s="8"/>
      <c r="FC421" s="8"/>
      <c r="FD421" s="8"/>
      <c r="FE421" s="8"/>
      <c r="FF421" s="8"/>
      <c r="FG421" s="8"/>
      <c r="FH421" s="8"/>
      <c r="FI421" s="8"/>
    </row>
    <row r="422" spans="1:165"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c r="DI422" s="8"/>
      <c r="DJ422" s="8"/>
      <c r="DK422" s="8"/>
      <c r="DL422" s="8"/>
      <c r="DM422" s="8"/>
      <c r="DN422" s="8"/>
      <c r="DO422" s="8"/>
      <c r="DP422" s="8"/>
      <c r="DQ422" s="8"/>
      <c r="DR422" s="8"/>
      <c r="DS422" s="8"/>
      <c r="DT422" s="8"/>
      <c r="DU422" s="8"/>
      <c r="DV422" s="8"/>
      <c r="DW422" s="8"/>
      <c r="DX422" s="8"/>
      <c r="DY422" s="8"/>
      <c r="DZ422" s="8"/>
      <c r="EA422" s="8"/>
      <c r="EB422" s="8"/>
      <c r="EC422" s="8"/>
      <c r="ED422" s="8"/>
      <c r="EE422" s="8"/>
      <c r="EF422" s="8"/>
      <c r="EG422" s="8"/>
      <c r="EH422" s="8"/>
      <c r="EI422" s="8"/>
      <c r="EJ422" s="8"/>
      <c r="EK422" s="8"/>
      <c r="EL422" s="8"/>
      <c r="EM422" s="8"/>
      <c r="EN422" s="8"/>
      <c r="EO422" s="8"/>
      <c r="EP422" s="8"/>
      <c r="EQ422" s="8"/>
      <c r="ER422" s="8"/>
      <c r="ES422" s="8"/>
      <c r="ET422" s="8"/>
      <c r="EU422" s="8"/>
      <c r="EV422" s="8"/>
      <c r="EW422" s="8"/>
      <c r="EX422" s="8"/>
      <c r="EY422" s="8"/>
      <c r="EZ422" s="8"/>
      <c r="FA422" s="8"/>
      <c r="FB422" s="8"/>
      <c r="FC422" s="8"/>
      <c r="FD422" s="8"/>
      <c r="FE422" s="8"/>
      <c r="FF422" s="8"/>
      <c r="FG422" s="8"/>
      <c r="FH422" s="8"/>
      <c r="FI422" s="8"/>
    </row>
    <row r="423" spans="1:165"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c r="DL423" s="8"/>
      <c r="DM423" s="8"/>
      <c r="DN423" s="8"/>
      <c r="DO423" s="8"/>
      <c r="DP423" s="8"/>
      <c r="DQ423" s="8"/>
      <c r="DR423" s="8"/>
      <c r="DS423" s="8"/>
      <c r="DT423" s="8"/>
      <c r="DU423" s="8"/>
      <c r="DV423" s="8"/>
      <c r="DW423" s="8"/>
      <c r="DX423" s="8"/>
      <c r="DY423" s="8"/>
      <c r="DZ423" s="8"/>
      <c r="EA423" s="8"/>
      <c r="EB423" s="8"/>
      <c r="EC423" s="8"/>
      <c r="ED423" s="8"/>
      <c r="EE423" s="8"/>
      <c r="EF423" s="8"/>
      <c r="EG423" s="8"/>
      <c r="EH423" s="8"/>
      <c r="EI423" s="8"/>
      <c r="EJ423" s="8"/>
      <c r="EK423" s="8"/>
      <c r="EL423" s="8"/>
      <c r="EM423" s="8"/>
      <c r="EN423" s="8"/>
      <c r="EO423" s="8"/>
      <c r="EP423" s="8"/>
      <c r="EQ423" s="8"/>
      <c r="ER423" s="8"/>
      <c r="ES423" s="8"/>
      <c r="ET423" s="8"/>
      <c r="EU423" s="8"/>
      <c r="EV423" s="8"/>
      <c r="EW423" s="8"/>
      <c r="EX423" s="8"/>
      <c r="EY423" s="8"/>
      <c r="EZ423" s="8"/>
      <c r="FA423" s="8"/>
      <c r="FB423" s="8"/>
      <c r="FC423" s="8"/>
      <c r="FD423" s="8"/>
      <c r="FE423" s="8"/>
      <c r="FF423" s="8"/>
      <c r="FG423" s="8"/>
      <c r="FH423" s="8"/>
      <c r="FI423" s="8"/>
    </row>
    <row r="424" spans="1:165"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
      <c r="DS424" s="8"/>
      <c r="DT424" s="8"/>
      <c r="DU424" s="8"/>
      <c r="DV424" s="8"/>
      <c r="DW424" s="8"/>
      <c r="DX424" s="8"/>
      <c r="DY424" s="8"/>
      <c r="DZ424" s="8"/>
      <c r="EA424" s="8"/>
      <c r="EB424" s="8"/>
      <c r="EC424" s="8"/>
      <c r="ED424" s="8"/>
      <c r="EE424" s="8"/>
      <c r="EF424" s="8"/>
      <c r="EG424" s="8"/>
      <c r="EH424" s="8"/>
      <c r="EI424" s="8"/>
      <c r="EJ424" s="8"/>
      <c r="EK424" s="8"/>
      <c r="EL424" s="8"/>
      <c r="EM424" s="8"/>
      <c r="EN424" s="8"/>
      <c r="EO424" s="8"/>
      <c r="EP424" s="8"/>
      <c r="EQ424" s="8"/>
      <c r="ER424" s="8"/>
      <c r="ES424" s="8"/>
      <c r="ET424" s="8"/>
      <c r="EU424" s="8"/>
      <c r="EV424" s="8"/>
      <c r="EW424" s="8"/>
      <c r="EX424" s="8"/>
      <c r="EY424" s="8"/>
      <c r="EZ424" s="8"/>
      <c r="FA424" s="8"/>
      <c r="FB424" s="8"/>
      <c r="FC424" s="8"/>
      <c r="FD424" s="8"/>
      <c r="FE424" s="8"/>
      <c r="FF424" s="8"/>
      <c r="FG424" s="8"/>
      <c r="FH424" s="8"/>
      <c r="FI424" s="8"/>
    </row>
    <row r="425" spans="1:165"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c r="DE425" s="8"/>
      <c r="DF425" s="8"/>
      <c r="DG425" s="8"/>
      <c r="DH425" s="8"/>
      <c r="DI425" s="8"/>
      <c r="DJ425" s="8"/>
      <c r="DK425" s="8"/>
      <c r="DL425" s="8"/>
      <c r="DM425" s="8"/>
      <c r="DN425" s="8"/>
      <c r="DO425" s="8"/>
      <c r="DP425" s="8"/>
      <c r="DQ425" s="8"/>
      <c r="DR425" s="8"/>
      <c r="DS425" s="8"/>
      <c r="DT425" s="8"/>
      <c r="DU425" s="8"/>
      <c r="DV425" s="8"/>
      <c r="DW425" s="8"/>
      <c r="DX425" s="8"/>
      <c r="DY425" s="8"/>
      <c r="DZ425" s="8"/>
      <c r="EA425" s="8"/>
      <c r="EB425" s="8"/>
      <c r="EC425" s="8"/>
      <c r="ED425" s="8"/>
      <c r="EE425" s="8"/>
      <c r="EF425" s="8"/>
      <c r="EG425" s="8"/>
      <c r="EH425" s="8"/>
      <c r="EI425" s="8"/>
      <c r="EJ425" s="8"/>
      <c r="EK425" s="8"/>
      <c r="EL425" s="8"/>
      <c r="EM425" s="8"/>
      <c r="EN425" s="8"/>
      <c r="EO425" s="8"/>
      <c r="EP425" s="8"/>
      <c r="EQ425" s="8"/>
      <c r="ER425" s="8"/>
      <c r="ES425" s="8"/>
      <c r="ET425" s="8"/>
      <c r="EU425" s="8"/>
      <c r="EV425" s="8"/>
      <c r="EW425" s="8"/>
      <c r="EX425" s="8"/>
      <c r="EY425" s="8"/>
      <c r="EZ425" s="8"/>
      <c r="FA425" s="8"/>
      <c r="FB425" s="8"/>
      <c r="FC425" s="8"/>
      <c r="FD425" s="8"/>
      <c r="FE425" s="8"/>
      <c r="FF425" s="8"/>
      <c r="FG425" s="8"/>
      <c r="FH425" s="8"/>
      <c r="FI425" s="8"/>
    </row>
    <row r="426" spans="1:165"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8"/>
      <c r="DZ426" s="8"/>
      <c r="EA426" s="8"/>
      <c r="EB426" s="8"/>
      <c r="EC426" s="8"/>
      <c r="ED426" s="8"/>
      <c r="EE426" s="8"/>
      <c r="EF426" s="8"/>
      <c r="EG426" s="8"/>
      <c r="EH426" s="8"/>
      <c r="EI426" s="8"/>
      <c r="EJ426" s="8"/>
      <c r="EK426" s="8"/>
      <c r="EL426" s="8"/>
      <c r="EM426" s="8"/>
      <c r="EN426" s="8"/>
      <c r="EO426" s="8"/>
      <c r="EP426" s="8"/>
      <c r="EQ426" s="8"/>
      <c r="ER426" s="8"/>
      <c r="ES426" s="8"/>
      <c r="ET426" s="8"/>
      <c r="EU426" s="8"/>
      <c r="EV426" s="8"/>
      <c r="EW426" s="8"/>
      <c r="EX426" s="8"/>
      <c r="EY426" s="8"/>
      <c r="EZ426" s="8"/>
      <c r="FA426" s="8"/>
      <c r="FB426" s="8"/>
      <c r="FC426" s="8"/>
      <c r="FD426" s="8"/>
      <c r="FE426" s="8"/>
      <c r="FF426" s="8"/>
      <c r="FG426" s="8"/>
      <c r="FH426" s="8"/>
      <c r="FI426" s="8"/>
    </row>
    <row r="427" spans="1:165"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c r="DI427" s="8"/>
      <c r="DJ427" s="8"/>
      <c r="DK427" s="8"/>
      <c r="DL427" s="8"/>
      <c r="DM427" s="8"/>
      <c r="DN427" s="8"/>
      <c r="DO427" s="8"/>
      <c r="DP427" s="8"/>
      <c r="DQ427" s="8"/>
      <c r="DR427" s="8"/>
      <c r="DS427" s="8"/>
      <c r="DT427" s="8"/>
      <c r="DU427" s="8"/>
      <c r="DV427" s="8"/>
      <c r="DW427" s="8"/>
      <c r="DX427" s="8"/>
      <c r="DY427" s="8"/>
      <c r="DZ427" s="8"/>
      <c r="EA427" s="8"/>
      <c r="EB427" s="8"/>
      <c r="EC427" s="8"/>
      <c r="ED427" s="8"/>
      <c r="EE427" s="8"/>
      <c r="EF427" s="8"/>
      <c r="EG427" s="8"/>
      <c r="EH427" s="8"/>
      <c r="EI427" s="8"/>
      <c r="EJ427" s="8"/>
      <c r="EK427" s="8"/>
      <c r="EL427" s="8"/>
      <c r="EM427" s="8"/>
      <c r="EN427" s="8"/>
      <c r="EO427" s="8"/>
      <c r="EP427" s="8"/>
      <c r="EQ427" s="8"/>
      <c r="ER427" s="8"/>
      <c r="ES427" s="8"/>
      <c r="ET427" s="8"/>
      <c r="EU427" s="8"/>
      <c r="EV427" s="8"/>
      <c r="EW427" s="8"/>
      <c r="EX427" s="8"/>
      <c r="EY427" s="8"/>
      <c r="EZ427" s="8"/>
      <c r="FA427" s="8"/>
      <c r="FB427" s="8"/>
      <c r="FC427" s="8"/>
      <c r="FD427" s="8"/>
      <c r="FE427" s="8"/>
      <c r="FF427" s="8"/>
      <c r="FG427" s="8"/>
      <c r="FH427" s="8"/>
      <c r="FI427" s="8"/>
    </row>
    <row r="428" spans="1:165"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8"/>
      <c r="FF428" s="8"/>
      <c r="FG428" s="8"/>
      <c r="FH428" s="8"/>
      <c r="FI428" s="8"/>
    </row>
    <row r="429" spans="1:165"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c r="DI429" s="8"/>
      <c r="DJ429" s="8"/>
      <c r="DK429" s="8"/>
      <c r="DL429" s="8"/>
      <c r="DM429" s="8"/>
      <c r="DN429" s="8"/>
      <c r="DO429" s="8"/>
      <c r="DP429" s="8"/>
      <c r="DQ429" s="8"/>
      <c r="DR429" s="8"/>
      <c r="DS429" s="8"/>
      <c r="DT429" s="8"/>
      <c r="DU429" s="8"/>
      <c r="DV429" s="8"/>
      <c r="DW429" s="8"/>
      <c r="DX429" s="8"/>
      <c r="DY429" s="8"/>
      <c r="DZ429" s="8"/>
      <c r="EA429" s="8"/>
      <c r="EB429" s="8"/>
      <c r="EC429" s="8"/>
      <c r="ED429" s="8"/>
      <c r="EE429" s="8"/>
      <c r="EF429" s="8"/>
      <c r="EG429" s="8"/>
      <c r="EH429" s="8"/>
      <c r="EI429" s="8"/>
      <c r="EJ429" s="8"/>
      <c r="EK429" s="8"/>
      <c r="EL429" s="8"/>
      <c r="EM429" s="8"/>
      <c r="EN429" s="8"/>
      <c r="EO429" s="8"/>
      <c r="EP429" s="8"/>
      <c r="EQ429" s="8"/>
      <c r="ER429" s="8"/>
      <c r="ES429" s="8"/>
      <c r="ET429" s="8"/>
      <c r="EU429" s="8"/>
      <c r="EV429" s="8"/>
      <c r="EW429" s="8"/>
      <c r="EX429" s="8"/>
      <c r="EY429" s="8"/>
      <c r="EZ429" s="8"/>
      <c r="FA429" s="8"/>
      <c r="FB429" s="8"/>
      <c r="FC429" s="8"/>
      <c r="FD429" s="8"/>
      <c r="FE429" s="8"/>
      <c r="FF429" s="8"/>
      <c r="FG429" s="8"/>
      <c r="FH429" s="8"/>
      <c r="FI429" s="8"/>
    </row>
    <row r="430" spans="1:165"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8"/>
      <c r="EV430" s="8"/>
      <c r="EW430" s="8"/>
      <c r="EX430" s="8"/>
      <c r="EY430" s="8"/>
      <c r="EZ430" s="8"/>
      <c r="FA430" s="8"/>
      <c r="FB430" s="8"/>
      <c r="FC430" s="8"/>
      <c r="FD430" s="8"/>
      <c r="FE430" s="8"/>
      <c r="FF430" s="8"/>
      <c r="FG430" s="8"/>
      <c r="FH430" s="8"/>
      <c r="FI430" s="8"/>
    </row>
    <row r="431" spans="1:165"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c r="DI431" s="8"/>
      <c r="DJ431" s="8"/>
      <c r="DK431" s="8"/>
      <c r="DL431" s="8"/>
      <c r="DM431" s="8"/>
      <c r="DN431" s="8"/>
      <c r="DO431" s="8"/>
      <c r="DP431" s="8"/>
      <c r="DQ431" s="8"/>
      <c r="DR431" s="8"/>
      <c r="DS431" s="8"/>
      <c r="DT431" s="8"/>
      <c r="DU431" s="8"/>
      <c r="DV431" s="8"/>
      <c r="DW431" s="8"/>
      <c r="DX431" s="8"/>
      <c r="DY431" s="8"/>
      <c r="DZ431" s="8"/>
      <c r="EA431" s="8"/>
      <c r="EB431" s="8"/>
      <c r="EC431" s="8"/>
      <c r="ED431" s="8"/>
      <c r="EE431" s="8"/>
      <c r="EF431" s="8"/>
      <c r="EG431" s="8"/>
      <c r="EH431" s="8"/>
      <c r="EI431" s="8"/>
      <c r="EJ431" s="8"/>
      <c r="EK431" s="8"/>
      <c r="EL431" s="8"/>
      <c r="EM431" s="8"/>
      <c r="EN431" s="8"/>
      <c r="EO431" s="8"/>
      <c r="EP431" s="8"/>
      <c r="EQ431" s="8"/>
      <c r="ER431" s="8"/>
      <c r="ES431" s="8"/>
      <c r="ET431" s="8"/>
      <c r="EU431" s="8"/>
      <c r="EV431" s="8"/>
      <c r="EW431" s="8"/>
      <c r="EX431" s="8"/>
      <c r="EY431" s="8"/>
      <c r="EZ431" s="8"/>
      <c r="FA431" s="8"/>
      <c r="FB431" s="8"/>
      <c r="FC431" s="8"/>
      <c r="FD431" s="8"/>
      <c r="FE431" s="8"/>
      <c r="FF431" s="8"/>
      <c r="FG431" s="8"/>
      <c r="FH431" s="8"/>
      <c r="FI431" s="8"/>
    </row>
    <row r="432" spans="1:165"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c r="DI432" s="8"/>
      <c r="DJ432" s="8"/>
      <c r="DK432" s="8"/>
      <c r="DL432" s="8"/>
      <c r="DM432" s="8"/>
      <c r="DN432" s="8"/>
      <c r="DO432" s="8"/>
      <c r="DP432" s="8"/>
      <c r="DQ432" s="8"/>
      <c r="DR432" s="8"/>
      <c r="DS432" s="8"/>
      <c r="DT432" s="8"/>
      <c r="DU432" s="8"/>
      <c r="DV432" s="8"/>
      <c r="DW432" s="8"/>
      <c r="DX432" s="8"/>
      <c r="DY432" s="8"/>
      <c r="DZ432" s="8"/>
      <c r="EA432" s="8"/>
      <c r="EB432" s="8"/>
      <c r="EC432" s="8"/>
      <c r="ED432" s="8"/>
      <c r="EE432" s="8"/>
      <c r="EF432" s="8"/>
      <c r="EG432" s="8"/>
      <c r="EH432" s="8"/>
      <c r="EI432" s="8"/>
      <c r="EJ432" s="8"/>
      <c r="EK432" s="8"/>
      <c r="EL432" s="8"/>
      <c r="EM432" s="8"/>
      <c r="EN432" s="8"/>
      <c r="EO432" s="8"/>
      <c r="EP432" s="8"/>
      <c r="EQ432" s="8"/>
      <c r="ER432" s="8"/>
      <c r="ES432" s="8"/>
      <c r="ET432" s="8"/>
      <c r="EU432" s="8"/>
      <c r="EV432" s="8"/>
      <c r="EW432" s="8"/>
      <c r="EX432" s="8"/>
      <c r="EY432" s="8"/>
      <c r="EZ432" s="8"/>
      <c r="FA432" s="8"/>
      <c r="FB432" s="8"/>
      <c r="FC432" s="8"/>
      <c r="FD432" s="8"/>
      <c r="FE432" s="8"/>
      <c r="FF432" s="8"/>
      <c r="FG432" s="8"/>
      <c r="FH432" s="8"/>
      <c r="FI432" s="8"/>
    </row>
    <row r="433" spans="1:165"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c r="DE433" s="8"/>
      <c r="DF433" s="8"/>
      <c r="DG433" s="8"/>
      <c r="DH433" s="8"/>
      <c r="DI433" s="8"/>
      <c r="DJ433" s="8"/>
      <c r="DK433" s="8"/>
      <c r="DL433" s="8"/>
      <c r="DM433" s="8"/>
      <c r="DN433" s="8"/>
      <c r="DO433" s="8"/>
      <c r="DP433" s="8"/>
      <c r="DQ433" s="8"/>
      <c r="DR433" s="8"/>
      <c r="DS433" s="8"/>
      <c r="DT433" s="8"/>
      <c r="DU433" s="8"/>
      <c r="DV433" s="8"/>
      <c r="DW433" s="8"/>
      <c r="DX433" s="8"/>
      <c r="DY433" s="8"/>
      <c r="DZ433" s="8"/>
      <c r="EA433" s="8"/>
      <c r="EB433" s="8"/>
      <c r="EC433" s="8"/>
      <c r="ED433" s="8"/>
      <c r="EE433" s="8"/>
      <c r="EF433" s="8"/>
      <c r="EG433" s="8"/>
      <c r="EH433" s="8"/>
      <c r="EI433" s="8"/>
      <c r="EJ433" s="8"/>
      <c r="EK433" s="8"/>
      <c r="EL433" s="8"/>
      <c r="EM433" s="8"/>
      <c r="EN433" s="8"/>
      <c r="EO433" s="8"/>
      <c r="EP433" s="8"/>
      <c r="EQ433" s="8"/>
      <c r="ER433" s="8"/>
      <c r="ES433" s="8"/>
      <c r="ET433" s="8"/>
      <c r="EU433" s="8"/>
      <c r="EV433" s="8"/>
      <c r="EW433" s="8"/>
      <c r="EX433" s="8"/>
      <c r="EY433" s="8"/>
      <c r="EZ433" s="8"/>
      <c r="FA433" s="8"/>
      <c r="FB433" s="8"/>
      <c r="FC433" s="8"/>
      <c r="FD433" s="8"/>
      <c r="FE433" s="8"/>
      <c r="FF433" s="8"/>
      <c r="FG433" s="8"/>
      <c r="FH433" s="8"/>
      <c r="FI433" s="8"/>
    </row>
    <row r="434" spans="1:165"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c r="DE434" s="8"/>
      <c r="DF434" s="8"/>
      <c r="DG434" s="8"/>
      <c r="DH434" s="8"/>
      <c r="DI434" s="8"/>
      <c r="DJ434" s="8"/>
      <c r="DK434" s="8"/>
      <c r="DL434" s="8"/>
      <c r="DM434" s="8"/>
      <c r="DN434" s="8"/>
      <c r="DO434" s="8"/>
      <c r="DP434" s="8"/>
      <c r="DQ434" s="8"/>
      <c r="DR434" s="8"/>
      <c r="DS434" s="8"/>
      <c r="DT434" s="8"/>
      <c r="DU434" s="8"/>
      <c r="DV434" s="8"/>
      <c r="DW434" s="8"/>
      <c r="DX434" s="8"/>
      <c r="DY434" s="8"/>
      <c r="DZ434" s="8"/>
      <c r="EA434" s="8"/>
      <c r="EB434" s="8"/>
      <c r="EC434" s="8"/>
      <c r="ED434" s="8"/>
      <c r="EE434" s="8"/>
      <c r="EF434" s="8"/>
      <c r="EG434" s="8"/>
      <c r="EH434" s="8"/>
      <c r="EI434" s="8"/>
      <c r="EJ434" s="8"/>
      <c r="EK434" s="8"/>
      <c r="EL434" s="8"/>
      <c r="EM434" s="8"/>
      <c r="EN434" s="8"/>
      <c r="EO434" s="8"/>
      <c r="EP434" s="8"/>
      <c r="EQ434" s="8"/>
      <c r="ER434" s="8"/>
      <c r="ES434" s="8"/>
      <c r="ET434" s="8"/>
      <c r="EU434" s="8"/>
      <c r="EV434" s="8"/>
      <c r="EW434" s="8"/>
      <c r="EX434" s="8"/>
      <c r="EY434" s="8"/>
      <c r="EZ434" s="8"/>
      <c r="FA434" s="8"/>
      <c r="FB434" s="8"/>
      <c r="FC434" s="8"/>
      <c r="FD434" s="8"/>
      <c r="FE434" s="8"/>
      <c r="FF434" s="8"/>
      <c r="FG434" s="8"/>
      <c r="FH434" s="8"/>
      <c r="FI434" s="8"/>
    </row>
    <row r="435" spans="1:165"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c r="CW435" s="8"/>
      <c r="CX435" s="8"/>
      <c r="CY435" s="8"/>
      <c r="CZ435" s="8"/>
      <c r="DA435" s="8"/>
      <c r="DB435" s="8"/>
      <c r="DC435" s="8"/>
      <c r="DD435" s="8"/>
      <c r="DE435" s="8"/>
      <c r="DF435" s="8"/>
      <c r="DG435" s="8"/>
      <c r="DH435" s="8"/>
      <c r="DI435" s="8"/>
      <c r="DJ435" s="8"/>
      <c r="DK435" s="8"/>
      <c r="DL435" s="8"/>
      <c r="DM435" s="8"/>
      <c r="DN435" s="8"/>
      <c r="DO435" s="8"/>
      <c r="DP435" s="8"/>
      <c r="DQ435" s="8"/>
      <c r="DR435" s="8"/>
      <c r="DS435" s="8"/>
      <c r="DT435" s="8"/>
      <c r="DU435" s="8"/>
      <c r="DV435" s="8"/>
      <c r="DW435" s="8"/>
      <c r="DX435" s="8"/>
      <c r="DY435" s="8"/>
      <c r="DZ435" s="8"/>
      <c r="EA435" s="8"/>
      <c r="EB435" s="8"/>
      <c r="EC435" s="8"/>
      <c r="ED435" s="8"/>
      <c r="EE435" s="8"/>
      <c r="EF435" s="8"/>
      <c r="EG435" s="8"/>
      <c r="EH435" s="8"/>
      <c r="EI435" s="8"/>
      <c r="EJ435" s="8"/>
      <c r="EK435" s="8"/>
      <c r="EL435" s="8"/>
      <c r="EM435" s="8"/>
      <c r="EN435" s="8"/>
      <c r="EO435" s="8"/>
      <c r="EP435" s="8"/>
      <c r="EQ435" s="8"/>
      <c r="ER435" s="8"/>
      <c r="ES435" s="8"/>
      <c r="ET435" s="8"/>
      <c r="EU435" s="8"/>
      <c r="EV435" s="8"/>
      <c r="EW435" s="8"/>
      <c r="EX435" s="8"/>
      <c r="EY435" s="8"/>
      <c r="EZ435" s="8"/>
      <c r="FA435" s="8"/>
      <c r="FB435" s="8"/>
      <c r="FC435" s="8"/>
      <c r="FD435" s="8"/>
      <c r="FE435" s="8"/>
      <c r="FF435" s="8"/>
      <c r="FG435" s="8"/>
      <c r="FH435" s="8"/>
      <c r="FI435" s="8"/>
    </row>
    <row r="436" spans="1:165"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c r="DE436" s="8"/>
      <c r="DF436" s="8"/>
      <c r="DG436" s="8"/>
      <c r="DH436" s="8"/>
      <c r="DI436" s="8"/>
      <c r="DJ436" s="8"/>
      <c r="DK436" s="8"/>
      <c r="DL436" s="8"/>
      <c r="DM436" s="8"/>
      <c r="DN436" s="8"/>
      <c r="DO436" s="8"/>
      <c r="DP436" s="8"/>
      <c r="DQ436" s="8"/>
      <c r="DR436" s="8"/>
      <c r="DS436" s="8"/>
      <c r="DT436" s="8"/>
      <c r="DU436" s="8"/>
      <c r="DV436" s="8"/>
      <c r="DW436" s="8"/>
      <c r="DX436" s="8"/>
      <c r="DY436" s="8"/>
      <c r="DZ436" s="8"/>
      <c r="EA436" s="8"/>
      <c r="EB436" s="8"/>
      <c r="EC436" s="8"/>
      <c r="ED436" s="8"/>
      <c r="EE436" s="8"/>
      <c r="EF436" s="8"/>
      <c r="EG436" s="8"/>
      <c r="EH436" s="8"/>
      <c r="EI436" s="8"/>
      <c r="EJ436" s="8"/>
      <c r="EK436" s="8"/>
      <c r="EL436" s="8"/>
      <c r="EM436" s="8"/>
      <c r="EN436" s="8"/>
      <c r="EO436" s="8"/>
      <c r="EP436" s="8"/>
      <c r="EQ436" s="8"/>
      <c r="ER436" s="8"/>
      <c r="ES436" s="8"/>
      <c r="ET436" s="8"/>
      <c r="EU436" s="8"/>
      <c r="EV436" s="8"/>
      <c r="EW436" s="8"/>
      <c r="EX436" s="8"/>
      <c r="EY436" s="8"/>
      <c r="EZ436" s="8"/>
      <c r="FA436" s="8"/>
      <c r="FB436" s="8"/>
      <c r="FC436" s="8"/>
      <c r="FD436" s="8"/>
      <c r="FE436" s="8"/>
      <c r="FF436" s="8"/>
      <c r="FG436" s="8"/>
      <c r="FH436" s="8"/>
      <c r="FI436" s="8"/>
    </row>
    <row r="437" spans="1:165"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c r="DE437" s="8"/>
      <c r="DF437" s="8"/>
      <c r="DG437" s="8"/>
      <c r="DH437" s="8"/>
      <c r="DI437" s="8"/>
      <c r="DJ437" s="8"/>
      <c r="DK437" s="8"/>
      <c r="DL437" s="8"/>
      <c r="DM437" s="8"/>
      <c r="DN437" s="8"/>
      <c r="DO437" s="8"/>
      <c r="DP437" s="8"/>
      <c r="DQ437" s="8"/>
      <c r="DR437" s="8"/>
      <c r="DS437" s="8"/>
      <c r="DT437" s="8"/>
      <c r="DU437" s="8"/>
      <c r="DV437" s="8"/>
      <c r="DW437" s="8"/>
      <c r="DX437" s="8"/>
      <c r="DY437" s="8"/>
      <c r="DZ437" s="8"/>
      <c r="EA437" s="8"/>
      <c r="EB437" s="8"/>
      <c r="EC437" s="8"/>
      <c r="ED437" s="8"/>
      <c r="EE437" s="8"/>
      <c r="EF437" s="8"/>
      <c r="EG437" s="8"/>
      <c r="EH437" s="8"/>
      <c r="EI437" s="8"/>
      <c r="EJ437" s="8"/>
      <c r="EK437" s="8"/>
      <c r="EL437" s="8"/>
      <c r="EM437" s="8"/>
      <c r="EN437" s="8"/>
      <c r="EO437" s="8"/>
      <c r="EP437" s="8"/>
      <c r="EQ437" s="8"/>
      <c r="ER437" s="8"/>
      <c r="ES437" s="8"/>
      <c r="ET437" s="8"/>
      <c r="EU437" s="8"/>
      <c r="EV437" s="8"/>
      <c r="EW437" s="8"/>
      <c r="EX437" s="8"/>
      <c r="EY437" s="8"/>
      <c r="EZ437" s="8"/>
      <c r="FA437" s="8"/>
      <c r="FB437" s="8"/>
      <c r="FC437" s="8"/>
      <c r="FD437" s="8"/>
      <c r="FE437" s="8"/>
      <c r="FF437" s="8"/>
      <c r="FG437" s="8"/>
      <c r="FH437" s="8"/>
      <c r="FI437" s="8"/>
    </row>
    <row r="438" spans="1:165"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c r="DI438" s="8"/>
      <c r="DJ438" s="8"/>
      <c r="DK438" s="8"/>
      <c r="DL438" s="8"/>
      <c r="DM438" s="8"/>
      <c r="DN438" s="8"/>
      <c r="DO438" s="8"/>
      <c r="DP438" s="8"/>
      <c r="DQ438" s="8"/>
      <c r="DR438" s="8"/>
      <c r="DS438" s="8"/>
      <c r="DT438" s="8"/>
      <c r="DU438" s="8"/>
      <c r="DV438" s="8"/>
      <c r="DW438" s="8"/>
      <c r="DX438" s="8"/>
      <c r="DY438" s="8"/>
      <c r="DZ438" s="8"/>
      <c r="EA438" s="8"/>
      <c r="EB438" s="8"/>
      <c r="EC438" s="8"/>
      <c r="ED438" s="8"/>
      <c r="EE438" s="8"/>
      <c r="EF438" s="8"/>
      <c r="EG438" s="8"/>
      <c r="EH438" s="8"/>
      <c r="EI438" s="8"/>
      <c r="EJ438" s="8"/>
      <c r="EK438" s="8"/>
      <c r="EL438" s="8"/>
      <c r="EM438" s="8"/>
      <c r="EN438" s="8"/>
      <c r="EO438" s="8"/>
      <c r="EP438" s="8"/>
      <c r="EQ438" s="8"/>
      <c r="ER438" s="8"/>
      <c r="ES438" s="8"/>
      <c r="ET438" s="8"/>
      <c r="EU438" s="8"/>
      <c r="EV438" s="8"/>
      <c r="EW438" s="8"/>
      <c r="EX438" s="8"/>
      <c r="EY438" s="8"/>
      <c r="EZ438" s="8"/>
      <c r="FA438" s="8"/>
      <c r="FB438" s="8"/>
      <c r="FC438" s="8"/>
      <c r="FD438" s="8"/>
      <c r="FE438" s="8"/>
      <c r="FF438" s="8"/>
      <c r="FG438" s="8"/>
      <c r="FH438" s="8"/>
      <c r="FI438" s="8"/>
    </row>
    <row r="439" spans="1:165"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c r="DE439" s="8"/>
      <c r="DF439" s="8"/>
      <c r="DG439" s="8"/>
      <c r="DH439" s="8"/>
      <c r="DI439" s="8"/>
      <c r="DJ439" s="8"/>
      <c r="DK439" s="8"/>
      <c r="DL439" s="8"/>
      <c r="DM439" s="8"/>
      <c r="DN439" s="8"/>
      <c r="DO439" s="8"/>
      <c r="DP439" s="8"/>
      <c r="DQ439" s="8"/>
      <c r="DR439" s="8"/>
      <c r="DS439" s="8"/>
      <c r="DT439" s="8"/>
      <c r="DU439" s="8"/>
      <c r="DV439" s="8"/>
      <c r="DW439" s="8"/>
      <c r="DX439" s="8"/>
      <c r="DY439" s="8"/>
      <c r="DZ439" s="8"/>
      <c r="EA439" s="8"/>
      <c r="EB439" s="8"/>
      <c r="EC439" s="8"/>
      <c r="ED439" s="8"/>
      <c r="EE439" s="8"/>
      <c r="EF439" s="8"/>
      <c r="EG439" s="8"/>
      <c r="EH439" s="8"/>
      <c r="EI439" s="8"/>
      <c r="EJ439" s="8"/>
      <c r="EK439" s="8"/>
      <c r="EL439" s="8"/>
      <c r="EM439" s="8"/>
      <c r="EN439" s="8"/>
      <c r="EO439" s="8"/>
      <c r="EP439" s="8"/>
      <c r="EQ439" s="8"/>
      <c r="ER439" s="8"/>
      <c r="ES439" s="8"/>
      <c r="ET439" s="8"/>
      <c r="EU439" s="8"/>
      <c r="EV439" s="8"/>
      <c r="EW439" s="8"/>
      <c r="EX439" s="8"/>
      <c r="EY439" s="8"/>
      <c r="EZ439" s="8"/>
      <c r="FA439" s="8"/>
      <c r="FB439" s="8"/>
      <c r="FC439" s="8"/>
      <c r="FD439" s="8"/>
      <c r="FE439" s="8"/>
      <c r="FF439" s="8"/>
      <c r="FG439" s="8"/>
      <c r="FH439" s="8"/>
      <c r="FI439" s="8"/>
    </row>
    <row r="440" spans="1:165"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c r="CB440" s="8"/>
      <c r="CC440" s="8"/>
      <c r="CD440" s="8"/>
      <c r="CE440" s="8"/>
      <c r="CF440" s="8"/>
      <c r="CG440" s="8"/>
      <c r="CH440" s="8"/>
      <c r="CI440" s="8"/>
      <c r="CJ440" s="8"/>
      <c r="CK440" s="8"/>
      <c r="CL440" s="8"/>
      <c r="CM440" s="8"/>
      <c r="CN440" s="8"/>
      <c r="CO440" s="8"/>
      <c r="CP440" s="8"/>
      <c r="CQ440" s="8"/>
      <c r="CR440" s="8"/>
      <c r="CS440" s="8"/>
      <c r="CT440" s="8"/>
      <c r="CU440" s="8"/>
      <c r="CV440" s="8"/>
      <c r="CW440" s="8"/>
      <c r="CX440" s="8"/>
      <c r="CY440" s="8"/>
      <c r="CZ440" s="8"/>
      <c r="DA440" s="8"/>
      <c r="DB440" s="8"/>
      <c r="DC440" s="8"/>
      <c r="DD440" s="8"/>
      <c r="DE440" s="8"/>
      <c r="DF440" s="8"/>
      <c r="DG440" s="8"/>
      <c r="DH440" s="8"/>
      <c r="DI440" s="8"/>
      <c r="DJ440" s="8"/>
      <c r="DK440" s="8"/>
      <c r="DL440" s="8"/>
      <c r="DM440" s="8"/>
      <c r="DN440" s="8"/>
      <c r="DO440" s="8"/>
      <c r="DP440" s="8"/>
      <c r="DQ440" s="8"/>
      <c r="DR440" s="8"/>
      <c r="DS440" s="8"/>
      <c r="DT440" s="8"/>
      <c r="DU440" s="8"/>
      <c r="DV440" s="8"/>
      <c r="DW440" s="8"/>
      <c r="DX440" s="8"/>
      <c r="DY440" s="8"/>
      <c r="DZ440" s="8"/>
      <c r="EA440" s="8"/>
      <c r="EB440" s="8"/>
      <c r="EC440" s="8"/>
      <c r="ED440" s="8"/>
      <c r="EE440" s="8"/>
      <c r="EF440" s="8"/>
      <c r="EG440" s="8"/>
      <c r="EH440" s="8"/>
      <c r="EI440" s="8"/>
      <c r="EJ440" s="8"/>
      <c r="EK440" s="8"/>
      <c r="EL440" s="8"/>
      <c r="EM440" s="8"/>
      <c r="EN440" s="8"/>
      <c r="EO440" s="8"/>
      <c r="EP440" s="8"/>
      <c r="EQ440" s="8"/>
      <c r="ER440" s="8"/>
      <c r="ES440" s="8"/>
      <c r="ET440" s="8"/>
      <c r="EU440" s="8"/>
      <c r="EV440" s="8"/>
      <c r="EW440" s="8"/>
      <c r="EX440" s="8"/>
      <c r="EY440" s="8"/>
      <c r="EZ440" s="8"/>
      <c r="FA440" s="8"/>
      <c r="FB440" s="8"/>
      <c r="FC440" s="8"/>
      <c r="FD440" s="8"/>
      <c r="FE440" s="8"/>
      <c r="FF440" s="8"/>
      <c r="FG440" s="8"/>
      <c r="FH440" s="8"/>
      <c r="FI440" s="8"/>
    </row>
    <row r="441" spans="1:165"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c r="DE441" s="8"/>
      <c r="DF441" s="8"/>
      <c r="DG441" s="8"/>
      <c r="DH441" s="8"/>
      <c r="DI441" s="8"/>
      <c r="DJ441" s="8"/>
      <c r="DK441" s="8"/>
      <c r="DL441" s="8"/>
      <c r="DM441" s="8"/>
      <c r="DN441" s="8"/>
      <c r="DO441" s="8"/>
      <c r="DP441" s="8"/>
      <c r="DQ441" s="8"/>
      <c r="DR441" s="8"/>
      <c r="DS441" s="8"/>
      <c r="DT441" s="8"/>
      <c r="DU441" s="8"/>
      <c r="DV441" s="8"/>
      <c r="DW441" s="8"/>
      <c r="DX441" s="8"/>
      <c r="DY441" s="8"/>
      <c r="DZ441" s="8"/>
      <c r="EA441" s="8"/>
      <c r="EB441" s="8"/>
      <c r="EC441" s="8"/>
      <c r="ED441" s="8"/>
      <c r="EE441" s="8"/>
      <c r="EF441" s="8"/>
      <c r="EG441" s="8"/>
      <c r="EH441" s="8"/>
      <c r="EI441" s="8"/>
      <c r="EJ441" s="8"/>
      <c r="EK441" s="8"/>
      <c r="EL441" s="8"/>
      <c r="EM441" s="8"/>
      <c r="EN441" s="8"/>
      <c r="EO441" s="8"/>
      <c r="EP441" s="8"/>
      <c r="EQ441" s="8"/>
      <c r="ER441" s="8"/>
      <c r="ES441" s="8"/>
      <c r="ET441" s="8"/>
      <c r="EU441" s="8"/>
      <c r="EV441" s="8"/>
      <c r="EW441" s="8"/>
      <c r="EX441" s="8"/>
      <c r="EY441" s="8"/>
      <c r="EZ441" s="8"/>
      <c r="FA441" s="8"/>
      <c r="FB441" s="8"/>
      <c r="FC441" s="8"/>
      <c r="FD441" s="8"/>
      <c r="FE441" s="8"/>
      <c r="FF441" s="8"/>
      <c r="FG441" s="8"/>
      <c r="FH441" s="8"/>
      <c r="FI441" s="8"/>
    </row>
    <row r="442" spans="1:165"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c r="DI442" s="8"/>
      <c r="DJ442" s="8"/>
      <c r="DK442" s="8"/>
      <c r="DL442" s="8"/>
      <c r="DM442" s="8"/>
      <c r="DN442" s="8"/>
      <c r="DO442" s="8"/>
      <c r="DP442" s="8"/>
      <c r="DQ442" s="8"/>
      <c r="DR442" s="8"/>
      <c r="DS442" s="8"/>
      <c r="DT442" s="8"/>
      <c r="DU442" s="8"/>
      <c r="DV442" s="8"/>
      <c r="DW442" s="8"/>
      <c r="DX442" s="8"/>
      <c r="DY442" s="8"/>
      <c r="DZ442" s="8"/>
      <c r="EA442" s="8"/>
      <c r="EB442" s="8"/>
      <c r="EC442" s="8"/>
      <c r="ED442" s="8"/>
      <c r="EE442" s="8"/>
      <c r="EF442" s="8"/>
      <c r="EG442" s="8"/>
      <c r="EH442" s="8"/>
      <c r="EI442" s="8"/>
      <c r="EJ442" s="8"/>
      <c r="EK442" s="8"/>
      <c r="EL442" s="8"/>
      <c r="EM442" s="8"/>
      <c r="EN442" s="8"/>
      <c r="EO442" s="8"/>
      <c r="EP442" s="8"/>
      <c r="EQ442" s="8"/>
      <c r="ER442" s="8"/>
      <c r="ES442" s="8"/>
      <c r="ET442" s="8"/>
      <c r="EU442" s="8"/>
      <c r="EV442" s="8"/>
      <c r="EW442" s="8"/>
      <c r="EX442" s="8"/>
      <c r="EY442" s="8"/>
      <c r="EZ442" s="8"/>
      <c r="FA442" s="8"/>
      <c r="FB442" s="8"/>
      <c r="FC442" s="8"/>
      <c r="FD442" s="8"/>
      <c r="FE442" s="8"/>
      <c r="FF442" s="8"/>
      <c r="FG442" s="8"/>
      <c r="FH442" s="8"/>
      <c r="FI442" s="8"/>
    </row>
    <row r="443" spans="1:165"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c r="CV443" s="8"/>
      <c r="CW443" s="8"/>
      <c r="CX443" s="8"/>
      <c r="CY443" s="8"/>
      <c r="CZ443" s="8"/>
      <c r="DA443" s="8"/>
      <c r="DB443" s="8"/>
      <c r="DC443" s="8"/>
      <c r="DD443" s="8"/>
      <c r="DE443" s="8"/>
      <c r="DF443" s="8"/>
      <c r="DG443" s="8"/>
      <c r="DH443" s="8"/>
      <c r="DI443" s="8"/>
      <c r="DJ443" s="8"/>
      <c r="DK443" s="8"/>
      <c r="DL443" s="8"/>
      <c r="DM443" s="8"/>
      <c r="DN443" s="8"/>
      <c r="DO443" s="8"/>
      <c r="DP443" s="8"/>
      <c r="DQ443" s="8"/>
      <c r="DR443" s="8"/>
      <c r="DS443" s="8"/>
      <c r="DT443" s="8"/>
      <c r="DU443" s="8"/>
      <c r="DV443" s="8"/>
      <c r="DW443" s="8"/>
      <c r="DX443" s="8"/>
      <c r="DY443" s="8"/>
      <c r="DZ443" s="8"/>
      <c r="EA443" s="8"/>
      <c r="EB443" s="8"/>
      <c r="EC443" s="8"/>
      <c r="ED443" s="8"/>
      <c r="EE443" s="8"/>
      <c r="EF443" s="8"/>
      <c r="EG443" s="8"/>
      <c r="EH443" s="8"/>
      <c r="EI443" s="8"/>
      <c r="EJ443" s="8"/>
      <c r="EK443" s="8"/>
      <c r="EL443" s="8"/>
      <c r="EM443" s="8"/>
      <c r="EN443" s="8"/>
      <c r="EO443" s="8"/>
      <c r="EP443" s="8"/>
      <c r="EQ443" s="8"/>
      <c r="ER443" s="8"/>
      <c r="ES443" s="8"/>
      <c r="ET443" s="8"/>
      <c r="EU443" s="8"/>
      <c r="EV443" s="8"/>
      <c r="EW443" s="8"/>
      <c r="EX443" s="8"/>
      <c r="EY443" s="8"/>
      <c r="EZ443" s="8"/>
      <c r="FA443" s="8"/>
      <c r="FB443" s="8"/>
      <c r="FC443" s="8"/>
      <c r="FD443" s="8"/>
      <c r="FE443" s="8"/>
      <c r="FF443" s="8"/>
      <c r="FG443" s="8"/>
      <c r="FH443" s="8"/>
      <c r="FI443" s="8"/>
    </row>
    <row r="444" spans="1:165"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c r="DE444" s="8"/>
      <c r="DF444" s="8"/>
      <c r="DG444" s="8"/>
      <c r="DH444" s="8"/>
      <c r="DI444" s="8"/>
      <c r="DJ444" s="8"/>
      <c r="DK444" s="8"/>
      <c r="DL444" s="8"/>
      <c r="DM444" s="8"/>
      <c r="DN444" s="8"/>
      <c r="DO444" s="8"/>
      <c r="DP444" s="8"/>
      <c r="DQ444" s="8"/>
      <c r="DR444" s="8"/>
      <c r="DS444" s="8"/>
      <c r="DT444" s="8"/>
      <c r="DU444" s="8"/>
      <c r="DV444" s="8"/>
      <c r="DW444" s="8"/>
      <c r="DX444" s="8"/>
      <c r="DY444" s="8"/>
      <c r="DZ444" s="8"/>
      <c r="EA444" s="8"/>
      <c r="EB444" s="8"/>
      <c r="EC444" s="8"/>
      <c r="ED444" s="8"/>
      <c r="EE444" s="8"/>
      <c r="EF444" s="8"/>
      <c r="EG444" s="8"/>
      <c r="EH444" s="8"/>
      <c r="EI444" s="8"/>
      <c r="EJ444" s="8"/>
      <c r="EK444" s="8"/>
      <c r="EL444" s="8"/>
      <c r="EM444" s="8"/>
      <c r="EN444" s="8"/>
      <c r="EO444" s="8"/>
      <c r="EP444" s="8"/>
      <c r="EQ444" s="8"/>
      <c r="ER444" s="8"/>
      <c r="ES444" s="8"/>
      <c r="ET444" s="8"/>
      <c r="EU444" s="8"/>
      <c r="EV444" s="8"/>
      <c r="EW444" s="8"/>
      <c r="EX444" s="8"/>
      <c r="EY444" s="8"/>
      <c r="EZ444" s="8"/>
      <c r="FA444" s="8"/>
      <c r="FB444" s="8"/>
      <c r="FC444" s="8"/>
      <c r="FD444" s="8"/>
      <c r="FE444" s="8"/>
      <c r="FF444" s="8"/>
      <c r="FG444" s="8"/>
      <c r="FH444" s="8"/>
      <c r="FI444" s="8"/>
    </row>
    <row r="445" spans="1:165"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c r="CV445" s="8"/>
      <c r="CW445" s="8"/>
      <c r="CX445" s="8"/>
      <c r="CY445" s="8"/>
      <c r="CZ445" s="8"/>
      <c r="DA445" s="8"/>
      <c r="DB445" s="8"/>
      <c r="DC445" s="8"/>
      <c r="DD445" s="8"/>
      <c r="DE445" s="8"/>
      <c r="DF445" s="8"/>
      <c r="DG445" s="8"/>
      <c r="DH445" s="8"/>
      <c r="DI445" s="8"/>
      <c r="DJ445" s="8"/>
      <c r="DK445" s="8"/>
      <c r="DL445" s="8"/>
      <c r="DM445" s="8"/>
      <c r="DN445" s="8"/>
      <c r="DO445" s="8"/>
      <c r="DP445" s="8"/>
      <c r="DQ445" s="8"/>
      <c r="DR445" s="8"/>
      <c r="DS445" s="8"/>
      <c r="DT445" s="8"/>
      <c r="DU445" s="8"/>
      <c r="DV445" s="8"/>
      <c r="DW445" s="8"/>
      <c r="DX445" s="8"/>
      <c r="DY445" s="8"/>
      <c r="DZ445" s="8"/>
      <c r="EA445" s="8"/>
      <c r="EB445" s="8"/>
      <c r="EC445" s="8"/>
      <c r="ED445" s="8"/>
      <c r="EE445" s="8"/>
      <c r="EF445" s="8"/>
      <c r="EG445" s="8"/>
      <c r="EH445" s="8"/>
      <c r="EI445" s="8"/>
      <c r="EJ445" s="8"/>
      <c r="EK445" s="8"/>
      <c r="EL445" s="8"/>
      <c r="EM445" s="8"/>
      <c r="EN445" s="8"/>
      <c r="EO445" s="8"/>
      <c r="EP445" s="8"/>
      <c r="EQ445" s="8"/>
      <c r="ER445" s="8"/>
      <c r="ES445" s="8"/>
      <c r="ET445" s="8"/>
      <c r="EU445" s="8"/>
      <c r="EV445" s="8"/>
      <c r="EW445" s="8"/>
      <c r="EX445" s="8"/>
      <c r="EY445" s="8"/>
      <c r="EZ445" s="8"/>
      <c r="FA445" s="8"/>
      <c r="FB445" s="8"/>
      <c r="FC445" s="8"/>
      <c r="FD445" s="8"/>
      <c r="FE445" s="8"/>
      <c r="FF445" s="8"/>
      <c r="FG445" s="8"/>
      <c r="FH445" s="8"/>
      <c r="FI445" s="8"/>
    </row>
    <row r="446" spans="1:165"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c r="DI446" s="8"/>
      <c r="DJ446" s="8"/>
      <c r="DK446" s="8"/>
      <c r="DL446" s="8"/>
      <c r="DM446" s="8"/>
      <c r="DN446" s="8"/>
      <c r="DO446" s="8"/>
      <c r="DP446" s="8"/>
      <c r="DQ446" s="8"/>
      <c r="DR446" s="8"/>
      <c r="DS446" s="8"/>
      <c r="DT446" s="8"/>
      <c r="DU446" s="8"/>
      <c r="DV446" s="8"/>
      <c r="DW446" s="8"/>
      <c r="DX446" s="8"/>
      <c r="DY446" s="8"/>
      <c r="DZ446" s="8"/>
      <c r="EA446" s="8"/>
      <c r="EB446" s="8"/>
      <c r="EC446" s="8"/>
      <c r="ED446" s="8"/>
      <c r="EE446" s="8"/>
      <c r="EF446" s="8"/>
      <c r="EG446" s="8"/>
      <c r="EH446" s="8"/>
      <c r="EI446" s="8"/>
      <c r="EJ446" s="8"/>
      <c r="EK446" s="8"/>
      <c r="EL446" s="8"/>
      <c r="EM446" s="8"/>
      <c r="EN446" s="8"/>
      <c r="EO446" s="8"/>
      <c r="EP446" s="8"/>
      <c r="EQ446" s="8"/>
      <c r="ER446" s="8"/>
      <c r="ES446" s="8"/>
      <c r="ET446" s="8"/>
      <c r="EU446" s="8"/>
      <c r="EV446" s="8"/>
      <c r="EW446" s="8"/>
      <c r="EX446" s="8"/>
      <c r="EY446" s="8"/>
      <c r="EZ446" s="8"/>
      <c r="FA446" s="8"/>
      <c r="FB446" s="8"/>
      <c r="FC446" s="8"/>
      <c r="FD446" s="8"/>
      <c r="FE446" s="8"/>
      <c r="FF446" s="8"/>
      <c r="FG446" s="8"/>
      <c r="FH446" s="8"/>
      <c r="FI446" s="8"/>
    </row>
    <row r="447" spans="1:165"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c r="CV447" s="8"/>
      <c r="CW447" s="8"/>
      <c r="CX447" s="8"/>
      <c r="CY447" s="8"/>
      <c r="CZ447" s="8"/>
      <c r="DA447" s="8"/>
      <c r="DB447" s="8"/>
      <c r="DC447" s="8"/>
      <c r="DD447" s="8"/>
      <c r="DE447" s="8"/>
      <c r="DF447" s="8"/>
      <c r="DG447" s="8"/>
      <c r="DH447" s="8"/>
      <c r="DI447" s="8"/>
      <c r="DJ447" s="8"/>
      <c r="DK447" s="8"/>
      <c r="DL447" s="8"/>
      <c r="DM447" s="8"/>
      <c r="DN447" s="8"/>
      <c r="DO447" s="8"/>
      <c r="DP447" s="8"/>
      <c r="DQ447" s="8"/>
      <c r="DR447" s="8"/>
      <c r="DS447" s="8"/>
      <c r="DT447" s="8"/>
      <c r="DU447" s="8"/>
      <c r="DV447" s="8"/>
      <c r="DW447" s="8"/>
      <c r="DX447" s="8"/>
      <c r="DY447" s="8"/>
      <c r="DZ447" s="8"/>
      <c r="EA447" s="8"/>
      <c r="EB447" s="8"/>
      <c r="EC447" s="8"/>
      <c r="ED447" s="8"/>
      <c r="EE447" s="8"/>
      <c r="EF447" s="8"/>
      <c r="EG447" s="8"/>
      <c r="EH447" s="8"/>
      <c r="EI447" s="8"/>
      <c r="EJ447" s="8"/>
      <c r="EK447" s="8"/>
      <c r="EL447" s="8"/>
      <c r="EM447" s="8"/>
      <c r="EN447" s="8"/>
      <c r="EO447" s="8"/>
      <c r="EP447" s="8"/>
      <c r="EQ447" s="8"/>
      <c r="ER447" s="8"/>
      <c r="ES447" s="8"/>
      <c r="ET447" s="8"/>
      <c r="EU447" s="8"/>
      <c r="EV447" s="8"/>
      <c r="EW447" s="8"/>
      <c r="EX447" s="8"/>
      <c r="EY447" s="8"/>
      <c r="EZ447" s="8"/>
      <c r="FA447" s="8"/>
      <c r="FB447" s="8"/>
      <c r="FC447" s="8"/>
      <c r="FD447" s="8"/>
      <c r="FE447" s="8"/>
      <c r="FF447" s="8"/>
      <c r="FG447" s="8"/>
      <c r="FH447" s="8"/>
      <c r="FI447" s="8"/>
    </row>
    <row r="448" spans="1:165"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c r="DI448" s="8"/>
      <c r="DJ448" s="8"/>
      <c r="DK448" s="8"/>
      <c r="DL448" s="8"/>
      <c r="DM448" s="8"/>
      <c r="DN448" s="8"/>
      <c r="DO448" s="8"/>
      <c r="DP448" s="8"/>
      <c r="DQ448" s="8"/>
      <c r="DR448" s="8"/>
      <c r="DS448" s="8"/>
      <c r="DT448" s="8"/>
      <c r="DU448" s="8"/>
      <c r="DV448" s="8"/>
      <c r="DW448" s="8"/>
      <c r="DX448" s="8"/>
      <c r="DY448" s="8"/>
      <c r="DZ448" s="8"/>
      <c r="EA448" s="8"/>
      <c r="EB448" s="8"/>
      <c r="EC448" s="8"/>
      <c r="ED448" s="8"/>
      <c r="EE448" s="8"/>
      <c r="EF448" s="8"/>
      <c r="EG448" s="8"/>
      <c r="EH448" s="8"/>
      <c r="EI448" s="8"/>
      <c r="EJ448" s="8"/>
      <c r="EK448" s="8"/>
      <c r="EL448" s="8"/>
      <c r="EM448" s="8"/>
      <c r="EN448" s="8"/>
      <c r="EO448" s="8"/>
      <c r="EP448" s="8"/>
      <c r="EQ448" s="8"/>
      <c r="ER448" s="8"/>
      <c r="ES448" s="8"/>
      <c r="ET448" s="8"/>
      <c r="EU448" s="8"/>
      <c r="EV448" s="8"/>
      <c r="EW448" s="8"/>
      <c r="EX448" s="8"/>
      <c r="EY448" s="8"/>
      <c r="EZ448" s="8"/>
      <c r="FA448" s="8"/>
      <c r="FB448" s="8"/>
      <c r="FC448" s="8"/>
      <c r="FD448" s="8"/>
      <c r="FE448" s="8"/>
      <c r="FF448" s="8"/>
      <c r="FG448" s="8"/>
      <c r="FH448" s="8"/>
      <c r="FI448" s="8"/>
    </row>
    <row r="449" spans="1:165"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8"/>
      <c r="DL449" s="8"/>
      <c r="DM449" s="8"/>
      <c r="DN449" s="8"/>
      <c r="DO449" s="8"/>
      <c r="DP449" s="8"/>
      <c r="DQ449" s="8"/>
      <c r="DR449" s="8"/>
      <c r="DS449" s="8"/>
      <c r="DT449" s="8"/>
      <c r="DU449" s="8"/>
      <c r="DV449" s="8"/>
      <c r="DW449" s="8"/>
      <c r="DX449" s="8"/>
      <c r="DY449" s="8"/>
      <c r="DZ449" s="8"/>
      <c r="EA449" s="8"/>
      <c r="EB449" s="8"/>
      <c r="EC449" s="8"/>
      <c r="ED449" s="8"/>
      <c r="EE449" s="8"/>
      <c r="EF449" s="8"/>
      <c r="EG449" s="8"/>
      <c r="EH449" s="8"/>
      <c r="EI449" s="8"/>
      <c r="EJ449" s="8"/>
      <c r="EK449" s="8"/>
      <c r="EL449" s="8"/>
      <c r="EM449" s="8"/>
      <c r="EN449" s="8"/>
      <c r="EO449" s="8"/>
      <c r="EP449" s="8"/>
      <c r="EQ449" s="8"/>
      <c r="ER449" s="8"/>
      <c r="ES449" s="8"/>
      <c r="ET449" s="8"/>
      <c r="EU449" s="8"/>
      <c r="EV449" s="8"/>
      <c r="EW449" s="8"/>
      <c r="EX449" s="8"/>
      <c r="EY449" s="8"/>
      <c r="EZ449" s="8"/>
      <c r="FA449" s="8"/>
      <c r="FB449" s="8"/>
      <c r="FC449" s="8"/>
      <c r="FD449" s="8"/>
      <c r="FE449" s="8"/>
      <c r="FF449" s="8"/>
      <c r="FG449" s="8"/>
      <c r="FH449" s="8"/>
      <c r="FI449" s="8"/>
    </row>
    <row r="450" spans="1:165"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8"/>
      <c r="DM450" s="8"/>
      <c r="DN450" s="8"/>
      <c r="DO450" s="8"/>
      <c r="DP450" s="8"/>
      <c r="DQ450" s="8"/>
      <c r="DR450" s="8"/>
      <c r="DS450" s="8"/>
      <c r="DT450" s="8"/>
      <c r="DU450" s="8"/>
      <c r="DV450" s="8"/>
      <c r="DW450" s="8"/>
      <c r="DX450" s="8"/>
      <c r="DY450" s="8"/>
      <c r="DZ450" s="8"/>
      <c r="EA450" s="8"/>
      <c r="EB450" s="8"/>
      <c r="EC450" s="8"/>
      <c r="ED450" s="8"/>
      <c r="EE450" s="8"/>
      <c r="EF450" s="8"/>
      <c r="EG450" s="8"/>
      <c r="EH450" s="8"/>
      <c r="EI450" s="8"/>
      <c r="EJ450" s="8"/>
      <c r="EK450" s="8"/>
      <c r="EL450" s="8"/>
      <c r="EM450" s="8"/>
      <c r="EN450" s="8"/>
      <c r="EO450" s="8"/>
      <c r="EP450" s="8"/>
      <c r="EQ450" s="8"/>
      <c r="ER450" s="8"/>
      <c r="ES450" s="8"/>
      <c r="ET450" s="8"/>
      <c r="EU450" s="8"/>
      <c r="EV450" s="8"/>
      <c r="EW450" s="8"/>
      <c r="EX450" s="8"/>
      <c r="EY450" s="8"/>
      <c r="EZ450" s="8"/>
      <c r="FA450" s="8"/>
      <c r="FB450" s="8"/>
      <c r="FC450" s="8"/>
      <c r="FD450" s="8"/>
      <c r="FE450" s="8"/>
      <c r="FF450" s="8"/>
      <c r="FG450" s="8"/>
      <c r="FH450" s="8"/>
      <c r="FI450" s="8"/>
    </row>
    <row r="451" spans="1:165"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8"/>
      <c r="DM451" s="8"/>
      <c r="DN451" s="8"/>
      <c r="DO451" s="8"/>
      <c r="DP451" s="8"/>
      <c r="DQ451" s="8"/>
      <c r="DR451" s="8"/>
      <c r="DS451" s="8"/>
      <c r="DT451" s="8"/>
      <c r="DU451" s="8"/>
      <c r="DV451" s="8"/>
      <c r="DW451" s="8"/>
      <c r="DX451" s="8"/>
      <c r="DY451" s="8"/>
      <c r="DZ451" s="8"/>
      <c r="EA451" s="8"/>
      <c r="EB451" s="8"/>
      <c r="EC451" s="8"/>
      <c r="ED451" s="8"/>
      <c r="EE451" s="8"/>
      <c r="EF451" s="8"/>
      <c r="EG451" s="8"/>
      <c r="EH451" s="8"/>
      <c r="EI451" s="8"/>
      <c r="EJ451" s="8"/>
      <c r="EK451" s="8"/>
      <c r="EL451" s="8"/>
      <c r="EM451" s="8"/>
      <c r="EN451" s="8"/>
      <c r="EO451" s="8"/>
      <c r="EP451" s="8"/>
      <c r="EQ451" s="8"/>
      <c r="ER451" s="8"/>
      <c r="ES451" s="8"/>
      <c r="ET451" s="8"/>
      <c r="EU451" s="8"/>
      <c r="EV451" s="8"/>
      <c r="EW451" s="8"/>
      <c r="EX451" s="8"/>
      <c r="EY451" s="8"/>
      <c r="EZ451" s="8"/>
      <c r="FA451" s="8"/>
      <c r="FB451" s="8"/>
      <c r="FC451" s="8"/>
      <c r="FD451" s="8"/>
      <c r="FE451" s="8"/>
      <c r="FF451" s="8"/>
      <c r="FG451" s="8"/>
      <c r="FH451" s="8"/>
      <c r="FI451" s="8"/>
    </row>
    <row r="452" spans="1:165"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8"/>
      <c r="DH452" s="8"/>
      <c r="DI452" s="8"/>
      <c r="DJ452" s="8"/>
      <c r="DK452" s="8"/>
      <c r="DL452" s="8"/>
      <c r="DM452" s="8"/>
      <c r="DN452" s="8"/>
      <c r="DO452" s="8"/>
      <c r="DP452" s="8"/>
      <c r="DQ452" s="8"/>
      <c r="DR452" s="8"/>
      <c r="DS452" s="8"/>
      <c r="DT452" s="8"/>
      <c r="DU452" s="8"/>
      <c r="DV452" s="8"/>
      <c r="DW452" s="8"/>
      <c r="DX452" s="8"/>
      <c r="DY452" s="8"/>
      <c r="DZ452" s="8"/>
      <c r="EA452" s="8"/>
      <c r="EB452" s="8"/>
      <c r="EC452" s="8"/>
      <c r="ED452" s="8"/>
      <c r="EE452" s="8"/>
      <c r="EF452" s="8"/>
      <c r="EG452" s="8"/>
      <c r="EH452" s="8"/>
      <c r="EI452" s="8"/>
      <c r="EJ452" s="8"/>
      <c r="EK452" s="8"/>
      <c r="EL452" s="8"/>
      <c r="EM452" s="8"/>
      <c r="EN452" s="8"/>
      <c r="EO452" s="8"/>
      <c r="EP452" s="8"/>
      <c r="EQ452" s="8"/>
      <c r="ER452" s="8"/>
      <c r="ES452" s="8"/>
      <c r="ET452" s="8"/>
      <c r="EU452" s="8"/>
      <c r="EV452" s="8"/>
      <c r="EW452" s="8"/>
      <c r="EX452" s="8"/>
      <c r="EY452" s="8"/>
      <c r="EZ452" s="8"/>
      <c r="FA452" s="8"/>
      <c r="FB452" s="8"/>
      <c r="FC452" s="8"/>
      <c r="FD452" s="8"/>
      <c r="FE452" s="8"/>
      <c r="FF452" s="8"/>
      <c r="FG452" s="8"/>
      <c r="FH452" s="8"/>
      <c r="FI452" s="8"/>
    </row>
    <row r="453" spans="1:165"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c r="DI453" s="8"/>
      <c r="DJ453" s="8"/>
      <c r="DK453" s="8"/>
      <c r="DL453" s="8"/>
      <c r="DM453" s="8"/>
      <c r="DN453" s="8"/>
      <c r="DO453" s="8"/>
      <c r="DP453" s="8"/>
      <c r="DQ453" s="8"/>
      <c r="DR453" s="8"/>
      <c r="DS453" s="8"/>
      <c r="DT453" s="8"/>
      <c r="DU453" s="8"/>
      <c r="DV453" s="8"/>
      <c r="DW453" s="8"/>
      <c r="DX453" s="8"/>
      <c r="DY453" s="8"/>
      <c r="DZ453" s="8"/>
      <c r="EA453" s="8"/>
      <c r="EB453" s="8"/>
      <c r="EC453" s="8"/>
      <c r="ED453" s="8"/>
      <c r="EE453" s="8"/>
      <c r="EF453" s="8"/>
      <c r="EG453" s="8"/>
      <c r="EH453" s="8"/>
      <c r="EI453" s="8"/>
      <c r="EJ453" s="8"/>
      <c r="EK453" s="8"/>
      <c r="EL453" s="8"/>
      <c r="EM453" s="8"/>
      <c r="EN453" s="8"/>
      <c r="EO453" s="8"/>
      <c r="EP453" s="8"/>
      <c r="EQ453" s="8"/>
      <c r="ER453" s="8"/>
      <c r="ES453" s="8"/>
      <c r="ET453" s="8"/>
      <c r="EU453" s="8"/>
      <c r="EV453" s="8"/>
      <c r="EW453" s="8"/>
      <c r="EX453" s="8"/>
      <c r="EY453" s="8"/>
      <c r="EZ453" s="8"/>
      <c r="FA453" s="8"/>
      <c r="FB453" s="8"/>
      <c r="FC453" s="8"/>
      <c r="FD453" s="8"/>
      <c r="FE453" s="8"/>
      <c r="FF453" s="8"/>
      <c r="FG453" s="8"/>
      <c r="FH453" s="8"/>
      <c r="FI453" s="8"/>
    </row>
    <row r="454" spans="1:165"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8"/>
      <c r="DM454" s="8"/>
      <c r="DN454" s="8"/>
      <c r="DO454" s="8"/>
      <c r="DP454" s="8"/>
      <c r="DQ454" s="8"/>
      <c r="DR454" s="8"/>
      <c r="DS454" s="8"/>
      <c r="DT454" s="8"/>
      <c r="DU454" s="8"/>
      <c r="DV454" s="8"/>
      <c r="DW454" s="8"/>
      <c r="DX454" s="8"/>
      <c r="DY454" s="8"/>
      <c r="DZ454" s="8"/>
      <c r="EA454" s="8"/>
      <c r="EB454" s="8"/>
      <c r="EC454" s="8"/>
      <c r="ED454" s="8"/>
      <c r="EE454" s="8"/>
      <c r="EF454" s="8"/>
      <c r="EG454" s="8"/>
      <c r="EH454" s="8"/>
      <c r="EI454" s="8"/>
      <c r="EJ454" s="8"/>
      <c r="EK454" s="8"/>
      <c r="EL454" s="8"/>
      <c r="EM454" s="8"/>
      <c r="EN454" s="8"/>
      <c r="EO454" s="8"/>
      <c r="EP454" s="8"/>
      <c r="EQ454" s="8"/>
      <c r="ER454" s="8"/>
      <c r="ES454" s="8"/>
      <c r="ET454" s="8"/>
      <c r="EU454" s="8"/>
      <c r="EV454" s="8"/>
      <c r="EW454" s="8"/>
      <c r="EX454" s="8"/>
      <c r="EY454" s="8"/>
      <c r="EZ454" s="8"/>
      <c r="FA454" s="8"/>
      <c r="FB454" s="8"/>
      <c r="FC454" s="8"/>
      <c r="FD454" s="8"/>
      <c r="FE454" s="8"/>
      <c r="FF454" s="8"/>
      <c r="FG454" s="8"/>
      <c r="FH454" s="8"/>
      <c r="FI454" s="8"/>
    </row>
    <row r="455" spans="1:165"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c r="DI455" s="8"/>
      <c r="DJ455" s="8"/>
      <c r="DK455" s="8"/>
      <c r="DL455" s="8"/>
      <c r="DM455" s="8"/>
      <c r="DN455" s="8"/>
      <c r="DO455" s="8"/>
      <c r="DP455" s="8"/>
      <c r="DQ455" s="8"/>
      <c r="DR455" s="8"/>
      <c r="DS455" s="8"/>
      <c r="DT455" s="8"/>
      <c r="DU455" s="8"/>
      <c r="DV455" s="8"/>
      <c r="DW455" s="8"/>
      <c r="DX455" s="8"/>
      <c r="DY455" s="8"/>
      <c r="DZ455" s="8"/>
      <c r="EA455" s="8"/>
      <c r="EB455" s="8"/>
      <c r="EC455" s="8"/>
      <c r="ED455" s="8"/>
      <c r="EE455" s="8"/>
      <c r="EF455" s="8"/>
      <c r="EG455" s="8"/>
      <c r="EH455" s="8"/>
      <c r="EI455" s="8"/>
      <c r="EJ455" s="8"/>
      <c r="EK455" s="8"/>
      <c r="EL455" s="8"/>
      <c r="EM455" s="8"/>
      <c r="EN455" s="8"/>
      <c r="EO455" s="8"/>
      <c r="EP455" s="8"/>
      <c r="EQ455" s="8"/>
      <c r="ER455" s="8"/>
      <c r="ES455" s="8"/>
      <c r="ET455" s="8"/>
      <c r="EU455" s="8"/>
      <c r="EV455" s="8"/>
      <c r="EW455" s="8"/>
      <c r="EX455" s="8"/>
      <c r="EY455" s="8"/>
      <c r="EZ455" s="8"/>
      <c r="FA455" s="8"/>
      <c r="FB455" s="8"/>
      <c r="FC455" s="8"/>
      <c r="FD455" s="8"/>
      <c r="FE455" s="8"/>
      <c r="FF455" s="8"/>
      <c r="FG455" s="8"/>
      <c r="FH455" s="8"/>
      <c r="FI455" s="8"/>
    </row>
    <row r="456" spans="1:165"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c r="DM456" s="8"/>
      <c r="DN456" s="8"/>
      <c r="DO456" s="8"/>
      <c r="DP456" s="8"/>
      <c r="DQ456" s="8"/>
      <c r="DR456" s="8"/>
      <c r="DS456" s="8"/>
      <c r="DT456" s="8"/>
      <c r="DU456" s="8"/>
      <c r="DV456" s="8"/>
      <c r="DW456" s="8"/>
      <c r="DX456" s="8"/>
      <c r="DY456" s="8"/>
      <c r="DZ456" s="8"/>
      <c r="EA456" s="8"/>
      <c r="EB456" s="8"/>
      <c r="EC456" s="8"/>
      <c r="ED456" s="8"/>
      <c r="EE456" s="8"/>
      <c r="EF456" s="8"/>
      <c r="EG456" s="8"/>
      <c r="EH456" s="8"/>
      <c r="EI456" s="8"/>
      <c r="EJ456" s="8"/>
      <c r="EK456" s="8"/>
      <c r="EL456" s="8"/>
      <c r="EM456" s="8"/>
      <c r="EN456" s="8"/>
      <c r="EO456" s="8"/>
      <c r="EP456" s="8"/>
      <c r="EQ456" s="8"/>
      <c r="ER456" s="8"/>
      <c r="ES456" s="8"/>
      <c r="ET456" s="8"/>
      <c r="EU456" s="8"/>
      <c r="EV456" s="8"/>
      <c r="EW456" s="8"/>
      <c r="EX456" s="8"/>
      <c r="EY456" s="8"/>
      <c r="EZ456" s="8"/>
      <c r="FA456" s="8"/>
      <c r="FB456" s="8"/>
      <c r="FC456" s="8"/>
      <c r="FD456" s="8"/>
      <c r="FE456" s="8"/>
      <c r="FF456" s="8"/>
      <c r="FG456" s="8"/>
      <c r="FH456" s="8"/>
      <c r="FI456" s="8"/>
    </row>
    <row r="457" spans="1:165"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8"/>
      <c r="DM457" s="8"/>
      <c r="DN457" s="8"/>
      <c r="DO457" s="8"/>
      <c r="DP457" s="8"/>
      <c r="DQ457" s="8"/>
      <c r="DR457" s="8"/>
      <c r="DS457" s="8"/>
      <c r="DT457" s="8"/>
      <c r="DU457" s="8"/>
      <c r="DV457" s="8"/>
      <c r="DW457" s="8"/>
      <c r="DX457" s="8"/>
      <c r="DY457" s="8"/>
      <c r="DZ457" s="8"/>
      <c r="EA457" s="8"/>
      <c r="EB457" s="8"/>
      <c r="EC457" s="8"/>
      <c r="ED457" s="8"/>
      <c r="EE457" s="8"/>
      <c r="EF457" s="8"/>
      <c r="EG457" s="8"/>
      <c r="EH457" s="8"/>
      <c r="EI457" s="8"/>
      <c r="EJ457" s="8"/>
      <c r="EK457" s="8"/>
      <c r="EL457" s="8"/>
      <c r="EM457" s="8"/>
      <c r="EN457" s="8"/>
      <c r="EO457" s="8"/>
      <c r="EP457" s="8"/>
      <c r="EQ457" s="8"/>
      <c r="ER457" s="8"/>
      <c r="ES457" s="8"/>
      <c r="ET457" s="8"/>
      <c r="EU457" s="8"/>
      <c r="EV457" s="8"/>
      <c r="EW457" s="8"/>
      <c r="EX457" s="8"/>
      <c r="EY457" s="8"/>
      <c r="EZ457" s="8"/>
      <c r="FA457" s="8"/>
      <c r="FB457" s="8"/>
      <c r="FC457" s="8"/>
      <c r="FD457" s="8"/>
      <c r="FE457" s="8"/>
      <c r="FF457" s="8"/>
      <c r="FG457" s="8"/>
      <c r="FH457" s="8"/>
      <c r="FI457" s="8"/>
    </row>
    <row r="458" spans="1:165"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c r="DI458" s="8"/>
      <c r="DJ458" s="8"/>
      <c r="DK458" s="8"/>
      <c r="DL458" s="8"/>
      <c r="DM458" s="8"/>
      <c r="DN458" s="8"/>
      <c r="DO458" s="8"/>
      <c r="DP458" s="8"/>
      <c r="DQ458" s="8"/>
      <c r="DR458" s="8"/>
      <c r="DS458" s="8"/>
      <c r="DT458" s="8"/>
      <c r="DU458" s="8"/>
      <c r="DV458" s="8"/>
      <c r="DW458" s="8"/>
      <c r="DX458" s="8"/>
      <c r="DY458" s="8"/>
      <c r="DZ458" s="8"/>
      <c r="EA458" s="8"/>
      <c r="EB458" s="8"/>
      <c r="EC458" s="8"/>
      <c r="ED458" s="8"/>
      <c r="EE458" s="8"/>
      <c r="EF458" s="8"/>
      <c r="EG458" s="8"/>
      <c r="EH458" s="8"/>
      <c r="EI458" s="8"/>
      <c r="EJ458" s="8"/>
      <c r="EK458" s="8"/>
      <c r="EL458" s="8"/>
      <c r="EM458" s="8"/>
      <c r="EN458" s="8"/>
      <c r="EO458" s="8"/>
      <c r="EP458" s="8"/>
      <c r="EQ458" s="8"/>
      <c r="ER458" s="8"/>
      <c r="ES458" s="8"/>
      <c r="ET458" s="8"/>
      <c r="EU458" s="8"/>
      <c r="EV458" s="8"/>
      <c r="EW458" s="8"/>
      <c r="EX458" s="8"/>
      <c r="EY458" s="8"/>
      <c r="EZ458" s="8"/>
      <c r="FA458" s="8"/>
      <c r="FB458" s="8"/>
      <c r="FC458" s="8"/>
      <c r="FD458" s="8"/>
      <c r="FE458" s="8"/>
      <c r="FF458" s="8"/>
      <c r="FG458" s="8"/>
      <c r="FH458" s="8"/>
      <c r="FI458" s="8"/>
    </row>
    <row r="459" spans="1:165"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c r="DI459" s="8"/>
      <c r="DJ459" s="8"/>
      <c r="DK459" s="8"/>
      <c r="DL459" s="8"/>
      <c r="DM459" s="8"/>
      <c r="DN459" s="8"/>
      <c r="DO459" s="8"/>
      <c r="DP459" s="8"/>
      <c r="DQ459" s="8"/>
      <c r="DR459" s="8"/>
      <c r="DS459" s="8"/>
      <c r="DT459" s="8"/>
      <c r="DU459" s="8"/>
      <c r="DV459" s="8"/>
      <c r="DW459" s="8"/>
      <c r="DX459" s="8"/>
      <c r="DY459" s="8"/>
      <c r="DZ459" s="8"/>
      <c r="EA459" s="8"/>
      <c r="EB459" s="8"/>
      <c r="EC459" s="8"/>
      <c r="ED459" s="8"/>
      <c r="EE459" s="8"/>
      <c r="EF459" s="8"/>
      <c r="EG459" s="8"/>
      <c r="EH459" s="8"/>
      <c r="EI459" s="8"/>
      <c r="EJ459" s="8"/>
      <c r="EK459" s="8"/>
      <c r="EL459" s="8"/>
      <c r="EM459" s="8"/>
      <c r="EN459" s="8"/>
      <c r="EO459" s="8"/>
      <c r="EP459" s="8"/>
      <c r="EQ459" s="8"/>
      <c r="ER459" s="8"/>
      <c r="ES459" s="8"/>
      <c r="ET459" s="8"/>
      <c r="EU459" s="8"/>
      <c r="EV459" s="8"/>
      <c r="EW459" s="8"/>
      <c r="EX459" s="8"/>
      <c r="EY459" s="8"/>
      <c r="EZ459" s="8"/>
      <c r="FA459" s="8"/>
      <c r="FB459" s="8"/>
      <c r="FC459" s="8"/>
      <c r="FD459" s="8"/>
      <c r="FE459" s="8"/>
      <c r="FF459" s="8"/>
      <c r="FG459" s="8"/>
      <c r="FH459" s="8"/>
      <c r="FI459" s="8"/>
    </row>
    <row r="460" spans="1:165"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c r="DE460" s="8"/>
      <c r="DF460" s="8"/>
      <c r="DG460" s="8"/>
      <c r="DH460" s="8"/>
      <c r="DI460" s="8"/>
      <c r="DJ460" s="8"/>
      <c r="DK460" s="8"/>
      <c r="DL460" s="8"/>
      <c r="DM460" s="8"/>
      <c r="DN460" s="8"/>
      <c r="DO460" s="8"/>
      <c r="DP460" s="8"/>
      <c r="DQ460" s="8"/>
      <c r="DR460" s="8"/>
      <c r="DS460" s="8"/>
      <c r="DT460" s="8"/>
      <c r="DU460" s="8"/>
      <c r="DV460" s="8"/>
      <c r="DW460" s="8"/>
      <c r="DX460" s="8"/>
      <c r="DY460" s="8"/>
      <c r="DZ460" s="8"/>
      <c r="EA460" s="8"/>
      <c r="EB460" s="8"/>
      <c r="EC460" s="8"/>
      <c r="ED460" s="8"/>
      <c r="EE460" s="8"/>
      <c r="EF460" s="8"/>
      <c r="EG460" s="8"/>
      <c r="EH460" s="8"/>
      <c r="EI460" s="8"/>
      <c r="EJ460" s="8"/>
      <c r="EK460" s="8"/>
      <c r="EL460" s="8"/>
      <c r="EM460" s="8"/>
      <c r="EN460" s="8"/>
      <c r="EO460" s="8"/>
      <c r="EP460" s="8"/>
      <c r="EQ460" s="8"/>
      <c r="ER460" s="8"/>
      <c r="ES460" s="8"/>
      <c r="ET460" s="8"/>
      <c r="EU460" s="8"/>
      <c r="EV460" s="8"/>
      <c r="EW460" s="8"/>
      <c r="EX460" s="8"/>
      <c r="EY460" s="8"/>
      <c r="EZ460" s="8"/>
      <c r="FA460" s="8"/>
      <c r="FB460" s="8"/>
      <c r="FC460" s="8"/>
      <c r="FD460" s="8"/>
      <c r="FE460" s="8"/>
      <c r="FF460" s="8"/>
      <c r="FG460" s="8"/>
      <c r="FH460" s="8"/>
      <c r="FI460" s="8"/>
    </row>
    <row r="461" spans="1:165"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c r="DI461" s="8"/>
      <c r="DJ461" s="8"/>
      <c r="DK461" s="8"/>
      <c r="DL461" s="8"/>
      <c r="DM461" s="8"/>
      <c r="DN461" s="8"/>
      <c r="DO461" s="8"/>
      <c r="DP461" s="8"/>
      <c r="DQ461" s="8"/>
      <c r="DR461" s="8"/>
      <c r="DS461" s="8"/>
      <c r="DT461" s="8"/>
      <c r="DU461" s="8"/>
      <c r="DV461" s="8"/>
      <c r="DW461" s="8"/>
      <c r="DX461" s="8"/>
      <c r="DY461" s="8"/>
      <c r="DZ461" s="8"/>
      <c r="EA461" s="8"/>
      <c r="EB461" s="8"/>
      <c r="EC461" s="8"/>
      <c r="ED461" s="8"/>
      <c r="EE461" s="8"/>
      <c r="EF461" s="8"/>
      <c r="EG461" s="8"/>
      <c r="EH461" s="8"/>
      <c r="EI461" s="8"/>
      <c r="EJ461" s="8"/>
      <c r="EK461" s="8"/>
      <c r="EL461" s="8"/>
      <c r="EM461" s="8"/>
      <c r="EN461" s="8"/>
      <c r="EO461" s="8"/>
      <c r="EP461" s="8"/>
      <c r="EQ461" s="8"/>
      <c r="ER461" s="8"/>
      <c r="ES461" s="8"/>
      <c r="ET461" s="8"/>
      <c r="EU461" s="8"/>
      <c r="EV461" s="8"/>
      <c r="EW461" s="8"/>
      <c r="EX461" s="8"/>
      <c r="EY461" s="8"/>
      <c r="EZ461" s="8"/>
      <c r="FA461" s="8"/>
      <c r="FB461" s="8"/>
      <c r="FC461" s="8"/>
      <c r="FD461" s="8"/>
      <c r="FE461" s="8"/>
      <c r="FF461" s="8"/>
      <c r="FG461" s="8"/>
      <c r="FH461" s="8"/>
      <c r="FI461" s="8"/>
    </row>
    <row r="462" spans="1:165"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c r="DI462" s="8"/>
      <c r="DJ462" s="8"/>
      <c r="DK462" s="8"/>
      <c r="DL462" s="8"/>
      <c r="DM462" s="8"/>
      <c r="DN462" s="8"/>
      <c r="DO462" s="8"/>
      <c r="DP462" s="8"/>
      <c r="DQ462" s="8"/>
      <c r="DR462" s="8"/>
      <c r="DS462" s="8"/>
      <c r="DT462" s="8"/>
      <c r="DU462" s="8"/>
      <c r="DV462" s="8"/>
      <c r="DW462" s="8"/>
      <c r="DX462" s="8"/>
      <c r="DY462" s="8"/>
      <c r="DZ462" s="8"/>
      <c r="EA462" s="8"/>
      <c r="EB462" s="8"/>
      <c r="EC462" s="8"/>
      <c r="ED462" s="8"/>
      <c r="EE462" s="8"/>
      <c r="EF462" s="8"/>
      <c r="EG462" s="8"/>
      <c r="EH462" s="8"/>
      <c r="EI462" s="8"/>
      <c r="EJ462" s="8"/>
      <c r="EK462" s="8"/>
      <c r="EL462" s="8"/>
      <c r="EM462" s="8"/>
      <c r="EN462" s="8"/>
      <c r="EO462" s="8"/>
      <c r="EP462" s="8"/>
      <c r="EQ462" s="8"/>
      <c r="ER462" s="8"/>
      <c r="ES462" s="8"/>
      <c r="ET462" s="8"/>
      <c r="EU462" s="8"/>
      <c r="EV462" s="8"/>
      <c r="EW462" s="8"/>
      <c r="EX462" s="8"/>
      <c r="EY462" s="8"/>
      <c r="EZ462" s="8"/>
      <c r="FA462" s="8"/>
      <c r="FB462" s="8"/>
      <c r="FC462" s="8"/>
      <c r="FD462" s="8"/>
      <c r="FE462" s="8"/>
      <c r="FF462" s="8"/>
      <c r="FG462" s="8"/>
      <c r="FH462" s="8"/>
      <c r="FI462" s="8"/>
    </row>
    <row r="463" spans="1:165"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c r="DE463" s="8"/>
      <c r="DF463" s="8"/>
      <c r="DG463" s="8"/>
      <c r="DH463" s="8"/>
      <c r="DI463" s="8"/>
      <c r="DJ463" s="8"/>
      <c r="DK463" s="8"/>
      <c r="DL463" s="8"/>
      <c r="DM463" s="8"/>
      <c r="DN463" s="8"/>
      <c r="DO463" s="8"/>
      <c r="DP463" s="8"/>
      <c r="DQ463" s="8"/>
      <c r="DR463" s="8"/>
      <c r="DS463" s="8"/>
      <c r="DT463" s="8"/>
      <c r="DU463" s="8"/>
      <c r="DV463" s="8"/>
      <c r="DW463" s="8"/>
      <c r="DX463" s="8"/>
      <c r="DY463" s="8"/>
      <c r="DZ463" s="8"/>
      <c r="EA463" s="8"/>
      <c r="EB463" s="8"/>
      <c r="EC463" s="8"/>
      <c r="ED463" s="8"/>
      <c r="EE463" s="8"/>
      <c r="EF463" s="8"/>
      <c r="EG463" s="8"/>
      <c r="EH463" s="8"/>
      <c r="EI463" s="8"/>
      <c r="EJ463" s="8"/>
      <c r="EK463" s="8"/>
      <c r="EL463" s="8"/>
      <c r="EM463" s="8"/>
      <c r="EN463" s="8"/>
      <c r="EO463" s="8"/>
      <c r="EP463" s="8"/>
      <c r="EQ463" s="8"/>
      <c r="ER463" s="8"/>
      <c r="ES463" s="8"/>
      <c r="ET463" s="8"/>
      <c r="EU463" s="8"/>
      <c r="EV463" s="8"/>
      <c r="EW463" s="8"/>
      <c r="EX463" s="8"/>
      <c r="EY463" s="8"/>
      <c r="EZ463" s="8"/>
      <c r="FA463" s="8"/>
      <c r="FB463" s="8"/>
      <c r="FC463" s="8"/>
      <c r="FD463" s="8"/>
      <c r="FE463" s="8"/>
      <c r="FF463" s="8"/>
      <c r="FG463" s="8"/>
      <c r="FH463" s="8"/>
      <c r="FI463" s="8"/>
    </row>
    <row r="464" spans="1:165"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c r="DE464" s="8"/>
      <c r="DF464" s="8"/>
      <c r="DG464" s="8"/>
      <c r="DH464" s="8"/>
      <c r="DI464" s="8"/>
      <c r="DJ464" s="8"/>
      <c r="DK464" s="8"/>
      <c r="DL464" s="8"/>
      <c r="DM464" s="8"/>
      <c r="DN464" s="8"/>
      <c r="DO464" s="8"/>
      <c r="DP464" s="8"/>
      <c r="DQ464" s="8"/>
      <c r="DR464" s="8"/>
      <c r="DS464" s="8"/>
      <c r="DT464" s="8"/>
      <c r="DU464" s="8"/>
      <c r="DV464" s="8"/>
      <c r="DW464" s="8"/>
      <c r="DX464" s="8"/>
      <c r="DY464" s="8"/>
      <c r="DZ464" s="8"/>
      <c r="EA464" s="8"/>
      <c r="EB464" s="8"/>
      <c r="EC464" s="8"/>
      <c r="ED464" s="8"/>
      <c r="EE464" s="8"/>
      <c r="EF464" s="8"/>
      <c r="EG464" s="8"/>
      <c r="EH464" s="8"/>
      <c r="EI464" s="8"/>
      <c r="EJ464" s="8"/>
      <c r="EK464" s="8"/>
      <c r="EL464" s="8"/>
      <c r="EM464" s="8"/>
      <c r="EN464" s="8"/>
      <c r="EO464" s="8"/>
      <c r="EP464" s="8"/>
      <c r="EQ464" s="8"/>
      <c r="ER464" s="8"/>
      <c r="ES464" s="8"/>
      <c r="ET464" s="8"/>
      <c r="EU464" s="8"/>
      <c r="EV464" s="8"/>
      <c r="EW464" s="8"/>
      <c r="EX464" s="8"/>
      <c r="EY464" s="8"/>
      <c r="EZ464" s="8"/>
      <c r="FA464" s="8"/>
      <c r="FB464" s="8"/>
      <c r="FC464" s="8"/>
      <c r="FD464" s="8"/>
      <c r="FE464" s="8"/>
      <c r="FF464" s="8"/>
      <c r="FG464" s="8"/>
      <c r="FH464" s="8"/>
      <c r="FI464" s="8"/>
    </row>
    <row r="465" spans="1:165"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c r="DI465" s="8"/>
      <c r="DJ465" s="8"/>
      <c r="DK465" s="8"/>
      <c r="DL465" s="8"/>
      <c r="DM465" s="8"/>
      <c r="DN465" s="8"/>
      <c r="DO465" s="8"/>
      <c r="DP465" s="8"/>
      <c r="DQ465" s="8"/>
      <c r="DR465" s="8"/>
      <c r="DS465" s="8"/>
      <c r="DT465" s="8"/>
      <c r="DU465" s="8"/>
      <c r="DV465" s="8"/>
      <c r="DW465" s="8"/>
      <c r="DX465" s="8"/>
      <c r="DY465" s="8"/>
      <c r="DZ465" s="8"/>
      <c r="EA465" s="8"/>
      <c r="EB465" s="8"/>
      <c r="EC465" s="8"/>
      <c r="ED465" s="8"/>
      <c r="EE465" s="8"/>
      <c r="EF465" s="8"/>
      <c r="EG465" s="8"/>
      <c r="EH465" s="8"/>
      <c r="EI465" s="8"/>
      <c r="EJ465" s="8"/>
      <c r="EK465" s="8"/>
      <c r="EL465" s="8"/>
      <c r="EM465" s="8"/>
      <c r="EN465" s="8"/>
      <c r="EO465" s="8"/>
      <c r="EP465" s="8"/>
      <c r="EQ465" s="8"/>
      <c r="ER465" s="8"/>
      <c r="ES465" s="8"/>
      <c r="ET465" s="8"/>
      <c r="EU465" s="8"/>
      <c r="EV465" s="8"/>
      <c r="EW465" s="8"/>
      <c r="EX465" s="8"/>
      <c r="EY465" s="8"/>
      <c r="EZ465" s="8"/>
      <c r="FA465" s="8"/>
      <c r="FB465" s="8"/>
      <c r="FC465" s="8"/>
      <c r="FD465" s="8"/>
      <c r="FE465" s="8"/>
      <c r="FF465" s="8"/>
      <c r="FG465" s="8"/>
      <c r="FH465" s="8"/>
      <c r="FI465" s="8"/>
    </row>
    <row r="466" spans="1:165"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c r="DI466" s="8"/>
      <c r="DJ466" s="8"/>
      <c r="DK466" s="8"/>
      <c r="DL466" s="8"/>
      <c r="DM466" s="8"/>
      <c r="DN466" s="8"/>
      <c r="DO466" s="8"/>
      <c r="DP466" s="8"/>
      <c r="DQ466" s="8"/>
      <c r="DR466" s="8"/>
      <c r="DS466" s="8"/>
      <c r="DT466" s="8"/>
      <c r="DU466" s="8"/>
      <c r="DV466" s="8"/>
      <c r="DW466" s="8"/>
      <c r="DX466" s="8"/>
      <c r="DY466" s="8"/>
      <c r="DZ466" s="8"/>
      <c r="EA466" s="8"/>
      <c r="EB466" s="8"/>
      <c r="EC466" s="8"/>
      <c r="ED466" s="8"/>
      <c r="EE466" s="8"/>
      <c r="EF466" s="8"/>
      <c r="EG466" s="8"/>
      <c r="EH466" s="8"/>
      <c r="EI466" s="8"/>
      <c r="EJ466" s="8"/>
      <c r="EK466" s="8"/>
      <c r="EL466" s="8"/>
      <c r="EM466" s="8"/>
      <c r="EN466" s="8"/>
      <c r="EO466" s="8"/>
      <c r="EP466" s="8"/>
      <c r="EQ466" s="8"/>
      <c r="ER466" s="8"/>
      <c r="ES466" s="8"/>
      <c r="ET466" s="8"/>
      <c r="EU466" s="8"/>
      <c r="EV466" s="8"/>
      <c r="EW466" s="8"/>
      <c r="EX466" s="8"/>
      <c r="EY466" s="8"/>
      <c r="EZ466" s="8"/>
      <c r="FA466" s="8"/>
      <c r="FB466" s="8"/>
      <c r="FC466" s="8"/>
      <c r="FD466" s="8"/>
      <c r="FE466" s="8"/>
      <c r="FF466" s="8"/>
      <c r="FG466" s="8"/>
      <c r="FH466" s="8"/>
      <c r="FI466" s="8"/>
    </row>
    <row r="467" spans="1:165"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8"/>
      <c r="EE467" s="8"/>
      <c r="EF467" s="8"/>
      <c r="EG467" s="8"/>
      <c r="EH467" s="8"/>
      <c r="EI467" s="8"/>
      <c r="EJ467" s="8"/>
      <c r="EK467" s="8"/>
      <c r="EL467" s="8"/>
      <c r="EM467" s="8"/>
      <c r="EN467" s="8"/>
      <c r="EO467" s="8"/>
      <c r="EP467" s="8"/>
      <c r="EQ467" s="8"/>
      <c r="ER467" s="8"/>
      <c r="ES467" s="8"/>
      <c r="ET467" s="8"/>
      <c r="EU467" s="8"/>
      <c r="EV467" s="8"/>
      <c r="EW467" s="8"/>
      <c r="EX467" s="8"/>
      <c r="EY467" s="8"/>
      <c r="EZ467" s="8"/>
      <c r="FA467" s="8"/>
      <c r="FB467" s="8"/>
      <c r="FC467" s="8"/>
      <c r="FD467" s="8"/>
      <c r="FE467" s="8"/>
      <c r="FF467" s="8"/>
      <c r="FG467" s="8"/>
      <c r="FH467" s="8"/>
      <c r="FI467" s="8"/>
    </row>
    <row r="468" spans="1:165"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8"/>
      <c r="ED468" s="8"/>
      <c r="EE468" s="8"/>
      <c r="EF468" s="8"/>
      <c r="EG468" s="8"/>
      <c r="EH468" s="8"/>
      <c r="EI468" s="8"/>
      <c r="EJ468" s="8"/>
      <c r="EK468" s="8"/>
      <c r="EL468" s="8"/>
      <c r="EM468" s="8"/>
      <c r="EN468" s="8"/>
      <c r="EO468" s="8"/>
      <c r="EP468" s="8"/>
      <c r="EQ468" s="8"/>
      <c r="ER468" s="8"/>
      <c r="ES468" s="8"/>
      <c r="ET468" s="8"/>
      <c r="EU468" s="8"/>
      <c r="EV468" s="8"/>
      <c r="EW468" s="8"/>
      <c r="EX468" s="8"/>
      <c r="EY468" s="8"/>
      <c r="EZ468" s="8"/>
      <c r="FA468" s="8"/>
      <c r="FB468" s="8"/>
      <c r="FC468" s="8"/>
      <c r="FD468" s="8"/>
      <c r="FE468" s="8"/>
      <c r="FF468" s="8"/>
      <c r="FG468" s="8"/>
      <c r="FH468" s="8"/>
      <c r="FI468" s="8"/>
    </row>
    <row r="469" spans="1:165"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c r="CW469" s="8"/>
      <c r="CX469" s="8"/>
      <c r="CY469" s="8"/>
      <c r="CZ469" s="8"/>
      <c r="DA469" s="8"/>
      <c r="DB469" s="8"/>
      <c r="DC469" s="8"/>
      <c r="DD469" s="8"/>
      <c r="DE469" s="8"/>
      <c r="DF469" s="8"/>
      <c r="DG469" s="8"/>
      <c r="DH469" s="8"/>
      <c r="DI469" s="8"/>
      <c r="DJ469" s="8"/>
      <c r="DK469" s="8"/>
      <c r="DL469" s="8"/>
      <c r="DM469" s="8"/>
      <c r="DN469" s="8"/>
      <c r="DO469" s="8"/>
      <c r="DP469" s="8"/>
      <c r="DQ469" s="8"/>
      <c r="DR469" s="8"/>
      <c r="DS469" s="8"/>
      <c r="DT469" s="8"/>
      <c r="DU469" s="8"/>
      <c r="DV469" s="8"/>
      <c r="DW469" s="8"/>
      <c r="DX469" s="8"/>
      <c r="DY469" s="8"/>
      <c r="DZ469" s="8"/>
      <c r="EA469" s="8"/>
      <c r="EB469" s="8"/>
      <c r="EC469" s="8"/>
      <c r="ED469" s="8"/>
      <c r="EE469" s="8"/>
      <c r="EF469" s="8"/>
      <c r="EG469" s="8"/>
      <c r="EH469" s="8"/>
      <c r="EI469" s="8"/>
      <c r="EJ469" s="8"/>
      <c r="EK469" s="8"/>
      <c r="EL469" s="8"/>
      <c r="EM469" s="8"/>
      <c r="EN469" s="8"/>
      <c r="EO469" s="8"/>
      <c r="EP469" s="8"/>
      <c r="EQ469" s="8"/>
      <c r="ER469" s="8"/>
      <c r="ES469" s="8"/>
      <c r="ET469" s="8"/>
      <c r="EU469" s="8"/>
      <c r="EV469" s="8"/>
      <c r="EW469" s="8"/>
      <c r="EX469" s="8"/>
      <c r="EY469" s="8"/>
      <c r="EZ469" s="8"/>
      <c r="FA469" s="8"/>
      <c r="FB469" s="8"/>
      <c r="FC469" s="8"/>
      <c r="FD469" s="8"/>
      <c r="FE469" s="8"/>
      <c r="FF469" s="8"/>
      <c r="FG469" s="8"/>
      <c r="FH469" s="8"/>
      <c r="FI469" s="8"/>
    </row>
    <row r="470" spans="1:165"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c r="DI470" s="8"/>
      <c r="DJ470" s="8"/>
      <c r="DK470" s="8"/>
      <c r="DL470" s="8"/>
      <c r="DM470" s="8"/>
      <c r="DN470" s="8"/>
      <c r="DO470" s="8"/>
      <c r="DP470" s="8"/>
      <c r="DQ470" s="8"/>
      <c r="DR470" s="8"/>
      <c r="DS470" s="8"/>
      <c r="DT470" s="8"/>
      <c r="DU470" s="8"/>
      <c r="DV470" s="8"/>
      <c r="DW470" s="8"/>
      <c r="DX470" s="8"/>
      <c r="DY470" s="8"/>
      <c r="DZ470" s="8"/>
      <c r="EA470" s="8"/>
      <c r="EB470" s="8"/>
      <c r="EC470" s="8"/>
      <c r="ED470" s="8"/>
      <c r="EE470" s="8"/>
      <c r="EF470" s="8"/>
      <c r="EG470" s="8"/>
      <c r="EH470" s="8"/>
      <c r="EI470" s="8"/>
      <c r="EJ470" s="8"/>
      <c r="EK470" s="8"/>
      <c r="EL470" s="8"/>
      <c r="EM470" s="8"/>
      <c r="EN470" s="8"/>
      <c r="EO470" s="8"/>
      <c r="EP470" s="8"/>
      <c r="EQ470" s="8"/>
      <c r="ER470" s="8"/>
      <c r="ES470" s="8"/>
      <c r="ET470" s="8"/>
      <c r="EU470" s="8"/>
      <c r="EV470" s="8"/>
      <c r="EW470" s="8"/>
      <c r="EX470" s="8"/>
      <c r="EY470" s="8"/>
      <c r="EZ470" s="8"/>
      <c r="FA470" s="8"/>
      <c r="FB470" s="8"/>
      <c r="FC470" s="8"/>
      <c r="FD470" s="8"/>
      <c r="FE470" s="8"/>
      <c r="FF470" s="8"/>
      <c r="FG470" s="8"/>
      <c r="FH470" s="8"/>
      <c r="FI470" s="8"/>
    </row>
    <row r="471" spans="1:165"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c r="CB471" s="8"/>
      <c r="CC471" s="8"/>
      <c r="CD471" s="8"/>
      <c r="CE471" s="8"/>
      <c r="CF471" s="8"/>
      <c r="CG471" s="8"/>
      <c r="CH471" s="8"/>
      <c r="CI471" s="8"/>
      <c r="CJ471" s="8"/>
      <c r="CK471" s="8"/>
      <c r="CL471" s="8"/>
      <c r="CM471" s="8"/>
      <c r="CN471" s="8"/>
      <c r="CO471" s="8"/>
      <c r="CP471" s="8"/>
      <c r="CQ471" s="8"/>
      <c r="CR471" s="8"/>
      <c r="CS471" s="8"/>
      <c r="CT471" s="8"/>
      <c r="CU471" s="8"/>
      <c r="CV471" s="8"/>
      <c r="CW471" s="8"/>
      <c r="CX471" s="8"/>
      <c r="CY471" s="8"/>
      <c r="CZ471" s="8"/>
      <c r="DA471" s="8"/>
      <c r="DB471" s="8"/>
      <c r="DC471" s="8"/>
      <c r="DD471" s="8"/>
      <c r="DE471" s="8"/>
      <c r="DF471" s="8"/>
      <c r="DG471" s="8"/>
      <c r="DH471" s="8"/>
      <c r="DI471" s="8"/>
      <c r="DJ471" s="8"/>
      <c r="DK471" s="8"/>
      <c r="DL471" s="8"/>
      <c r="DM471" s="8"/>
      <c r="DN471" s="8"/>
      <c r="DO471" s="8"/>
      <c r="DP471" s="8"/>
      <c r="DQ471" s="8"/>
      <c r="DR471" s="8"/>
      <c r="DS471" s="8"/>
      <c r="DT471" s="8"/>
      <c r="DU471" s="8"/>
      <c r="DV471" s="8"/>
      <c r="DW471" s="8"/>
      <c r="DX471" s="8"/>
      <c r="DY471" s="8"/>
      <c r="DZ471" s="8"/>
      <c r="EA471" s="8"/>
      <c r="EB471" s="8"/>
      <c r="EC471" s="8"/>
      <c r="ED471" s="8"/>
      <c r="EE471" s="8"/>
      <c r="EF471" s="8"/>
      <c r="EG471" s="8"/>
      <c r="EH471" s="8"/>
      <c r="EI471" s="8"/>
      <c r="EJ471" s="8"/>
      <c r="EK471" s="8"/>
      <c r="EL471" s="8"/>
      <c r="EM471" s="8"/>
      <c r="EN471" s="8"/>
      <c r="EO471" s="8"/>
      <c r="EP471" s="8"/>
      <c r="EQ471" s="8"/>
      <c r="ER471" s="8"/>
      <c r="ES471" s="8"/>
      <c r="ET471" s="8"/>
      <c r="EU471" s="8"/>
      <c r="EV471" s="8"/>
      <c r="EW471" s="8"/>
      <c r="EX471" s="8"/>
      <c r="EY471" s="8"/>
      <c r="EZ471" s="8"/>
      <c r="FA471" s="8"/>
      <c r="FB471" s="8"/>
      <c r="FC471" s="8"/>
      <c r="FD471" s="8"/>
      <c r="FE471" s="8"/>
      <c r="FF471" s="8"/>
      <c r="FG471" s="8"/>
      <c r="FH471" s="8"/>
      <c r="FI471" s="8"/>
    </row>
    <row r="472" spans="1:165"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c r="DI472" s="8"/>
      <c r="DJ472" s="8"/>
      <c r="DK472" s="8"/>
      <c r="DL472" s="8"/>
      <c r="DM472" s="8"/>
      <c r="DN472" s="8"/>
      <c r="DO472" s="8"/>
      <c r="DP472" s="8"/>
      <c r="DQ472" s="8"/>
      <c r="DR472" s="8"/>
      <c r="DS472" s="8"/>
      <c r="DT472" s="8"/>
      <c r="DU472" s="8"/>
      <c r="DV472" s="8"/>
      <c r="DW472" s="8"/>
      <c r="DX472" s="8"/>
      <c r="DY472" s="8"/>
      <c r="DZ472" s="8"/>
      <c r="EA472" s="8"/>
      <c r="EB472" s="8"/>
      <c r="EC472" s="8"/>
      <c r="ED472" s="8"/>
      <c r="EE472" s="8"/>
      <c r="EF472" s="8"/>
      <c r="EG472" s="8"/>
      <c r="EH472" s="8"/>
      <c r="EI472" s="8"/>
      <c r="EJ472" s="8"/>
      <c r="EK472" s="8"/>
      <c r="EL472" s="8"/>
      <c r="EM472" s="8"/>
      <c r="EN472" s="8"/>
      <c r="EO472" s="8"/>
      <c r="EP472" s="8"/>
      <c r="EQ472" s="8"/>
      <c r="ER472" s="8"/>
      <c r="ES472" s="8"/>
      <c r="ET472" s="8"/>
      <c r="EU472" s="8"/>
      <c r="EV472" s="8"/>
      <c r="EW472" s="8"/>
      <c r="EX472" s="8"/>
      <c r="EY472" s="8"/>
      <c r="EZ472" s="8"/>
      <c r="FA472" s="8"/>
      <c r="FB472" s="8"/>
      <c r="FC472" s="8"/>
      <c r="FD472" s="8"/>
      <c r="FE472" s="8"/>
      <c r="FF472" s="8"/>
      <c r="FG472" s="8"/>
      <c r="FH472" s="8"/>
      <c r="FI472" s="8"/>
    </row>
    <row r="473" spans="1:165"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c r="DI473" s="8"/>
      <c r="DJ473" s="8"/>
      <c r="DK473" s="8"/>
      <c r="DL473" s="8"/>
      <c r="DM473" s="8"/>
      <c r="DN473" s="8"/>
      <c r="DO473" s="8"/>
      <c r="DP473" s="8"/>
      <c r="DQ473" s="8"/>
      <c r="DR473" s="8"/>
      <c r="DS473" s="8"/>
      <c r="DT473" s="8"/>
      <c r="DU473" s="8"/>
      <c r="DV473" s="8"/>
      <c r="DW473" s="8"/>
      <c r="DX473" s="8"/>
      <c r="DY473" s="8"/>
      <c r="DZ473" s="8"/>
      <c r="EA473" s="8"/>
      <c r="EB473" s="8"/>
      <c r="EC473" s="8"/>
      <c r="ED473" s="8"/>
      <c r="EE473" s="8"/>
      <c r="EF473" s="8"/>
      <c r="EG473" s="8"/>
      <c r="EH473" s="8"/>
      <c r="EI473" s="8"/>
      <c r="EJ473" s="8"/>
      <c r="EK473" s="8"/>
      <c r="EL473" s="8"/>
      <c r="EM473" s="8"/>
      <c r="EN473" s="8"/>
      <c r="EO473" s="8"/>
      <c r="EP473" s="8"/>
      <c r="EQ473" s="8"/>
      <c r="ER473" s="8"/>
      <c r="ES473" s="8"/>
      <c r="ET473" s="8"/>
      <c r="EU473" s="8"/>
      <c r="EV473" s="8"/>
      <c r="EW473" s="8"/>
      <c r="EX473" s="8"/>
      <c r="EY473" s="8"/>
      <c r="EZ473" s="8"/>
      <c r="FA473" s="8"/>
      <c r="FB473" s="8"/>
      <c r="FC473" s="8"/>
      <c r="FD473" s="8"/>
      <c r="FE473" s="8"/>
      <c r="FF473" s="8"/>
      <c r="FG473" s="8"/>
      <c r="FH473" s="8"/>
      <c r="FI473" s="8"/>
    </row>
    <row r="474" spans="1:165"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8"/>
      <c r="DM474" s="8"/>
      <c r="DN474" s="8"/>
      <c r="DO474" s="8"/>
      <c r="DP474" s="8"/>
      <c r="DQ474" s="8"/>
      <c r="DR474" s="8"/>
      <c r="DS474" s="8"/>
      <c r="DT474" s="8"/>
      <c r="DU474" s="8"/>
      <c r="DV474" s="8"/>
      <c r="DW474" s="8"/>
      <c r="DX474" s="8"/>
      <c r="DY474" s="8"/>
      <c r="DZ474" s="8"/>
      <c r="EA474" s="8"/>
      <c r="EB474" s="8"/>
      <c r="EC474" s="8"/>
      <c r="ED474" s="8"/>
      <c r="EE474" s="8"/>
      <c r="EF474" s="8"/>
      <c r="EG474" s="8"/>
      <c r="EH474" s="8"/>
      <c r="EI474" s="8"/>
      <c r="EJ474" s="8"/>
      <c r="EK474" s="8"/>
      <c r="EL474" s="8"/>
      <c r="EM474" s="8"/>
      <c r="EN474" s="8"/>
      <c r="EO474" s="8"/>
      <c r="EP474" s="8"/>
      <c r="EQ474" s="8"/>
      <c r="ER474" s="8"/>
      <c r="ES474" s="8"/>
      <c r="ET474" s="8"/>
      <c r="EU474" s="8"/>
      <c r="EV474" s="8"/>
      <c r="EW474" s="8"/>
      <c r="EX474" s="8"/>
      <c r="EY474" s="8"/>
      <c r="EZ474" s="8"/>
      <c r="FA474" s="8"/>
      <c r="FB474" s="8"/>
      <c r="FC474" s="8"/>
      <c r="FD474" s="8"/>
      <c r="FE474" s="8"/>
      <c r="FF474" s="8"/>
      <c r="FG474" s="8"/>
      <c r="FH474" s="8"/>
      <c r="FI474" s="8"/>
    </row>
    <row r="475" spans="1:165"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c r="DI475" s="8"/>
      <c r="DJ475" s="8"/>
      <c r="DK475" s="8"/>
      <c r="DL475" s="8"/>
      <c r="DM475" s="8"/>
      <c r="DN475" s="8"/>
      <c r="DO475" s="8"/>
      <c r="DP475" s="8"/>
      <c r="DQ475" s="8"/>
      <c r="DR475" s="8"/>
      <c r="DS475" s="8"/>
      <c r="DT475" s="8"/>
      <c r="DU475" s="8"/>
      <c r="DV475" s="8"/>
      <c r="DW475" s="8"/>
      <c r="DX475" s="8"/>
      <c r="DY475" s="8"/>
      <c r="DZ475" s="8"/>
      <c r="EA475" s="8"/>
      <c r="EB475" s="8"/>
      <c r="EC475" s="8"/>
      <c r="ED475" s="8"/>
      <c r="EE475" s="8"/>
      <c r="EF475" s="8"/>
      <c r="EG475" s="8"/>
      <c r="EH475" s="8"/>
      <c r="EI475" s="8"/>
      <c r="EJ475" s="8"/>
      <c r="EK475" s="8"/>
      <c r="EL475" s="8"/>
      <c r="EM475" s="8"/>
      <c r="EN475" s="8"/>
      <c r="EO475" s="8"/>
      <c r="EP475" s="8"/>
      <c r="EQ475" s="8"/>
      <c r="ER475" s="8"/>
      <c r="ES475" s="8"/>
      <c r="ET475" s="8"/>
      <c r="EU475" s="8"/>
      <c r="EV475" s="8"/>
      <c r="EW475" s="8"/>
      <c r="EX475" s="8"/>
      <c r="EY475" s="8"/>
      <c r="EZ475" s="8"/>
      <c r="FA475" s="8"/>
      <c r="FB475" s="8"/>
      <c r="FC475" s="8"/>
      <c r="FD475" s="8"/>
      <c r="FE475" s="8"/>
      <c r="FF475" s="8"/>
      <c r="FG475" s="8"/>
      <c r="FH475" s="8"/>
      <c r="FI475" s="8"/>
    </row>
    <row r="476" spans="1:165"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c r="DI476" s="8"/>
      <c r="DJ476" s="8"/>
      <c r="DK476" s="8"/>
      <c r="DL476" s="8"/>
      <c r="DM476" s="8"/>
      <c r="DN476" s="8"/>
      <c r="DO476" s="8"/>
      <c r="DP476" s="8"/>
      <c r="DQ476" s="8"/>
      <c r="DR476" s="8"/>
      <c r="DS476" s="8"/>
      <c r="DT476" s="8"/>
      <c r="DU476" s="8"/>
      <c r="DV476" s="8"/>
      <c r="DW476" s="8"/>
      <c r="DX476" s="8"/>
      <c r="DY476" s="8"/>
      <c r="DZ476" s="8"/>
      <c r="EA476" s="8"/>
      <c r="EB476" s="8"/>
      <c r="EC476" s="8"/>
      <c r="ED476" s="8"/>
      <c r="EE476" s="8"/>
      <c r="EF476" s="8"/>
      <c r="EG476" s="8"/>
      <c r="EH476" s="8"/>
      <c r="EI476" s="8"/>
      <c r="EJ476" s="8"/>
      <c r="EK476" s="8"/>
      <c r="EL476" s="8"/>
      <c r="EM476" s="8"/>
      <c r="EN476" s="8"/>
      <c r="EO476" s="8"/>
      <c r="EP476" s="8"/>
      <c r="EQ476" s="8"/>
      <c r="ER476" s="8"/>
      <c r="ES476" s="8"/>
      <c r="ET476" s="8"/>
      <c r="EU476" s="8"/>
      <c r="EV476" s="8"/>
      <c r="EW476" s="8"/>
      <c r="EX476" s="8"/>
      <c r="EY476" s="8"/>
      <c r="EZ476" s="8"/>
      <c r="FA476" s="8"/>
      <c r="FB476" s="8"/>
      <c r="FC476" s="8"/>
      <c r="FD476" s="8"/>
      <c r="FE476" s="8"/>
      <c r="FF476" s="8"/>
      <c r="FG476" s="8"/>
      <c r="FH476" s="8"/>
      <c r="FI476" s="8"/>
    </row>
    <row r="477" spans="1:165"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c r="DE477" s="8"/>
      <c r="DF477" s="8"/>
      <c r="DG477" s="8"/>
      <c r="DH477" s="8"/>
      <c r="DI477" s="8"/>
      <c r="DJ477" s="8"/>
      <c r="DK477" s="8"/>
      <c r="DL477" s="8"/>
      <c r="DM477" s="8"/>
      <c r="DN477" s="8"/>
      <c r="DO477" s="8"/>
      <c r="DP477" s="8"/>
      <c r="DQ477" s="8"/>
      <c r="DR477" s="8"/>
      <c r="DS477" s="8"/>
      <c r="DT477" s="8"/>
      <c r="DU477" s="8"/>
      <c r="DV477" s="8"/>
      <c r="DW477" s="8"/>
      <c r="DX477" s="8"/>
      <c r="DY477" s="8"/>
      <c r="DZ477" s="8"/>
      <c r="EA477" s="8"/>
      <c r="EB477" s="8"/>
      <c r="EC477" s="8"/>
      <c r="ED477" s="8"/>
      <c r="EE477" s="8"/>
      <c r="EF477" s="8"/>
      <c r="EG477" s="8"/>
      <c r="EH477" s="8"/>
      <c r="EI477" s="8"/>
      <c r="EJ477" s="8"/>
      <c r="EK477" s="8"/>
      <c r="EL477" s="8"/>
      <c r="EM477" s="8"/>
      <c r="EN477" s="8"/>
      <c r="EO477" s="8"/>
      <c r="EP477" s="8"/>
      <c r="EQ477" s="8"/>
      <c r="ER477" s="8"/>
      <c r="ES477" s="8"/>
      <c r="ET477" s="8"/>
      <c r="EU477" s="8"/>
      <c r="EV477" s="8"/>
      <c r="EW477" s="8"/>
      <c r="EX477" s="8"/>
      <c r="EY477" s="8"/>
      <c r="EZ477" s="8"/>
      <c r="FA477" s="8"/>
      <c r="FB477" s="8"/>
      <c r="FC477" s="8"/>
      <c r="FD477" s="8"/>
      <c r="FE477" s="8"/>
      <c r="FF477" s="8"/>
      <c r="FG477" s="8"/>
      <c r="FH477" s="8"/>
      <c r="FI477" s="8"/>
    </row>
    <row r="478" spans="1:165"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c r="DE478" s="8"/>
      <c r="DF478" s="8"/>
      <c r="DG478" s="8"/>
      <c r="DH478" s="8"/>
      <c r="DI478" s="8"/>
      <c r="DJ478" s="8"/>
      <c r="DK478" s="8"/>
      <c r="DL478" s="8"/>
      <c r="DM478" s="8"/>
      <c r="DN478" s="8"/>
      <c r="DO478" s="8"/>
      <c r="DP478" s="8"/>
      <c r="DQ478" s="8"/>
      <c r="DR478" s="8"/>
      <c r="DS478" s="8"/>
      <c r="DT478" s="8"/>
      <c r="DU478" s="8"/>
      <c r="DV478" s="8"/>
      <c r="DW478" s="8"/>
      <c r="DX478" s="8"/>
      <c r="DY478" s="8"/>
      <c r="DZ478" s="8"/>
      <c r="EA478" s="8"/>
      <c r="EB478" s="8"/>
      <c r="EC478" s="8"/>
      <c r="ED478" s="8"/>
      <c r="EE478" s="8"/>
      <c r="EF478" s="8"/>
      <c r="EG478" s="8"/>
      <c r="EH478" s="8"/>
      <c r="EI478" s="8"/>
      <c r="EJ478" s="8"/>
      <c r="EK478" s="8"/>
      <c r="EL478" s="8"/>
      <c r="EM478" s="8"/>
      <c r="EN478" s="8"/>
      <c r="EO478" s="8"/>
      <c r="EP478" s="8"/>
      <c r="EQ478" s="8"/>
      <c r="ER478" s="8"/>
      <c r="ES478" s="8"/>
      <c r="ET478" s="8"/>
      <c r="EU478" s="8"/>
      <c r="EV478" s="8"/>
      <c r="EW478" s="8"/>
      <c r="EX478" s="8"/>
      <c r="EY478" s="8"/>
      <c r="EZ478" s="8"/>
      <c r="FA478" s="8"/>
      <c r="FB478" s="8"/>
      <c r="FC478" s="8"/>
      <c r="FD478" s="8"/>
      <c r="FE478" s="8"/>
      <c r="FF478" s="8"/>
      <c r="FG478" s="8"/>
      <c r="FH478" s="8"/>
      <c r="FI478" s="8"/>
    </row>
    <row r="479" spans="1:165"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c r="DI479" s="8"/>
      <c r="DJ479" s="8"/>
      <c r="DK479" s="8"/>
      <c r="DL479" s="8"/>
      <c r="DM479" s="8"/>
      <c r="DN479" s="8"/>
      <c r="DO479" s="8"/>
      <c r="DP479" s="8"/>
      <c r="DQ479" s="8"/>
      <c r="DR479" s="8"/>
      <c r="DS479" s="8"/>
      <c r="DT479" s="8"/>
      <c r="DU479" s="8"/>
      <c r="DV479" s="8"/>
      <c r="DW479" s="8"/>
      <c r="DX479" s="8"/>
      <c r="DY479" s="8"/>
      <c r="DZ479" s="8"/>
      <c r="EA479" s="8"/>
      <c r="EB479" s="8"/>
      <c r="EC479" s="8"/>
      <c r="ED479" s="8"/>
      <c r="EE479" s="8"/>
      <c r="EF479" s="8"/>
      <c r="EG479" s="8"/>
      <c r="EH479" s="8"/>
      <c r="EI479" s="8"/>
      <c r="EJ479" s="8"/>
      <c r="EK479" s="8"/>
      <c r="EL479" s="8"/>
      <c r="EM479" s="8"/>
      <c r="EN479" s="8"/>
      <c r="EO479" s="8"/>
      <c r="EP479" s="8"/>
      <c r="EQ479" s="8"/>
      <c r="ER479" s="8"/>
      <c r="ES479" s="8"/>
      <c r="ET479" s="8"/>
      <c r="EU479" s="8"/>
      <c r="EV479" s="8"/>
      <c r="EW479" s="8"/>
      <c r="EX479" s="8"/>
      <c r="EY479" s="8"/>
      <c r="EZ479" s="8"/>
      <c r="FA479" s="8"/>
      <c r="FB479" s="8"/>
      <c r="FC479" s="8"/>
      <c r="FD479" s="8"/>
      <c r="FE479" s="8"/>
      <c r="FF479" s="8"/>
      <c r="FG479" s="8"/>
      <c r="FH479" s="8"/>
      <c r="FI479" s="8"/>
    </row>
    <row r="480" spans="1:165"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c r="DI480" s="8"/>
      <c r="DJ480" s="8"/>
      <c r="DK480" s="8"/>
      <c r="DL480" s="8"/>
      <c r="DM480" s="8"/>
      <c r="DN480" s="8"/>
      <c r="DO480" s="8"/>
      <c r="DP480" s="8"/>
      <c r="DQ480" s="8"/>
      <c r="DR480" s="8"/>
      <c r="DS480" s="8"/>
      <c r="DT480" s="8"/>
      <c r="DU480" s="8"/>
      <c r="DV480" s="8"/>
      <c r="DW480" s="8"/>
      <c r="DX480" s="8"/>
      <c r="DY480" s="8"/>
      <c r="DZ480" s="8"/>
      <c r="EA480" s="8"/>
      <c r="EB480" s="8"/>
      <c r="EC480" s="8"/>
      <c r="ED480" s="8"/>
      <c r="EE480" s="8"/>
      <c r="EF480" s="8"/>
      <c r="EG480" s="8"/>
      <c r="EH480" s="8"/>
      <c r="EI480" s="8"/>
      <c r="EJ480" s="8"/>
      <c r="EK480" s="8"/>
      <c r="EL480" s="8"/>
      <c r="EM480" s="8"/>
      <c r="EN480" s="8"/>
      <c r="EO480" s="8"/>
      <c r="EP480" s="8"/>
      <c r="EQ480" s="8"/>
      <c r="ER480" s="8"/>
      <c r="ES480" s="8"/>
      <c r="ET480" s="8"/>
      <c r="EU480" s="8"/>
      <c r="EV480" s="8"/>
      <c r="EW480" s="8"/>
      <c r="EX480" s="8"/>
      <c r="EY480" s="8"/>
      <c r="EZ480" s="8"/>
      <c r="FA480" s="8"/>
      <c r="FB480" s="8"/>
      <c r="FC480" s="8"/>
      <c r="FD480" s="8"/>
      <c r="FE480" s="8"/>
      <c r="FF480" s="8"/>
      <c r="FG480" s="8"/>
      <c r="FH480" s="8"/>
      <c r="FI480" s="8"/>
    </row>
    <row r="481" spans="1:165"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c r="DI481" s="8"/>
      <c r="DJ481" s="8"/>
      <c r="DK481" s="8"/>
      <c r="DL481" s="8"/>
      <c r="DM481" s="8"/>
      <c r="DN481" s="8"/>
      <c r="DO481" s="8"/>
      <c r="DP481" s="8"/>
      <c r="DQ481" s="8"/>
      <c r="DR481" s="8"/>
      <c r="DS481" s="8"/>
      <c r="DT481" s="8"/>
      <c r="DU481" s="8"/>
      <c r="DV481" s="8"/>
      <c r="DW481" s="8"/>
      <c r="DX481" s="8"/>
      <c r="DY481" s="8"/>
      <c r="DZ481" s="8"/>
      <c r="EA481" s="8"/>
      <c r="EB481" s="8"/>
      <c r="EC481" s="8"/>
      <c r="ED481" s="8"/>
      <c r="EE481" s="8"/>
      <c r="EF481" s="8"/>
      <c r="EG481" s="8"/>
      <c r="EH481" s="8"/>
      <c r="EI481" s="8"/>
      <c r="EJ481" s="8"/>
      <c r="EK481" s="8"/>
      <c r="EL481" s="8"/>
      <c r="EM481" s="8"/>
      <c r="EN481" s="8"/>
      <c r="EO481" s="8"/>
      <c r="EP481" s="8"/>
      <c r="EQ481" s="8"/>
      <c r="ER481" s="8"/>
      <c r="ES481" s="8"/>
      <c r="ET481" s="8"/>
      <c r="EU481" s="8"/>
      <c r="EV481" s="8"/>
      <c r="EW481" s="8"/>
      <c r="EX481" s="8"/>
      <c r="EY481" s="8"/>
      <c r="EZ481" s="8"/>
      <c r="FA481" s="8"/>
      <c r="FB481" s="8"/>
      <c r="FC481" s="8"/>
      <c r="FD481" s="8"/>
      <c r="FE481" s="8"/>
      <c r="FF481" s="8"/>
      <c r="FG481" s="8"/>
      <c r="FH481" s="8"/>
      <c r="FI481" s="8"/>
    </row>
    <row r="482" spans="1:165"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c r="DE482" s="8"/>
      <c r="DF482" s="8"/>
      <c r="DG482" s="8"/>
      <c r="DH482" s="8"/>
      <c r="DI482" s="8"/>
      <c r="DJ482" s="8"/>
      <c r="DK482" s="8"/>
      <c r="DL482" s="8"/>
      <c r="DM482" s="8"/>
      <c r="DN482" s="8"/>
      <c r="DO482" s="8"/>
      <c r="DP482" s="8"/>
      <c r="DQ482" s="8"/>
      <c r="DR482" s="8"/>
      <c r="DS482" s="8"/>
      <c r="DT482" s="8"/>
      <c r="DU482" s="8"/>
      <c r="DV482" s="8"/>
      <c r="DW482" s="8"/>
      <c r="DX482" s="8"/>
      <c r="DY482" s="8"/>
      <c r="DZ482" s="8"/>
      <c r="EA482" s="8"/>
      <c r="EB482" s="8"/>
      <c r="EC482" s="8"/>
      <c r="ED482" s="8"/>
      <c r="EE482" s="8"/>
      <c r="EF482" s="8"/>
      <c r="EG482" s="8"/>
      <c r="EH482" s="8"/>
      <c r="EI482" s="8"/>
      <c r="EJ482" s="8"/>
      <c r="EK482" s="8"/>
      <c r="EL482" s="8"/>
      <c r="EM482" s="8"/>
      <c r="EN482" s="8"/>
      <c r="EO482" s="8"/>
      <c r="EP482" s="8"/>
      <c r="EQ482" s="8"/>
      <c r="ER482" s="8"/>
      <c r="ES482" s="8"/>
      <c r="ET482" s="8"/>
      <c r="EU482" s="8"/>
      <c r="EV482" s="8"/>
      <c r="EW482" s="8"/>
      <c r="EX482" s="8"/>
      <c r="EY482" s="8"/>
      <c r="EZ482" s="8"/>
      <c r="FA482" s="8"/>
      <c r="FB482" s="8"/>
      <c r="FC482" s="8"/>
      <c r="FD482" s="8"/>
      <c r="FE482" s="8"/>
      <c r="FF482" s="8"/>
      <c r="FG482" s="8"/>
      <c r="FH482" s="8"/>
      <c r="FI482" s="8"/>
    </row>
    <row r="483" spans="1:165"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c r="CP483" s="8"/>
      <c r="CQ483" s="8"/>
      <c r="CR483" s="8"/>
      <c r="CS483" s="8"/>
      <c r="CT483" s="8"/>
      <c r="CU483" s="8"/>
      <c r="CV483" s="8"/>
      <c r="CW483" s="8"/>
      <c r="CX483" s="8"/>
      <c r="CY483" s="8"/>
      <c r="CZ483" s="8"/>
      <c r="DA483" s="8"/>
      <c r="DB483" s="8"/>
      <c r="DC483" s="8"/>
      <c r="DD483" s="8"/>
      <c r="DE483" s="8"/>
      <c r="DF483" s="8"/>
      <c r="DG483" s="8"/>
      <c r="DH483" s="8"/>
      <c r="DI483" s="8"/>
      <c r="DJ483" s="8"/>
      <c r="DK483" s="8"/>
      <c r="DL483" s="8"/>
      <c r="DM483" s="8"/>
      <c r="DN483" s="8"/>
      <c r="DO483" s="8"/>
      <c r="DP483" s="8"/>
      <c r="DQ483" s="8"/>
      <c r="DR483" s="8"/>
      <c r="DS483" s="8"/>
      <c r="DT483" s="8"/>
      <c r="DU483" s="8"/>
      <c r="DV483" s="8"/>
      <c r="DW483" s="8"/>
      <c r="DX483" s="8"/>
      <c r="DY483" s="8"/>
      <c r="DZ483" s="8"/>
      <c r="EA483" s="8"/>
      <c r="EB483" s="8"/>
      <c r="EC483" s="8"/>
      <c r="ED483" s="8"/>
      <c r="EE483" s="8"/>
      <c r="EF483" s="8"/>
      <c r="EG483" s="8"/>
      <c r="EH483" s="8"/>
      <c r="EI483" s="8"/>
      <c r="EJ483" s="8"/>
      <c r="EK483" s="8"/>
      <c r="EL483" s="8"/>
      <c r="EM483" s="8"/>
      <c r="EN483" s="8"/>
      <c r="EO483" s="8"/>
      <c r="EP483" s="8"/>
      <c r="EQ483" s="8"/>
      <c r="ER483" s="8"/>
      <c r="ES483" s="8"/>
      <c r="ET483" s="8"/>
      <c r="EU483" s="8"/>
      <c r="EV483" s="8"/>
      <c r="EW483" s="8"/>
      <c r="EX483" s="8"/>
      <c r="EY483" s="8"/>
      <c r="EZ483" s="8"/>
      <c r="FA483" s="8"/>
      <c r="FB483" s="8"/>
      <c r="FC483" s="8"/>
      <c r="FD483" s="8"/>
      <c r="FE483" s="8"/>
      <c r="FF483" s="8"/>
      <c r="FG483" s="8"/>
      <c r="FH483" s="8"/>
      <c r="FI483" s="8"/>
    </row>
    <row r="484" spans="1:165"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c r="CB484" s="8"/>
      <c r="CC484" s="8"/>
      <c r="CD484" s="8"/>
      <c r="CE484" s="8"/>
      <c r="CF484" s="8"/>
      <c r="CG484" s="8"/>
      <c r="CH484" s="8"/>
      <c r="CI484" s="8"/>
      <c r="CJ484" s="8"/>
      <c r="CK484" s="8"/>
      <c r="CL484" s="8"/>
      <c r="CM484" s="8"/>
      <c r="CN484" s="8"/>
      <c r="CO484" s="8"/>
      <c r="CP484" s="8"/>
      <c r="CQ484" s="8"/>
      <c r="CR484" s="8"/>
      <c r="CS484" s="8"/>
      <c r="CT484" s="8"/>
      <c r="CU484" s="8"/>
      <c r="CV484" s="8"/>
      <c r="CW484" s="8"/>
      <c r="CX484" s="8"/>
      <c r="CY484" s="8"/>
      <c r="CZ484" s="8"/>
      <c r="DA484" s="8"/>
      <c r="DB484" s="8"/>
      <c r="DC484" s="8"/>
      <c r="DD484" s="8"/>
      <c r="DE484" s="8"/>
      <c r="DF484" s="8"/>
      <c r="DG484" s="8"/>
      <c r="DH484" s="8"/>
      <c r="DI484" s="8"/>
      <c r="DJ484" s="8"/>
      <c r="DK484" s="8"/>
      <c r="DL484" s="8"/>
      <c r="DM484" s="8"/>
      <c r="DN484" s="8"/>
      <c r="DO484" s="8"/>
      <c r="DP484" s="8"/>
      <c r="DQ484" s="8"/>
      <c r="DR484" s="8"/>
      <c r="DS484" s="8"/>
      <c r="DT484" s="8"/>
      <c r="DU484" s="8"/>
      <c r="DV484" s="8"/>
      <c r="DW484" s="8"/>
      <c r="DX484" s="8"/>
      <c r="DY484" s="8"/>
      <c r="DZ484" s="8"/>
      <c r="EA484" s="8"/>
      <c r="EB484" s="8"/>
      <c r="EC484" s="8"/>
      <c r="ED484" s="8"/>
      <c r="EE484" s="8"/>
      <c r="EF484" s="8"/>
      <c r="EG484" s="8"/>
      <c r="EH484" s="8"/>
      <c r="EI484" s="8"/>
      <c r="EJ484" s="8"/>
      <c r="EK484" s="8"/>
      <c r="EL484" s="8"/>
      <c r="EM484" s="8"/>
      <c r="EN484" s="8"/>
      <c r="EO484" s="8"/>
      <c r="EP484" s="8"/>
      <c r="EQ484" s="8"/>
      <c r="ER484" s="8"/>
      <c r="ES484" s="8"/>
      <c r="ET484" s="8"/>
      <c r="EU484" s="8"/>
      <c r="EV484" s="8"/>
      <c r="EW484" s="8"/>
      <c r="EX484" s="8"/>
      <c r="EY484" s="8"/>
      <c r="EZ484" s="8"/>
      <c r="FA484" s="8"/>
      <c r="FB484" s="8"/>
      <c r="FC484" s="8"/>
      <c r="FD484" s="8"/>
      <c r="FE484" s="8"/>
      <c r="FF484" s="8"/>
      <c r="FG484" s="8"/>
      <c r="FH484" s="8"/>
      <c r="FI484" s="8"/>
    </row>
    <row r="485" spans="1:165"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c r="CB485" s="8"/>
      <c r="CC485" s="8"/>
      <c r="CD485" s="8"/>
      <c r="CE485" s="8"/>
      <c r="CF485" s="8"/>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8"/>
      <c r="DS485" s="8"/>
      <c r="DT485" s="8"/>
      <c r="DU485" s="8"/>
      <c r="DV485" s="8"/>
      <c r="DW485" s="8"/>
      <c r="DX485" s="8"/>
      <c r="DY485" s="8"/>
      <c r="DZ485" s="8"/>
      <c r="EA485" s="8"/>
      <c r="EB485" s="8"/>
      <c r="EC485" s="8"/>
      <c r="ED485" s="8"/>
      <c r="EE485" s="8"/>
      <c r="EF485" s="8"/>
      <c r="EG485" s="8"/>
      <c r="EH485" s="8"/>
      <c r="EI485" s="8"/>
      <c r="EJ485" s="8"/>
      <c r="EK485" s="8"/>
      <c r="EL485" s="8"/>
      <c r="EM485" s="8"/>
      <c r="EN485" s="8"/>
      <c r="EO485" s="8"/>
      <c r="EP485" s="8"/>
      <c r="EQ485" s="8"/>
      <c r="ER485" s="8"/>
      <c r="ES485" s="8"/>
      <c r="ET485" s="8"/>
      <c r="EU485" s="8"/>
      <c r="EV485" s="8"/>
      <c r="EW485" s="8"/>
      <c r="EX485" s="8"/>
      <c r="EY485" s="8"/>
      <c r="EZ485" s="8"/>
      <c r="FA485" s="8"/>
      <c r="FB485" s="8"/>
      <c r="FC485" s="8"/>
      <c r="FD485" s="8"/>
      <c r="FE485" s="8"/>
      <c r="FF485" s="8"/>
      <c r="FG485" s="8"/>
      <c r="FH485" s="8"/>
      <c r="FI485" s="8"/>
    </row>
    <row r="486" spans="1:165"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c r="CW486" s="8"/>
      <c r="CX486" s="8"/>
      <c r="CY486" s="8"/>
      <c r="CZ486" s="8"/>
      <c r="DA486" s="8"/>
      <c r="DB486" s="8"/>
      <c r="DC486" s="8"/>
      <c r="DD486" s="8"/>
      <c r="DE486" s="8"/>
      <c r="DF486" s="8"/>
      <c r="DG486" s="8"/>
      <c r="DH486" s="8"/>
      <c r="DI486" s="8"/>
      <c r="DJ486" s="8"/>
      <c r="DK486" s="8"/>
      <c r="DL486" s="8"/>
      <c r="DM486" s="8"/>
      <c r="DN486" s="8"/>
      <c r="DO486" s="8"/>
      <c r="DP486" s="8"/>
      <c r="DQ486" s="8"/>
      <c r="DR486" s="8"/>
      <c r="DS486" s="8"/>
      <c r="DT486" s="8"/>
      <c r="DU486" s="8"/>
      <c r="DV486" s="8"/>
      <c r="DW486" s="8"/>
      <c r="DX486" s="8"/>
      <c r="DY486" s="8"/>
      <c r="DZ486" s="8"/>
      <c r="EA486" s="8"/>
      <c r="EB486" s="8"/>
      <c r="EC486" s="8"/>
      <c r="ED486" s="8"/>
      <c r="EE486" s="8"/>
      <c r="EF486" s="8"/>
      <c r="EG486" s="8"/>
      <c r="EH486" s="8"/>
      <c r="EI486" s="8"/>
      <c r="EJ486" s="8"/>
      <c r="EK486" s="8"/>
      <c r="EL486" s="8"/>
      <c r="EM486" s="8"/>
      <c r="EN486" s="8"/>
      <c r="EO486" s="8"/>
      <c r="EP486" s="8"/>
      <c r="EQ486" s="8"/>
      <c r="ER486" s="8"/>
      <c r="ES486" s="8"/>
      <c r="ET486" s="8"/>
      <c r="EU486" s="8"/>
      <c r="EV486" s="8"/>
      <c r="EW486" s="8"/>
      <c r="EX486" s="8"/>
      <c r="EY486" s="8"/>
      <c r="EZ486" s="8"/>
      <c r="FA486" s="8"/>
      <c r="FB486" s="8"/>
      <c r="FC486" s="8"/>
      <c r="FD486" s="8"/>
      <c r="FE486" s="8"/>
      <c r="FF486" s="8"/>
      <c r="FG486" s="8"/>
      <c r="FH486" s="8"/>
      <c r="FI486" s="8"/>
    </row>
    <row r="487" spans="1:165"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8"/>
      <c r="DZ487" s="8"/>
      <c r="EA487" s="8"/>
      <c r="EB487" s="8"/>
      <c r="EC487" s="8"/>
      <c r="ED487" s="8"/>
      <c r="EE487" s="8"/>
      <c r="EF487" s="8"/>
      <c r="EG487" s="8"/>
      <c r="EH487" s="8"/>
      <c r="EI487" s="8"/>
      <c r="EJ487" s="8"/>
      <c r="EK487" s="8"/>
      <c r="EL487" s="8"/>
      <c r="EM487" s="8"/>
      <c r="EN487" s="8"/>
      <c r="EO487" s="8"/>
      <c r="EP487" s="8"/>
      <c r="EQ487" s="8"/>
      <c r="ER487" s="8"/>
      <c r="ES487" s="8"/>
      <c r="ET487" s="8"/>
      <c r="EU487" s="8"/>
      <c r="EV487" s="8"/>
      <c r="EW487" s="8"/>
      <c r="EX487" s="8"/>
      <c r="EY487" s="8"/>
      <c r="EZ487" s="8"/>
      <c r="FA487" s="8"/>
      <c r="FB487" s="8"/>
      <c r="FC487" s="8"/>
      <c r="FD487" s="8"/>
      <c r="FE487" s="8"/>
      <c r="FF487" s="8"/>
      <c r="FG487" s="8"/>
      <c r="FH487" s="8"/>
      <c r="FI487" s="8"/>
    </row>
    <row r="488" spans="1:165"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c r="DE488" s="8"/>
      <c r="DF488" s="8"/>
      <c r="DG488" s="8"/>
      <c r="DH488" s="8"/>
      <c r="DI488" s="8"/>
      <c r="DJ488" s="8"/>
      <c r="DK488" s="8"/>
      <c r="DL488" s="8"/>
      <c r="DM488" s="8"/>
      <c r="DN488" s="8"/>
      <c r="DO488" s="8"/>
      <c r="DP488" s="8"/>
      <c r="DQ488" s="8"/>
      <c r="DR488" s="8"/>
      <c r="DS488" s="8"/>
      <c r="DT488" s="8"/>
      <c r="DU488" s="8"/>
      <c r="DV488" s="8"/>
      <c r="DW488" s="8"/>
      <c r="DX488" s="8"/>
      <c r="DY488" s="8"/>
      <c r="DZ488" s="8"/>
      <c r="EA488" s="8"/>
      <c r="EB488" s="8"/>
      <c r="EC488" s="8"/>
      <c r="ED488" s="8"/>
      <c r="EE488" s="8"/>
      <c r="EF488" s="8"/>
      <c r="EG488" s="8"/>
      <c r="EH488" s="8"/>
      <c r="EI488" s="8"/>
      <c r="EJ488" s="8"/>
      <c r="EK488" s="8"/>
      <c r="EL488" s="8"/>
      <c r="EM488" s="8"/>
      <c r="EN488" s="8"/>
      <c r="EO488" s="8"/>
      <c r="EP488" s="8"/>
      <c r="EQ488" s="8"/>
      <c r="ER488" s="8"/>
      <c r="ES488" s="8"/>
      <c r="ET488" s="8"/>
      <c r="EU488" s="8"/>
      <c r="EV488" s="8"/>
      <c r="EW488" s="8"/>
      <c r="EX488" s="8"/>
      <c r="EY488" s="8"/>
      <c r="EZ488" s="8"/>
      <c r="FA488" s="8"/>
      <c r="FB488" s="8"/>
      <c r="FC488" s="8"/>
      <c r="FD488" s="8"/>
      <c r="FE488" s="8"/>
      <c r="FF488" s="8"/>
      <c r="FG488" s="8"/>
      <c r="FH488" s="8"/>
      <c r="FI488" s="8"/>
    </row>
    <row r="489" spans="1:165"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c r="DE489" s="8"/>
      <c r="DF489" s="8"/>
      <c r="DG489" s="8"/>
      <c r="DH489" s="8"/>
      <c r="DI489" s="8"/>
      <c r="DJ489" s="8"/>
      <c r="DK489" s="8"/>
      <c r="DL489" s="8"/>
      <c r="DM489" s="8"/>
      <c r="DN489" s="8"/>
      <c r="DO489" s="8"/>
      <c r="DP489" s="8"/>
      <c r="DQ489" s="8"/>
      <c r="DR489" s="8"/>
      <c r="DS489" s="8"/>
      <c r="DT489" s="8"/>
      <c r="DU489" s="8"/>
      <c r="DV489" s="8"/>
      <c r="DW489" s="8"/>
      <c r="DX489" s="8"/>
      <c r="DY489" s="8"/>
      <c r="DZ489" s="8"/>
      <c r="EA489" s="8"/>
      <c r="EB489" s="8"/>
      <c r="EC489" s="8"/>
      <c r="ED489" s="8"/>
      <c r="EE489" s="8"/>
      <c r="EF489" s="8"/>
      <c r="EG489" s="8"/>
      <c r="EH489" s="8"/>
      <c r="EI489" s="8"/>
      <c r="EJ489" s="8"/>
      <c r="EK489" s="8"/>
      <c r="EL489" s="8"/>
      <c r="EM489" s="8"/>
      <c r="EN489" s="8"/>
      <c r="EO489" s="8"/>
      <c r="EP489" s="8"/>
      <c r="EQ489" s="8"/>
      <c r="ER489" s="8"/>
      <c r="ES489" s="8"/>
      <c r="ET489" s="8"/>
      <c r="EU489" s="8"/>
      <c r="EV489" s="8"/>
      <c r="EW489" s="8"/>
      <c r="EX489" s="8"/>
      <c r="EY489" s="8"/>
      <c r="EZ489" s="8"/>
      <c r="FA489" s="8"/>
      <c r="FB489" s="8"/>
      <c r="FC489" s="8"/>
      <c r="FD489" s="8"/>
      <c r="FE489" s="8"/>
      <c r="FF489" s="8"/>
      <c r="FG489" s="8"/>
      <c r="FH489" s="8"/>
      <c r="FI489" s="8"/>
    </row>
    <row r="490" spans="1:165"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c r="DI490" s="8"/>
      <c r="DJ490" s="8"/>
      <c r="DK490" s="8"/>
      <c r="DL490" s="8"/>
      <c r="DM490" s="8"/>
      <c r="DN490" s="8"/>
      <c r="DO490" s="8"/>
      <c r="DP490" s="8"/>
      <c r="DQ490" s="8"/>
      <c r="DR490" s="8"/>
      <c r="DS490" s="8"/>
      <c r="DT490" s="8"/>
      <c r="DU490" s="8"/>
      <c r="DV490" s="8"/>
      <c r="DW490" s="8"/>
      <c r="DX490" s="8"/>
      <c r="DY490" s="8"/>
      <c r="DZ490" s="8"/>
      <c r="EA490" s="8"/>
      <c r="EB490" s="8"/>
      <c r="EC490" s="8"/>
      <c r="ED490" s="8"/>
      <c r="EE490" s="8"/>
      <c r="EF490" s="8"/>
      <c r="EG490" s="8"/>
      <c r="EH490" s="8"/>
      <c r="EI490" s="8"/>
      <c r="EJ490" s="8"/>
      <c r="EK490" s="8"/>
      <c r="EL490" s="8"/>
      <c r="EM490" s="8"/>
      <c r="EN490" s="8"/>
      <c r="EO490" s="8"/>
      <c r="EP490" s="8"/>
      <c r="EQ490" s="8"/>
      <c r="ER490" s="8"/>
      <c r="ES490" s="8"/>
      <c r="ET490" s="8"/>
      <c r="EU490" s="8"/>
      <c r="EV490" s="8"/>
      <c r="EW490" s="8"/>
      <c r="EX490" s="8"/>
      <c r="EY490" s="8"/>
      <c r="EZ490" s="8"/>
      <c r="FA490" s="8"/>
      <c r="FB490" s="8"/>
      <c r="FC490" s="8"/>
      <c r="FD490" s="8"/>
      <c r="FE490" s="8"/>
      <c r="FF490" s="8"/>
      <c r="FG490" s="8"/>
      <c r="FH490" s="8"/>
      <c r="FI490" s="8"/>
    </row>
    <row r="491" spans="1:165"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c r="DE491" s="8"/>
      <c r="DF491" s="8"/>
      <c r="DG491" s="8"/>
      <c r="DH491" s="8"/>
      <c r="DI491" s="8"/>
      <c r="DJ491" s="8"/>
      <c r="DK491" s="8"/>
      <c r="DL491" s="8"/>
      <c r="DM491" s="8"/>
      <c r="DN491" s="8"/>
      <c r="DO491" s="8"/>
      <c r="DP491" s="8"/>
      <c r="DQ491" s="8"/>
      <c r="DR491" s="8"/>
      <c r="DS491" s="8"/>
      <c r="DT491" s="8"/>
      <c r="DU491" s="8"/>
      <c r="DV491" s="8"/>
      <c r="DW491" s="8"/>
      <c r="DX491" s="8"/>
      <c r="DY491" s="8"/>
      <c r="DZ491" s="8"/>
      <c r="EA491" s="8"/>
      <c r="EB491" s="8"/>
      <c r="EC491" s="8"/>
      <c r="ED491" s="8"/>
      <c r="EE491" s="8"/>
      <c r="EF491" s="8"/>
      <c r="EG491" s="8"/>
      <c r="EH491" s="8"/>
      <c r="EI491" s="8"/>
      <c r="EJ491" s="8"/>
      <c r="EK491" s="8"/>
      <c r="EL491" s="8"/>
      <c r="EM491" s="8"/>
      <c r="EN491" s="8"/>
      <c r="EO491" s="8"/>
      <c r="EP491" s="8"/>
      <c r="EQ491" s="8"/>
      <c r="ER491" s="8"/>
      <c r="ES491" s="8"/>
      <c r="ET491" s="8"/>
      <c r="EU491" s="8"/>
      <c r="EV491" s="8"/>
      <c r="EW491" s="8"/>
      <c r="EX491" s="8"/>
      <c r="EY491" s="8"/>
      <c r="EZ491" s="8"/>
      <c r="FA491" s="8"/>
      <c r="FB491" s="8"/>
      <c r="FC491" s="8"/>
      <c r="FD491" s="8"/>
      <c r="FE491" s="8"/>
      <c r="FF491" s="8"/>
      <c r="FG491" s="8"/>
      <c r="FH491" s="8"/>
      <c r="FI491" s="8"/>
    </row>
    <row r="492" spans="1:165"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c r="DE492" s="8"/>
      <c r="DF492" s="8"/>
      <c r="DG492" s="8"/>
      <c r="DH492" s="8"/>
      <c r="DI492" s="8"/>
      <c r="DJ492" s="8"/>
      <c r="DK492" s="8"/>
      <c r="DL492" s="8"/>
      <c r="DM492" s="8"/>
      <c r="DN492" s="8"/>
      <c r="DO492" s="8"/>
      <c r="DP492" s="8"/>
      <c r="DQ492" s="8"/>
      <c r="DR492" s="8"/>
      <c r="DS492" s="8"/>
      <c r="DT492" s="8"/>
      <c r="DU492" s="8"/>
      <c r="DV492" s="8"/>
      <c r="DW492" s="8"/>
      <c r="DX492" s="8"/>
      <c r="DY492" s="8"/>
      <c r="DZ492" s="8"/>
      <c r="EA492" s="8"/>
      <c r="EB492" s="8"/>
      <c r="EC492" s="8"/>
      <c r="ED492" s="8"/>
      <c r="EE492" s="8"/>
      <c r="EF492" s="8"/>
      <c r="EG492" s="8"/>
      <c r="EH492" s="8"/>
      <c r="EI492" s="8"/>
      <c r="EJ492" s="8"/>
      <c r="EK492" s="8"/>
      <c r="EL492" s="8"/>
      <c r="EM492" s="8"/>
      <c r="EN492" s="8"/>
      <c r="EO492" s="8"/>
      <c r="EP492" s="8"/>
      <c r="EQ492" s="8"/>
      <c r="ER492" s="8"/>
      <c r="ES492" s="8"/>
      <c r="ET492" s="8"/>
      <c r="EU492" s="8"/>
      <c r="EV492" s="8"/>
      <c r="EW492" s="8"/>
      <c r="EX492" s="8"/>
      <c r="EY492" s="8"/>
      <c r="EZ492" s="8"/>
      <c r="FA492" s="8"/>
      <c r="FB492" s="8"/>
      <c r="FC492" s="8"/>
      <c r="FD492" s="8"/>
      <c r="FE492" s="8"/>
      <c r="FF492" s="8"/>
      <c r="FG492" s="8"/>
      <c r="FH492" s="8"/>
      <c r="FI492" s="8"/>
    </row>
    <row r="493" spans="1:165"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c r="DE493" s="8"/>
      <c r="DF493" s="8"/>
      <c r="DG493" s="8"/>
      <c r="DH493" s="8"/>
      <c r="DI493" s="8"/>
      <c r="DJ493" s="8"/>
      <c r="DK493" s="8"/>
      <c r="DL493" s="8"/>
      <c r="DM493" s="8"/>
      <c r="DN493" s="8"/>
      <c r="DO493" s="8"/>
      <c r="DP493" s="8"/>
      <c r="DQ493" s="8"/>
      <c r="DR493" s="8"/>
      <c r="DS493" s="8"/>
      <c r="DT493" s="8"/>
      <c r="DU493" s="8"/>
      <c r="DV493" s="8"/>
      <c r="DW493" s="8"/>
      <c r="DX493" s="8"/>
      <c r="DY493" s="8"/>
      <c r="DZ493" s="8"/>
      <c r="EA493" s="8"/>
      <c r="EB493" s="8"/>
      <c r="EC493" s="8"/>
      <c r="ED493" s="8"/>
      <c r="EE493" s="8"/>
      <c r="EF493" s="8"/>
      <c r="EG493" s="8"/>
      <c r="EH493" s="8"/>
      <c r="EI493" s="8"/>
      <c r="EJ493" s="8"/>
      <c r="EK493" s="8"/>
      <c r="EL493" s="8"/>
      <c r="EM493" s="8"/>
      <c r="EN493" s="8"/>
      <c r="EO493" s="8"/>
      <c r="EP493" s="8"/>
      <c r="EQ493" s="8"/>
      <c r="ER493" s="8"/>
      <c r="ES493" s="8"/>
      <c r="ET493" s="8"/>
      <c r="EU493" s="8"/>
      <c r="EV493" s="8"/>
      <c r="EW493" s="8"/>
      <c r="EX493" s="8"/>
      <c r="EY493" s="8"/>
      <c r="EZ493" s="8"/>
      <c r="FA493" s="8"/>
      <c r="FB493" s="8"/>
      <c r="FC493" s="8"/>
      <c r="FD493" s="8"/>
      <c r="FE493" s="8"/>
      <c r="FF493" s="8"/>
      <c r="FG493" s="8"/>
      <c r="FH493" s="8"/>
      <c r="FI493" s="8"/>
    </row>
    <row r="494" spans="1:165"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c r="DI494" s="8"/>
      <c r="DJ494" s="8"/>
      <c r="DK494" s="8"/>
      <c r="DL494" s="8"/>
      <c r="DM494" s="8"/>
      <c r="DN494" s="8"/>
      <c r="DO494" s="8"/>
      <c r="DP494" s="8"/>
      <c r="DQ494" s="8"/>
      <c r="DR494" s="8"/>
      <c r="DS494" s="8"/>
      <c r="DT494" s="8"/>
      <c r="DU494" s="8"/>
      <c r="DV494" s="8"/>
      <c r="DW494" s="8"/>
      <c r="DX494" s="8"/>
      <c r="DY494" s="8"/>
      <c r="DZ494" s="8"/>
      <c r="EA494" s="8"/>
      <c r="EB494" s="8"/>
      <c r="EC494" s="8"/>
      <c r="ED494" s="8"/>
      <c r="EE494" s="8"/>
      <c r="EF494" s="8"/>
      <c r="EG494" s="8"/>
      <c r="EH494" s="8"/>
      <c r="EI494" s="8"/>
      <c r="EJ494" s="8"/>
      <c r="EK494" s="8"/>
      <c r="EL494" s="8"/>
      <c r="EM494" s="8"/>
      <c r="EN494" s="8"/>
      <c r="EO494" s="8"/>
      <c r="EP494" s="8"/>
      <c r="EQ494" s="8"/>
      <c r="ER494" s="8"/>
      <c r="ES494" s="8"/>
      <c r="ET494" s="8"/>
      <c r="EU494" s="8"/>
      <c r="EV494" s="8"/>
      <c r="EW494" s="8"/>
      <c r="EX494" s="8"/>
      <c r="EY494" s="8"/>
      <c r="EZ494" s="8"/>
      <c r="FA494" s="8"/>
      <c r="FB494" s="8"/>
      <c r="FC494" s="8"/>
      <c r="FD494" s="8"/>
      <c r="FE494" s="8"/>
      <c r="FF494" s="8"/>
      <c r="FG494" s="8"/>
      <c r="FH494" s="8"/>
      <c r="FI494" s="8"/>
    </row>
    <row r="495" spans="1:165"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c r="CV495" s="8"/>
      <c r="CW495" s="8"/>
      <c r="CX495" s="8"/>
      <c r="CY495" s="8"/>
      <c r="CZ495" s="8"/>
      <c r="DA495" s="8"/>
      <c r="DB495" s="8"/>
      <c r="DC495" s="8"/>
      <c r="DD495" s="8"/>
      <c r="DE495" s="8"/>
      <c r="DF495" s="8"/>
      <c r="DG495" s="8"/>
      <c r="DH495" s="8"/>
      <c r="DI495" s="8"/>
      <c r="DJ495" s="8"/>
      <c r="DK495" s="8"/>
      <c r="DL495" s="8"/>
      <c r="DM495" s="8"/>
      <c r="DN495" s="8"/>
      <c r="DO495" s="8"/>
      <c r="DP495" s="8"/>
      <c r="DQ495" s="8"/>
      <c r="DR495" s="8"/>
      <c r="DS495" s="8"/>
      <c r="DT495" s="8"/>
      <c r="DU495" s="8"/>
      <c r="DV495" s="8"/>
      <c r="DW495" s="8"/>
      <c r="DX495" s="8"/>
      <c r="DY495" s="8"/>
      <c r="DZ495" s="8"/>
      <c r="EA495" s="8"/>
      <c r="EB495" s="8"/>
      <c r="EC495" s="8"/>
      <c r="ED495" s="8"/>
      <c r="EE495" s="8"/>
      <c r="EF495" s="8"/>
      <c r="EG495" s="8"/>
      <c r="EH495" s="8"/>
      <c r="EI495" s="8"/>
      <c r="EJ495" s="8"/>
      <c r="EK495" s="8"/>
      <c r="EL495" s="8"/>
      <c r="EM495" s="8"/>
      <c r="EN495" s="8"/>
      <c r="EO495" s="8"/>
      <c r="EP495" s="8"/>
      <c r="EQ495" s="8"/>
      <c r="ER495" s="8"/>
      <c r="ES495" s="8"/>
      <c r="ET495" s="8"/>
      <c r="EU495" s="8"/>
      <c r="EV495" s="8"/>
      <c r="EW495" s="8"/>
      <c r="EX495" s="8"/>
      <c r="EY495" s="8"/>
      <c r="EZ495" s="8"/>
      <c r="FA495" s="8"/>
      <c r="FB495" s="8"/>
      <c r="FC495" s="8"/>
      <c r="FD495" s="8"/>
      <c r="FE495" s="8"/>
      <c r="FF495" s="8"/>
      <c r="FG495" s="8"/>
      <c r="FH495" s="8"/>
      <c r="FI495" s="8"/>
    </row>
    <row r="496" spans="1:165"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c r="DI496" s="8"/>
      <c r="DJ496" s="8"/>
      <c r="DK496" s="8"/>
      <c r="DL496" s="8"/>
      <c r="DM496" s="8"/>
      <c r="DN496" s="8"/>
      <c r="DO496" s="8"/>
      <c r="DP496" s="8"/>
      <c r="DQ496" s="8"/>
      <c r="DR496" s="8"/>
      <c r="DS496" s="8"/>
      <c r="DT496" s="8"/>
      <c r="DU496" s="8"/>
      <c r="DV496" s="8"/>
      <c r="DW496" s="8"/>
      <c r="DX496" s="8"/>
      <c r="DY496" s="8"/>
      <c r="DZ496" s="8"/>
      <c r="EA496" s="8"/>
      <c r="EB496" s="8"/>
      <c r="EC496" s="8"/>
      <c r="ED496" s="8"/>
      <c r="EE496" s="8"/>
      <c r="EF496" s="8"/>
      <c r="EG496" s="8"/>
      <c r="EH496" s="8"/>
      <c r="EI496" s="8"/>
      <c r="EJ496" s="8"/>
      <c r="EK496" s="8"/>
      <c r="EL496" s="8"/>
      <c r="EM496" s="8"/>
      <c r="EN496" s="8"/>
      <c r="EO496" s="8"/>
      <c r="EP496" s="8"/>
      <c r="EQ496" s="8"/>
      <c r="ER496" s="8"/>
      <c r="ES496" s="8"/>
      <c r="ET496" s="8"/>
      <c r="EU496" s="8"/>
      <c r="EV496" s="8"/>
      <c r="EW496" s="8"/>
      <c r="EX496" s="8"/>
      <c r="EY496" s="8"/>
      <c r="EZ496" s="8"/>
      <c r="FA496" s="8"/>
      <c r="FB496" s="8"/>
      <c r="FC496" s="8"/>
      <c r="FD496" s="8"/>
      <c r="FE496" s="8"/>
      <c r="FF496" s="8"/>
      <c r="FG496" s="8"/>
      <c r="FH496" s="8"/>
      <c r="FI496" s="8"/>
    </row>
    <row r="497" spans="1:165"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c r="CV497" s="8"/>
      <c r="CW497" s="8"/>
      <c r="CX497" s="8"/>
      <c r="CY497" s="8"/>
      <c r="CZ497" s="8"/>
      <c r="DA497" s="8"/>
      <c r="DB497" s="8"/>
      <c r="DC497" s="8"/>
      <c r="DD497" s="8"/>
      <c r="DE497" s="8"/>
      <c r="DF497" s="8"/>
      <c r="DG497" s="8"/>
      <c r="DH497" s="8"/>
      <c r="DI497" s="8"/>
      <c r="DJ497" s="8"/>
      <c r="DK497" s="8"/>
      <c r="DL497" s="8"/>
      <c r="DM497" s="8"/>
      <c r="DN497" s="8"/>
      <c r="DO497" s="8"/>
      <c r="DP497" s="8"/>
      <c r="DQ497" s="8"/>
      <c r="DR497" s="8"/>
      <c r="DS497" s="8"/>
      <c r="DT497" s="8"/>
      <c r="DU497" s="8"/>
      <c r="DV497" s="8"/>
      <c r="DW497" s="8"/>
      <c r="DX497" s="8"/>
      <c r="DY497" s="8"/>
      <c r="DZ497" s="8"/>
      <c r="EA497" s="8"/>
      <c r="EB497" s="8"/>
      <c r="EC497" s="8"/>
      <c r="ED497" s="8"/>
      <c r="EE497" s="8"/>
      <c r="EF497" s="8"/>
      <c r="EG497" s="8"/>
      <c r="EH497" s="8"/>
      <c r="EI497" s="8"/>
      <c r="EJ497" s="8"/>
      <c r="EK497" s="8"/>
      <c r="EL497" s="8"/>
      <c r="EM497" s="8"/>
      <c r="EN497" s="8"/>
      <c r="EO497" s="8"/>
      <c r="EP497" s="8"/>
      <c r="EQ497" s="8"/>
      <c r="ER497" s="8"/>
      <c r="ES497" s="8"/>
      <c r="ET497" s="8"/>
      <c r="EU497" s="8"/>
      <c r="EV497" s="8"/>
      <c r="EW497" s="8"/>
      <c r="EX497" s="8"/>
      <c r="EY497" s="8"/>
      <c r="EZ497" s="8"/>
      <c r="FA497" s="8"/>
      <c r="FB497" s="8"/>
      <c r="FC497" s="8"/>
      <c r="FD497" s="8"/>
      <c r="FE497" s="8"/>
      <c r="FF497" s="8"/>
      <c r="FG497" s="8"/>
      <c r="FH497" s="8"/>
      <c r="FI497" s="8"/>
    </row>
    <row r="498" spans="1:165"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c r="CB498" s="8"/>
      <c r="CC498" s="8"/>
      <c r="CD498" s="8"/>
      <c r="CE498" s="8"/>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c r="DE498" s="8"/>
      <c r="DF498" s="8"/>
      <c r="DG498" s="8"/>
      <c r="DH498" s="8"/>
      <c r="DI498" s="8"/>
      <c r="DJ498" s="8"/>
      <c r="DK498" s="8"/>
      <c r="DL498" s="8"/>
      <c r="DM498" s="8"/>
      <c r="DN498" s="8"/>
      <c r="DO498" s="8"/>
      <c r="DP498" s="8"/>
      <c r="DQ498" s="8"/>
      <c r="DR498" s="8"/>
      <c r="DS498" s="8"/>
      <c r="DT498" s="8"/>
      <c r="DU498" s="8"/>
      <c r="DV498" s="8"/>
      <c r="DW498" s="8"/>
      <c r="DX498" s="8"/>
      <c r="DY498" s="8"/>
      <c r="DZ498" s="8"/>
      <c r="EA498" s="8"/>
      <c r="EB498" s="8"/>
      <c r="EC498" s="8"/>
      <c r="ED498" s="8"/>
      <c r="EE498" s="8"/>
      <c r="EF498" s="8"/>
      <c r="EG498" s="8"/>
      <c r="EH498" s="8"/>
      <c r="EI498" s="8"/>
      <c r="EJ498" s="8"/>
      <c r="EK498" s="8"/>
      <c r="EL498" s="8"/>
      <c r="EM498" s="8"/>
      <c r="EN498" s="8"/>
      <c r="EO498" s="8"/>
      <c r="EP498" s="8"/>
      <c r="EQ498" s="8"/>
      <c r="ER498" s="8"/>
      <c r="ES498" s="8"/>
      <c r="ET498" s="8"/>
      <c r="EU498" s="8"/>
      <c r="EV498" s="8"/>
      <c r="EW498" s="8"/>
      <c r="EX498" s="8"/>
      <c r="EY498" s="8"/>
      <c r="EZ498" s="8"/>
      <c r="FA498" s="8"/>
      <c r="FB498" s="8"/>
      <c r="FC498" s="8"/>
      <c r="FD498" s="8"/>
      <c r="FE498" s="8"/>
      <c r="FF498" s="8"/>
      <c r="FG498" s="8"/>
      <c r="FH498" s="8"/>
      <c r="FI498" s="8"/>
    </row>
    <row r="499" spans="1:165"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c r="DE499" s="8"/>
      <c r="DF499" s="8"/>
      <c r="DG499" s="8"/>
      <c r="DH499" s="8"/>
      <c r="DI499" s="8"/>
      <c r="DJ499" s="8"/>
      <c r="DK499" s="8"/>
      <c r="DL499" s="8"/>
      <c r="DM499" s="8"/>
      <c r="DN499" s="8"/>
      <c r="DO499" s="8"/>
      <c r="DP499" s="8"/>
      <c r="DQ499" s="8"/>
      <c r="DR499" s="8"/>
      <c r="DS499" s="8"/>
      <c r="DT499" s="8"/>
      <c r="DU499" s="8"/>
      <c r="DV499" s="8"/>
      <c r="DW499" s="8"/>
      <c r="DX499" s="8"/>
      <c r="DY499" s="8"/>
      <c r="DZ499" s="8"/>
      <c r="EA499" s="8"/>
      <c r="EB499" s="8"/>
      <c r="EC499" s="8"/>
      <c r="ED499" s="8"/>
      <c r="EE499" s="8"/>
      <c r="EF499" s="8"/>
      <c r="EG499" s="8"/>
      <c r="EH499" s="8"/>
      <c r="EI499" s="8"/>
      <c r="EJ499" s="8"/>
      <c r="EK499" s="8"/>
      <c r="EL499" s="8"/>
      <c r="EM499" s="8"/>
      <c r="EN499" s="8"/>
      <c r="EO499" s="8"/>
      <c r="EP499" s="8"/>
      <c r="EQ499" s="8"/>
      <c r="ER499" s="8"/>
      <c r="ES499" s="8"/>
      <c r="ET499" s="8"/>
      <c r="EU499" s="8"/>
      <c r="EV499" s="8"/>
      <c r="EW499" s="8"/>
      <c r="EX499" s="8"/>
      <c r="EY499" s="8"/>
      <c r="EZ499" s="8"/>
      <c r="FA499" s="8"/>
      <c r="FB499" s="8"/>
      <c r="FC499" s="8"/>
      <c r="FD499" s="8"/>
      <c r="FE499" s="8"/>
      <c r="FF499" s="8"/>
      <c r="FG499" s="8"/>
      <c r="FH499" s="8"/>
      <c r="FI499" s="8"/>
    </row>
    <row r="500" spans="1:165"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c r="DE500" s="8"/>
      <c r="DF500" s="8"/>
      <c r="DG500" s="8"/>
      <c r="DH500" s="8"/>
      <c r="DI500" s="8"/>
      <c r="DJ500" s="8"/>
      <c r="DK500" s="8"/>
      <c r="DL500" s="8"/>
      <c r="DM500" s="8"/>
      <c r="DN500" s="8"/>
      <c r="DO500" s="8"/>
      <c r="DP500" s="8"/>
      <c r="DQ500" s="8"/>
      <c r="DR500" s="8"/>
      <c r="DS500" s="8"/>
      <c r="DT500" s="8"/>
      <c r="DU500" s="8"/>
      <c r="DV500" s="8"/>
      <c r="DW500" s="8"/>
      <c r="DX500" s="8"/>
      <c r="DY500" s="8"/>
      <c r="DZ500" s="8"/>
      <c r="EA500" s="8"/>
      <c r="EB500" s="8"/>
      <c r="EC500" s="8"/>
      <c r="ED500" s="8"/>
      <c r="EE500" s="8"/>
      <c r="EF500" s="8"/>
      <c r="EG500" s="8"/>
      <c r="EH500" s="8"/>
      <c r="EI500" s="8"/>
      <c r="EJ500" s="8"/>
      <c r="EK500" s="8"/>
      <c r="EL500" s="8"/>
      <c r="EM500" s="8"/>
      <c r="EN500" s="8"/>
      <c r="EO500" s="8"/>
      <c r="EP500" s="8"/>
      <c r="EQ500" s="8"/>
      <c r="ER500" s="8"/>
      <c r="ES500" s="8"/>
      <c r="ET500" s="8"/>
      <c r="EU500" s="8"/>
      <c r="EV500" s="8"/>
      <c r="EW500" s="8"/>
      <c r="EX500" s="8"/>
      <c r="EY500" s="8"/>
      <c r="EZ500" s="8"/>
      <c r="FA500" s="8"/>
      <c r="FB500" s="8"/>
      <c r="FC500" s="8"/>
      <c r="FD500" s="8"/>
      <c r="FE500" s="8"/>
      <c r="FF500" s="8"/>
      <c r="FG500" s="8"/>
      <c r="FH500" s="8"/>
      <c r="FI500" s="8"/>
    </row>
    <row r="501" spans="1:165"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c r="DI501" s="8"/>
      <c r="DJ501" s="8"/>
      <c r="DK501" s="8"/>
      <c r="DL501" s="8"/>
      <c r="DM501" s="8"/>
      <c r="DN501" s="8"/>
      <c r="DO501" s="8"/>
      <c r="DP501" s="8"/>
      <c r="DQ501" s="8"/>
      <c r="DR501" s="8"/>
      <c r="DS501" s="8"/>
      <c r="DT501" s="8"/>
      <c r="DU501" s="8"/>
      <c r="DV501" s="8"/>
      <c r="DW501" s="8"/>
      <c r="DX501" s="8"/>
      <c r="DY501" s="8"/>
      <c r="DZ501" s="8"/>
      <c r="EA501" s="8"/>
      <c r="EB501" s="8"/>
      <c r="EC501" s="8"/>
      <c r="ED501" s="8"/>
      <c r="EE501" s="8"/>
      <c r="EF501" s="8"/>
      <c r="EG501" s="8"/>
      <c r="EH501" s="8"/>
      <c r="EI501" s="8"/>
      <c r="EJ501" s="8"/>
      <c r="EK501" s="8"/>
      <c r="EL501" s="8"/>
      <c r="EM501" s="8"/>
      <c r="EN501" s="8"/>
      <c r="EO501" s="8"/>
      <c r="EP501" s="8"/>
      <c r="EQ501" s="8"/>
      <c r="ER501" s="8"/>
      <c r="ES501" s="8"/>
      <c r="ET501" s="8"/>
      <c r="EU501" s="8"/>
      <c r="EV501" s="8"/>
      <c r="EW501" s="8"/>
      <c r="EX501" s="8"/>
      <c r="EY501" s="8"/>
      <c r="EZ501" s="8"/>
      <c r="FA501" s="8"/>
      <c r="FB501" s="8"/>
      <c r="FC501" s="8"/>
      <c r="FD501" s="8"/>
      <c r="FE501" s="8"/>
      <c r="FF501" s="8"/>
      <c r="FG501" s="8"/>
      <c r="FH501" s="8"/>
      <c r="FI501" s="8"/>
    </row>
    <row r="502" spans="1:165"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c r="DE502" s="8"/>
      <c r="DF502" s="8"/>
      <c r="DG502" s="8"/>
      <c r="DH502" s="8"/>
      <c r="DI502" s="8"/>
      <c r="DJ502" s="8"/>
      <c r="DK502" s="8"/>
      <c r="DL502" s="8"/>
      <c r="DM502" s="8"/>
      <c r="DN502" s="8"/>
      <c r="DO502" s="8"/>
      <c r="DP502" s="8"/>
      <c r="DQ502" s="8"/>
      <c r="DR502" s="8"/>
      <c r="DS502" s="8"/>
      <c r="DT502" s="8"/>
      <c r="DU502" s="8"/>
      <c r="DV502" s="8"/>
      <c r="DW502" s="8"/>
      <c r="DX502" s="8"/>
      <c r="DY502" s="8"/>
      <c r="DZ502" s="8"/>
      <c r="EA502" s="8"/>
      <c r="EB502" s="8"/>
      <c r="EC502" s="8"/>
      <c r="ED502" s="8"/>
      <c r="EE502" s="8"/>
      <c r="EF502" s="8"/>
      <c r="EG502" s="8"/>
      <c r="EH502" s="8"/>
      <c r="EI502" s="8"/>
      <c r="EJ502" s="8"/>
      <c r="EK502" s="8"/>
      <c r="EL502" s="8"/>
      <c r="EM502" s="8"/>
      <c r="EN502" s="8"/>
      <c r="EO502" s="8"/>
      <c r="EP502" s="8"/>
      <c r="EQ502" s="8"/>
      <c r="ER502" s="8"/>
      <c r="ES502" s="8"/>
      <c r="ET502" s="8"/>
      <c r="EU502" s="8"/>
      <c r="EV502" s="8"/>
      <c r="EW502" s="8"/>
      <c r="EX502" s="8"/>
      <c r="EY502" s="8"/>
      <c r="EZ502" s="8"/>
      <c r="FA502" s="8"/>
      <c r="FB502" s="8"/>
      <c r="FC502" s="8"/>
      <c r="FD502" s="8"/>
      <c r="FE502" s="8"/>
      <c r="FF502" s="8"/>
      <c r="FG502" s="8"/>
      <c r="FH502" s="8"/>
      <c r="FI502" s="8"/>
    </row>
    <row r="503" spans="1:165"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c r="CG503" s="8"/>
      <c r="CH503" s="8"/>
      <c r="CI503" s="8"/>
      <c r="CJ503" s="8"/>
      <c r="CK503" s="8"/>
      <c r="CL503" s="8"/>
      <c r="CM503" s="8"/>
      <c r="CN503" s="8"/>
      <c r="CO503" s="8"/>
      <c r="CP503" s="8"/>
      <c r="CQ503" s="8"/>
      <c r="CR503" s="8"/>
      <c r="CS503" s="8"/>
      <c r="CT503" s="8"/>
      <c r="CU503" s="8"/>
      <c r="CV503" s="8"/>
      <c r="CW503" s="8"/>
      <c r="CX503" s="8"/>
      <c r="CY503" s="8"/>
      <c r="CZ503" s="8"/>
      <c r="DA503" s="8"/>
      <c r="DB503" s="8"/>
      <c r="DC503" s="8"/>
      <c r="DD503" s="8"/>
      <c r="DE503" s="8"/>
      <c r="DF503" s="8"/>
      <c r="DG503" s="8"/>
      <c r="DH503" s="8"/>
      <c r="DI503" s="8"/>
      <c r="DJ503" s="8"/>
      <c r="DK503" s="8"/>
      <c r="DL503" s="8"/>
      <c r="DM503" s="8"/>
      <c r="DN503" s="8"/>
      <c r="DO503" s="8"/>
      <c r="DP503" s="8"/>
      <c r="DQ503" s="8"/>
      <c r="DR503" s="8"/>
      <c r="DS503" s="8"/>
      <c r="DT503" s="8"/>
      <c r="DU503" s="8"/>
      <c r="DV503" s="8"/>
      <c r="DW503" s="8"/>
      <c r="DX503" s="8"/>
      <c r="DY503" s="8"/>
      <c r="DZ503" s="8"/>
      <c r="EA503" s="8"/>
      <c r="EB503" s="8"/>
      <c r="EC503" s="8"/>
      <c r="ED503" s="8"/>
      <c r="EE503" s="8"/>
      <c r="EF503" s="8"/>
      <c r="EG503" s="8"/>
      <c r="EH503" s="8"/>
      <c r="EI503" s="8"/>
      <c r="EJ503" s="8"/>
      <c r="EK503" s="8"/>
      <c r="EL503" s="8"/>
      <c r="EM503" s="8"/>
      <c r="EN503" s="8"/>
      <c r="EO503" s="8"/>
      <c r="EP503" s="8"/>
      <c r="EQ503" s="8"/>
      <c r="ER503" s="8"/>
      <c r="ES503" s="8"/>
      <c r="ET503" s="8"/>
      <c r="EU503" s="8"/>
      <c r="EV503" s="8"/>
      <c r="EW503" s="8"/>
      <c r="EX503" s="8"/>
      <c r="EY503" s="8"/>
      <c r="EZ503" s="8"/>
      <c r="FA503" s="8"/>
      <c r="FB503" s="8"/>
      <c r="FC503" s="8"/>
      <c r="FD503" s="8"/>
      <c r="FE503" s="8"/>
      <c r="FF503" s="8"/>
      <c r="FG503" s="8"/>
      <c r="FH503" s="8"/>
      <c r="FI503" s="8"/>
    </row>
    <row r="504" spans="1:165"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c r="CB504" s="8"/>
      <c r="CC504" s="8"/>
      <c r="CD504" s="8"/>
      <c r="CE504" s="8"/>
      <c r="CF504" s="8"/>
      <c r="CG504" s="8"/>
      <c r="CH504" s="8"/>
      <c r="CI504" s="8"/>
      <c r="CJ504" s="8"/>
      <c r="CK504" s="8"/>
      <c r="CL504" s="8"/>
      <c r="CM504" s="8"/>
      <c r="CN504" s="8"/>
      <c r="CO504" s="8"/>
      <c r="CP504" s="8"/>
      <c r="CQ504" s="8"/>
      <c r="CR504" s="8"/>
      <c r="CS504" s="8"/>
      <c r="CT504" s="8"/>
      <c r="CU504" s="8"/>
      <c r="CV504" s="8"/>
      <c r="CW504" s="8"/>
      <c r="CX504" s="8"/>
      <c r="CY504" s="8"/>
      <c r="CZ504" s="8"/>
      <c r="DA504" s="8"/>
      <c r="DB504" s="8"/>
      <c r="DC504" s="8"/>
      <c r="DD504" s="8"/>
      <c r="DE504" s="8"/>
      <c r="DF504" s="8"/>
      <c r="DG504" s="8"/>
      <c r="DH504" s="8"/>
      <c r="DI504" s="8"/>
      <c r="DJ504" s="8"/>
      <c r="DK504" s="8"/>
      <c r="DL504" s="8"/>
      <c r="DM504" s="8"/>
      <c r="DN504" s="8"/>
      <c r="DO504" s="8"/>
      <c r="DP504" s="8"/>
      <c r="DQ504" s="8"/>
      <c r="DR504" s="8"/>
      <c r="DS504" s="8"/>
      <c r="DT504" s="8"/>
      <c r="DU504" s="8"/>
      <c r="DV504" s="8"/>
      <c r="DW504" s="8"/>
      <c r="DX504" s="8"/>
      <c r="DY504" s="8"/>
      <c r="DZ504" s="8"/>
      <c r="EA504" s="8"/>
      <c r="EB504" s="8"/>
      <c r="EC504" s="8"/>
      <c r="ED504" s="8"/>
      <c r="EE504" s="8"/>
      <c r="EF504" s="8"/>
      <c r="EG504" s="8"/>
      <c r="EH504" s="8"/>
      <c r="EI504" s="8"/>
      <c r="EJ504" s="8"/>
      <c r="EK504" s="8"/>
      <c r="EL504" s="8"/>
      <c r="EM504" s="8"/>
      <c r="EN504" s="8"/>
      <c r="EO504" s="8"/>
      <c r="EP504" s="8"/>
      <c r="EQ504" s="8"/>
      <c r="ER504" s="8"/>
      <c r="ES504" s="8"/>
      <c r="ET504" s="8"/>
      <c r="EU504" s="8"/>
      <c r="EV504" s="8"/>
      <c r="EW504" s="8"/>
      <c r="EX504" s="8"/>
      <c r="EY504" s="8"/>
      <c r="EZ504" s="8"/>
      <c r="FA504" s="8"/>
      <c r="FB504" s="8"/>
      <c r="FC504" s="8"/>
      <c r="FD504" s="8"/>
      <c r="FE504" s="8"/>
      <c r="FF504" s="8"/>
      <c r="FG504" s="8"/>
      <c r="FH504" s="8"/>
      <c r="FI504" s="8"/>
    </row>
    <row r="505" spans="1:165"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8"/>
      <c r="CW505" s="8"/>
      <c r="CX505" s="8"/>
      <c r="CY505" s="8"/>
      <c r="CZ505" s="8"/>
      <c r="DA505" s="8"/>
      <c r="DB505" s="8"/>
      <c r="DC505" s="8"/>
      <c r="DD505" s="8"/>
      <c r="DE505" s="8"/>
      <c r="DF505" s="8"/>
      <c r="DG505" s="8"/>
      <c r="DH505" s="8"/>
      <c r="DI505" s="8"/>
      <c r="DJ505" s="8"/>
      <c r="DK505" s="8"/>
      <c r="DL505" s="8"/>
      <c r="DM505" s="8"/>
      <c r="DN505" s="8"/>
      <c r="DO505" s="8"/>
      <c r="DP505" s="8"/>
      <c r="DQ505" s="8"/>
      <c r="DR505" s="8"/>
      <c r="DS505" s="8"/>
      <c r="DT505" s="8"/>
      <c r="DU505" s="8"/>
      <c r="DV505" s="8"/>
      <c r="DW505" s="8"/>
      <c r="DX505" s="8"/>
      <c r="DY505" s="8"/>
      <c r="DZ505" s="8"/>
      <c r="EA505" s="8"/>
      <c r="EB505" s="8"/>
      <c r="EC505" s="8"/>
      <c r="ED505" s="8"/>
      <c r="EE505" s="8"/>
      <c r="EF505" s="8"/>
      <c r="EG505" s="8"/>
      <c r="EH505" s="8"/>
      <c r="EI505" s="8"/>
      <c r="EJ505" s="8"/>
      <c r="EK505" s="8"/>
      <c r="EL505" s="8"/>
      <c r="EM505" s="8"/>
      <c r="EN505" s="8"/>
      <c r="EO505" s="8"/>
      <c r="EP505" s="8"/>
      <c r="EQ505" s="8"/>
      <c r="ER505" s="8"/>
      <c r="ES505" s="8"/>
      <c r="ET505" s="8"/>
      <c r="EU505" s="8"/>
      <c r="EV505" s="8"/>
      <c r="EW505" s="8"/>
      <c r="EX505" s="8"/>
      <c r="EY505" s="8"/>
      <c r="EZ505" s="8"/>
      <c r="FA505" s="8"/>
      <c r="FB505" s="8"/>
      <c r="FC505" s="8"/>
      <c r="FD505" s="8"/>
      <c r="FE505" s="8"/>
      <c r="FF505" s="8"/>
      <c r="FG505" s="8"/>
      <c r="FH505" s="8"/>
      <c r="FI505" s="8"/>
    </row>
    <row r="506" spans="1:165"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8"/>
      <c r="CW506" s="8"/>
      <c r="CX506" s="8"/>
      <c r="CY506" s="8"/>
      <c r="CZ506" s="8"/>
      <c r="DA506" s="8"/>
      <c r="DB506" s="8"/>
      <c r="DC506" s="8"/>
      <c r="DD506" s="8"/>
      <c r="DE506" s="8"/>
      <c r="DF506" s="8"/>
      <c r="DG506" s="8"/>
      <c r="DH506" s="8"/>
      <c r="DI506" s="8"/>
      <c r="DJ506" s="8"/>
      <c r="DK506" s="8"/>
      <c r="DL506" s="8"/>
      <c r="DM506" s="8"/>
      <c r="DN506" s="8"/>
      <c r="DO506" s="8"/>
      <c r="DP506" s="8"/>
      <c r="DQ506" s="8"/>
      <c r="DR506" s="8"/>
      <c r="DS506" s="8"/>
      <c r="DT506" s="8"/>
      <c r="DU506" s="8"/>
      <c r="DV506" s="8"/>
      <c r="DW506" s="8"/>
      <c r="DX506" s="8"/>
      <c r="DY506" s="8"/>
      <c r="DZ506" s="8"/>
      <c r="EA506" s="8"/>
      <c r="EB506" s="8"/>
      <c r="EC506" s="8"/>
      <c r="ED506" s="8"/>
      <c r="EE506" s="8"/>
      <c r="EF506" s="8"/>
      <c r="EG506" s="8"/>
      <c r="EH506" s="8"/>
      <c r="EI506" s="8"/>
      <c r="EJ506" s="8"/>
      <c r="EK506" s="8"/>
      <c r="EL506" s="8"/>
      <c r="EM506" s="8"/>
      <c r="EN506" s="8"/>
      <c r="EO506" s="8"/>
      <c r="EP506" s="8"/>
      <c r="EQ506" s="8"/>
      <c r="ER506" s="8"/>
      <c r="ES506" s="8"/>
      <c r="ET506" s="8"/>
      <c r="EU506" s="8"/>
      <c r="EV506" s="8"/>
      <c r="EW506" s="8"/>
      <c r="EX506" s="8"/>
      <c r="EY506" s="8"/>
      <c r="EZ506" s="8"/>
      <c r="FA506" s="8"/>
      <c r="FB506" s="8"/>
      <c r="FC506" s="8"/>
      <c r="FD506" s="8"/>
      <c r="FE506" s="8"/>
      <c r="FF506" s="8"/>
      <c r="FG506" s="8"/>
      <c r="FH506" s="8"/>
      <c r="FI506" s="8"/>
    </row>
    <row r="507" spans="1:165"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8"/>
      <c r="CW507" s="8"/>
      <c r="CX507" s="8"/>
      <c r="CY507" s="8"/>
      <c r="CZ507" s="8"/>
      <c r="DA507" s="8"/>
      <c r="DB507" s="8"/>
      <c r="DC507" s="8"/>
      <c r="DD507" s="8"/>
      <c r="DE507" s="8"/>
      <c r="DF507" s="8"/>
      <c r="DG507" s="8"/>
      <c r="DH507" s="8"/>
      <c r="DI507" s="8"/>
      <c r="DJ507" s="8"/>
      <c r="DK507" s="8"/>
      <c r="DL507" s="8"/>
      <c r="DM507" s="8"/>
      <c r="DN507" s="8"/>
      <c r="DO507" s="8"/>
      <c r="DP507" s="8"/>
      <c r="DQ507" s="8"/>
      <c r="DR507" s="8"/>
      <c r="DS507" s="8"/>
      <c r="DT507" s="8"/>
      <c r="DU507" s="8"/>
      <c r="DV507" s="8"/>
      <c r="DW507" s="8"/>
      <c r="DX507" s="8"/>
      <c r="DY507" s="8"/>
      <c r="DZ507" s="8"/>
      <c r="EA507" s="8"/>
      <c r="EB507" s="8"/>
      <c r="EC507" s="8"/>
      <c r="ED507" s="8"/>
      <c r="EE507" s="8"/>
      <c r="EF507" s="8"/>
      <c r="EG507" s="8"/>
      <c r="EH507" s="8"/>
      <c r="EI507" s="8"/>
      <c r="EJ507" s="8"/>
      <c r="EK507" s="8"/>
      <c r="EL507" s="8"/>
      <c r="EM507" s="8"/>
      <c r="EN507" s="8"/>
      <c r="EO507" s="8"/>
      <c r="EP507" s="8"/>
      <c r="EQ507" s="8"/>
      <c r="ER507" s="8"/>
      <c r="ES507" s="8"/>
      <c r="ET507" s="8"/>
      <c r="EU507" s="8"/>
      <c r="EV507" s="8"/>
      <c r="EW507" s="8"/>
      <c r="EX507" s="8"/>
      <c r="EY507" s="8"/>
      <c r="EZ507" s="8"/>
      <c r="FA507" s="8"/>
      <c r="FB507" s="8"/>
      <c r="FC507" s="8"/>
      <c r="FD507" s="8"/>
      <c r="FE507" s="8"/>
      <c r="FF507" s="8"/>
      <c r="FG507" s="8"/>
      <c r="FH507" s="8"/>
      <c r="FI507" s="8"/>
    </row>
    <row r="508" spans="1:165"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8"/>
      <c r="CW508" s="8"/>
      <c r="CX508" s="8"/>
      <c r="CY508" s="8"/>
      <c r="CZ508" s="8"/>
      <c r="DA508" s="8"/>
      <c r="DB508" s="8"/>
      <c r="DC508" s="8"/>
      <c r="DD508" s="8"/>
      <c r="DE508" s="8"/>
      <c r="DF508" s="8"/>
      <c r="DG508" s="8"/>
      <c r="DH508" s="8"/>
      <c r="DI508" s="8"/>
      <c r="DJ508" s="8"/>
      <c r="DK508" s="8"/>
      <c r="DL508" s="8"/>
      <c r="DM508" s="8"/>
      <c r="DN508" s="8"/>
      <c r="DO508" s="8"/>
      <c r="DP508" s="8"/>
      <c r="DQ508" s="8"/>
      <c r="DR508" s="8"/>
      <c r="DS508" s="8"/>
      <c r="DT508" s="8"/>
      <c r="DU508" s="8"/>
      <c r="DV508" s="8"/>
      <c r="DW508" s="8"/>
      <c r="DX508" s="8"/>
      <c r="DY508" s="8"/>
      <c r="DZ508" s="8"/>
      <c r="EA508" s="8"/>
      <c r="EB508" s="8"/>
      <c r="EC508" s="8"/>
      <c r="ED508" s="8"/>
      <c r="EE508" s="8"/>
      <c r="EF508" s="8"/>
      <c r="EG508" s="8"/>
      <c r="EH508" s="8"/>
      <c r="EI508" s="8"/>
      <c r="EJ508" s="8"/>
      <c r="EK508" s="8"/>
      <c r="EL508" s="8"/>
      <c r="EM508" s="8"/>
      <c r="EN508" s="8"/>
      <c r="EO508" s="8"/>
      <c r="EP508" s="8"/>
      <c r="EQ508" s="8"/>
      <c r="ER508" s="8"/>
      <c r="ES508" s="8"/>
      <c r="ET508" s="8"/>
      <c r="EU508" s="8"/>
      <c r="EV508" s="8"/>
      <c r="EW508" s="8"/>
      <c r="EX508" s="8"/>
      <c r="EY508" s="8"/>
      <c r="EZ508" s="8"/>
      <c r="FA508" s="8"/>
      <c r="FB508" s="8"/>
      <c r="FC508" s="8"/>
      <c r="FD508" s="8"/>
      <c r="FE508" s="8"/>
      <c r="FF508" s="8"/>
      <c r="FG508" s="8"/>
      <c r="FH508" s="8"/>
      <c r="FI508" s="8"/>
    </row>
    <row r="509" spans="1:165"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c r="CV509" s="8"/>
      <c r="CW509" s="8"/>
      <c r="CX509" s="8"/>
      <c r="CY509" s="8"/>
      <c r="CZ509" s="8"/>
      <c r="DA509" s="8"/>
      <c r="DB509" s="8"/>
      <c r="DC509" s="8"/>
      <c r="DD509" s="8"/>
      <c r="DE509" s="8"/>
      <c r="DF509" s="8"/>
      <c r="DG509" s="8"/>
      <c r="DH509" s="8"/>
      <c r="DI509" s="8"/>
      <c r="DJ509" s="8"/>
      <c r="DK509" s="8"/>
      <c r="DL509" s="8"/>
      <c r="DM509" s="8"/>
      <c r="DN509" s="8"/>
      <c r="DO509" s="8"/>
      <c r="DP509" s="8"/>
      <c r="DQ509" s="8"/>
      <c r="DR509" s="8"/>
      <c r="DS509" s="8"/>
      <c r="DT509" s="8"/>
      <c r="DU509" s="8"/>
      <c r="DV509" s="8"/>
      <c r="DW509" s="8"/>
      <c r="DX509" s="8"/>
      <c r="DY509" s="8"/>
      <c r="DZ509" s="8"/>
      <c r="EA509" s="8"/>
      <c r="EB509" s="8"/>
      <c r="EC509" s="8"/>
      <c r="ED509" s="8"/>
      <c r="EE509" s="8"/>
      <c r="EF509" s="8"/>
      <c r="EG509" s="8"/>
      <c r="EH509" s="8"/>
      <c r="EI509" s="8"/>
      <c r="EJ509" s="8"/>
      <c r="EK509" s="8"/>
      <c r="EL509" s="8"/>
      <c r="EM509" s="8"/>
      <c r="EN509" s="8"/>
      <c r="EO509" s="8"/>
      <c r="EP509" s="8"/>
      <c r="EQ509" s="8"/>
      <c r="ER509" s="8"/>
      <c r="ES509" s="8"/>
      <c r="ET509" s="8"/>
      <c r="EU509" s="8"/>
      <c r="EV509" s="8"/>
      <c r="EW509" s="8"/>
      <c r="EX509" s="8"/>
      <c r="EY509" s="8"/>
      <c r="EZ509" s="8"/>
      <c r="FA509" s="8"/>
      <c r="FB509" s="8"/>
      <c r="FC509" s="8"/>
      <c r="FD509" s="8"/>
      <c r="FE509" s="8"/>
      <c r="FF509" s="8"/>
      <c r="FG509" s="8"/>
      <c r="FH509" s="8"/>
      <c r="FI509" s="8"/>
    </row>
    <row r="510" spans="1:165"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c r="DE510" s="8"/>
      <c r="DF510" s="8"/>
      <c r="DG510" s="8"/>
      <c r="DH510" s="8"/>
      <c r="DI510" s="8"/>
      <c r="DJ510" s="8"/>
      <c r="DK510" s="8"/>
      <c r="DL510" s="8"/>
      <c r="DM510" s="8"/>
      <c r="DN510" s="8"/>
      <c r="DO510" s="8"/>
      <c r="DP510" s="8"/>
      <c r="DQ510" s="8"/>
      <c r="DR510" s="8"/>
      <c r="DS510" s="8"/>
      <c r="DT510" s="8"/>
      <c r="DU510" s="8"/>
      <c r="DV510" s="8"/>
      <c r="DW510" s="8"/>
      <c r="DX510" s="8"/>
      <c r="DY510" s="8"/>
      <c r="DZ510" s="8"/>
      <c r="EA510" s="8"/>
      <c r="EB510" s="8"/>
      <c r="EC510" s="8"/>
      <c r="ED510" s="8"/>
      <c r="EE510" s="8"/>
      <c r="EF510" s="8"/>
      <c r="EG510" s="8"/>
      <c r="EH510" s="8"/>
      <c r="EI510" s="8"/>
      <c r="EJ510" s="8"/>
      <c r="EK510" s="8"/>
      <c r="EL510" s="8"/>
      <c r="EM510" s="8"/>
      <c r="EN510" s="8"/>
      <c r="EO510" s="8"/>
      <c r="EP510" s="8"/>
      <c r="EQ510" s="8"/>
      <c r="ER510" s="8"/>
      <c r="ES510" s="8"/>
      <c r="ET510" s="8"/>
      <c r="EU510" s="8"/>
      <c r="EV510" s="8"/>
      <c r="EW510" s="8"/>
      <c r="EX510" s="8"/>
      <c r="EY510" s="8"/>
      <c r="EZ510" s="8"/>
      <c r="FA510" s="8"/>
      <c r="FB510" s="8"/>
      <c r="FC510" s="8"/>
      <c r="FD510" s="8"/>
      <c r="FE510" s="8"/>
      <c r="FF510" s="8"/>
      <c r="FG510" s="8"/>
      <c r="FH510" s="8"/>
      <c r="FI510" s="8"/>
    </row>
    <row r="511" spans="1:165"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c r="CW511" s="8"/>
      <c r="CX511" s="8"/>
      <c r="CY511" s="8"/>
      <c r="CZ511" s="8"/>
      <c r="DA511" s="8"/>
      <c r="DB511" s="8"/>
      <c r="DC511" s="8"/>
      <c r="DD511" s="8"/>
      <c r="DE511" s="8"/>
      <c r="DF511" s="8"/>
      <c r="DG511" s="8"/>
      <c r="DH511" s="8"/>
      <c r="DI511" s="8"/>
      <c r="DJ511" s="8"/>
      <c r="DK511" s="8"/>
      <c r="DL511" s="8"/>
      <c r="DM511" s="8"/>
      <c r="DN511" s="8"/>
      <c r="DO511" s="8"/>
      <c r="DP511" s="8"/>
      <c r="DQ511" s="8"/>
      <c r="DR511" s="8"/>
      <c r="DS511" s="8"/>
      <c r="DT511" s="8"/>
      <c r="DU511" s="8"/>
      <c r="DV511" s="8"/>
      <c r="DW511" s="8"/>
      <c r="DX511" s="8"/>
      <c r="DY511" s="8"/>
      <c r="DZ511" s="8"/>
      <c r="EA511" s="8"/>
      <c r="EB511" s="8"/>
      <c r="EC511" s="8"/>
      <c r="ED511" s="8"/>
      <c r="EE511" s="8"/>
      <c r="EF511" s="8"/>
      <c r="EG511" s="8"/>
      <c r="EH511" s="8"/>
      <c r="EI511" s="8"/>
      <c r="EJ511" s="8"/>
      <c r="EK511" s="8"/>
      <c r="EL511" s="8"/>
      <c r="EM511" s="8"/>
      <c r="EN511" s="8"/>
      <c r="EO511" s="8"/>
      <c r="EP511" s="8"/>
      <c r="EQ511" s="8"/>
      <c r="ER511" s="8"/>
      <c r="ES511" s="8"/>
      <c r="ET511" s="8"/>
      <c r="EU511" s="8"/>
      <c r="EV511" s="8"/>
      <c r="EW511" s="8"/>
      <c r="EX511" s="8"/>
      <c r="EY511" s="8"/>
      <c r="EZ511" s="8"/>
      <c r="FA511" s="8"/>
      <c r="FB511" s="8"/>
      <c r="FC511" s="8"/>
      <c r="FD511" s="8"/>
      <c r="FE511" s="8"/>
      <c r="FF511" s="8"/>
      <c r="FG511" s="8"/>
      <c r="FH511" s="8"/>
      <c r="FI511" s="8"/>
    </row>
    <row r="512" spans="1:165"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c r="DE512" s="8"/>
      <c r="DF512" s="8"/>
      <c r="DG512" s="8"/>
      <c r="DH512" s="8"/>
      <c r="DI512" s="8"/>
      <c r="DJ512" s="8"/>
      <c r="DK512" s="8"/>
      <c r="DL512" s="8"/>
      <c r="DM512" s="8"/>
      <c r="DN512" s="8"/>
      <c r="DO512" s="8"/>
      <c r="DP512" s="8"/>
      <c r="DQ512" s="8"/>
      <c r="DR512" s="8"/>
      <c r="DS512" s="8"/>
      <c r="DT512" s="8"/>
      <c r="DU512" s="8"/>
      <c r="DV512" s="8"/>
      <c r="DW512" s="8"/>
      <c r="DX512" s="8"/>
      <c r="DY512" s="8"/>
      <c r="DZ512" s="8"/>
      <c r="EA512" s="8"/>
      <c r="EB512" s="8"/>
      <c r="EC512" s="8"/>
      <c r="ED512" s="8"/>
      <c r="EE512" s="8"/>
      <c r="EF512" s="8"/>
      <c r="EG512" s="8"/>
      <c r="EH512" s="8"/>
      <c r="EI512" s="8"/>
      <c r="EJ512" s="8"/>
      <c r="EK512" s="8"/>
      <c r="EL512" s="8"/>
      <c r="EM512" s="8"/>
      <c r="EN512" s="8"/>
      <c r="EO512" s="8"/>
      <c r="EP512" s="8"/>
      <c r="EQ512" s="8"/>
      <c r="ER512" s="8"/>
      <c r="ES512" s="8"/>
      <c r="ET512" s="8"/>
      <c r="EU512" s="8"/>
      <c r="EV512" s="8"/>
      <c r="EW512" s="8"/>
      <c r="EX512" s="8"/>
      <c r="EY512" s="8"/>
      <c r="EZ512" s="8"/>
      <c r="FA512" s="8"/>
      <c r="FB512" s="8"/>
      <c r="FC512" s="8"/>
      <c r="FD512" s="8"/>
      <c r="FE512" s="8"/>
      <c r="FF512" s="8"/>
      <c r="FG512" s="8"/>
      <c r="FH512" s="8"/>
      <c r="FI512" s="8"/>
    </row>
    <row r="513" spans="1:165"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8"/>
      <c r="CW513" s="8"/>
      <c r="CX513" s="8"/>
      <c r="CY513" s="8"/>
      <c r="CZ513" s="8"/>
      <c r="DA513" s="8"/>
      <c r="DB513" s="8"/>
      <c r="DC513" s="8"/>
      <c r="DD513" s="8"/>
      <c r="DE513" s="8"/>
      <c r="DF513" s="8"/>
      <c r="DG513" s="8"/>
      <c r="DH513" s="8"/>
      <c r="DI513" s="8"/>
      <c r="DJ513" s="8"/>
      <c r="DK513" s="8"/>
      <c r="DL513" s="8"/>
      <c r="DM513" s="8"/>
      <c r="DN513" s="8"/>
      <c r="DO513" s="8"/>
      <c r="DP513" s="8"/>
      <c r="DQ513" s="8"/>
      <c r="DR513" s="8"/>
      <c r="DS513" s="8"/>
      <c r="DT513" s="8"/>
      <c r="DU513" s="8"/>
      <c r="DV513" s="8"/>
      <c r="DW513" s="8"/>
      <c r="DX513" s="8"/>
      <c r="DY513" s="8"/>
      <c r="DZ513" s="8"/>
      <c r="EA513" s="8"/>
      <c r="EB513" s="8"/>
      <c r="EC513" s="8"/>
      <c r="ED513" s="8"/>
      <c r="EE513" s="8"/>
      <c r="EF513" s="8"/>
      <c r="EG513" s="8"/>
      <c r="EH513" s="8"/>
      <c r="EI513" s="8"/>
      <c r="EJ513" s="8"/>
      <c r="EK513" s="8"/>
      <c r="EL513" s="8"/>
      <c r="EM513" s="8"/>
      <c r="EN513" s="8"/>
      <c r="EO513" s="8"/>
      <c r="EP513" s="8"/>
      <c r="EQ513" s="8"/>
      <c r="ER513" s="8"/>
      <c r="ES513" s="8"/>
      <c r="ET513" s="8"/>
      <c r="EU513" s="8"/>
      <c r="EV513" s="8"/>
      <c r="EW513" s="8"/>
      <c r="EX513" s="8"/>
      <c r="EY513" s="8"/>
      <c r="EZ513" s="8"/>
      <c r="FA513" s="8"/>
      <c r="FB513" s="8"/>
      <c r="FC513" s="8"/>
      <c r="FD513" s="8"/>
      <c r="FE513" s="8"/>
      <c r="FF513" s="8"/>
      <c r="FG513" s="8"/>
      <c r="FH513" s="8"/>
      <c r="FI513" s="8"/>
    </row>
    <row r="514" spans="1:165"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c r="DE514" s="8"/>
      <c r="DF514" s="8"/>
      <c r="DG514" s="8"/>
      <c r="DH514" s="8"/>
      <c r="DI514" s="8"/>
      <c r="DJ514" s="8"/>
      <c r="DK514" s="8"/>
      <c r="DL514" s="8"/>
      <c r="DM514" s="8"/>
      <c r="DN514" s="8"/>
      <c r="DO514" s="8"/>
      <c r="DP514" s="8"/>
      <c r="DQ514" s="8"/>
      <c r="DR514" s="8"/>
      <c r="DS514" s="8"/>
      <c r="DT514" s="8"/>
      <c r="DU514" s="8"/>
      <c r="DV514" s="8"/>
      <c r="DW514" s="8"/>
      <c r="DX514" s="8"/>
      <c r="DY514" s="8"/>
      <c r="DZ514" s="8"/>
      <c r="EA514" s="8"/>
      <c r="EB514" s="8"/>
      <c r="EC514" s="8"/>
      <c r="ED514" s="8"/>
      <c r="EE514" s="8"/>
      <c r="EF514" s="8"/>
      <c r="EG514" s="8"/>
      <c r="EH514" s="8"/>
      <c r="EI514" s="8"/>
      <c r="EJ514" s="8"/>
      <c r="EK514" s="8"/>
      <c r="EL514" s="8"/>
      <c r="EM514" s="8"/>
      <c r="EN514" s="8"/>
      <c r="EO514" s="8"/>
      <c r="EP514" s="8"/>
      <c r="EQ514" s="8"/>
      <c r="ER514" s="8"/>
      <c r="ES514" s="8"/>
      <c r="ET514" s="8"/>
      <c r="EU514" s="8"/>
      <c r="EV514" s="8"/>
      <c r="EW514" s="8"/>
      <c r="EX514" s="8"/>
      <c r="EY514" s="8"/>
      <c r="EZ514" s="8"/>
      <c r="FA514" s="8"/>
      <c r="FB514" s="8"/>
      <c r="FC514" s="8"/>
      <c r="FD514" s="8"/>
      <c r="FE514" s="8"/>
      <c r="FF514" s="8"/>
      <c r="FG514" s="8"/>
      <c r="FH514" s="8"/>
      <c r="FI514" s="8"/>
    </row>
    <row r="515" spans="1:165"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c r="DE515" s="8"/>
      <c r="DF515" s="8"/>
      <c r="DG515" s="8"/>
      <c r="DH515" s="8"/>
      <c r="DI515" s="8"/>
      <c r="DJ515" s="8"/>
      <c r="DK515" s="8"/>
      <c r="DL515" s="8"/>
      <c r="DM515" s="8"/>
      <c r="DN515" s="8"/>
      <c r="DO515" s="8"/>
      <c r="DP515" s="8"/>
      <c r="DQ515" s="8"/>
      <c r="DR515" s="8"/>
      <c r="DS515" s="8"/>
      <c r="DT515" s="8"/>
      <c r="DU515" s="8"/>
      <c r="DV515" s="8"/>
      <c r="DW515" s="8"/>
      <c r="DX515" s="8"/>
      <c r="DY515" s="8"/>
      <c r="DZ515" s="8"/>
      <c r="EA515" s="8"/>
      <c r="EB515" s="8"/>
      <c r="EC515" s="8"/>
      <c r="ED515" s="8"/>
      <c r="EE515" s="8"/>
      <c r="EF515" s="8"/>
      <c r="EG515" s="8"/>
      <c r="EH515" s="8"/>
      <c r="EI515" s="8"/>
      <c r="EJ515" s="8"/>
      <c r="EK515" s="8"/>
      <c r="EL515" s="8"/>
      <c r="EM515" s="8"/>
      <c r="EN515" s="8"/>
      <c r="EO515" s="8"/>
      <c r="EP515" s="8"/>
      <c r="EQ515" s="8"/>
      <c r="ER515" s="8"/>
      <c r="ES515" s="8"/>
      <c r="ET515" s="8"/>
      <c r="EU515" s="8"/>
      <c r="EV515" s="8"/>
      <c r="EW515" s="8"/>
      <c r="EX515" s="8"/>
      <c r="EY515" s="8"/>
      <c r="EZ515" s="8"/>
      <c r="FA515" s="8"/>
      <c r="FB515" s="8"/>
      <c r="FC515" s="8"/>
      <c r="FD515" s="8"/>
      <c r="FE515" s="8"/>
      <c r="FF515" s="8"/>
      <c r="FG515" s="8"/>
      <c r="FH515" s="8"/>
      <c r="FI515" s="8"/>
    </row>
    <row r="516" spans="1:165"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8"/>
      <c r="CW516" s="8"/>
      <c r="CX516" s="8"/>
      <c r="CY516" s="8"/>
      <c r="CZ516" s="8"/>
      <c r="DA516" s="8"/>
      <c r="DB516" s="8"/>
      <c r="DC516" s="8"/>
      <c r="DD516" s="8"/>
      <c r="DE516" s="8"/>
      <c r="DF516" s="8"/>
      <c r="DG516" s="8"/>
      <c r="DH516" s="8"/>
      <c r="DI516" s="8"/>
      <c r="DJ516" s="8"/>
      <c r="DK516" s="8"/>
      <c r="DL516" s="8"/>
      <c r="DM516" s="8"/>
      <c r="DN516" s="8"/>
      <c r="DO516" s="8"/>
      <c r="DP516" s="8"/>
      <c r="DQ516" s="8"/>
      <c r="DR516" s="8"/>
      <c r="DS516" s="8"/>
      <c r="DT516" s="8"/>
      <c r="DU516" s="8"/>
      <c r="DV516" s="8"/>
      <c r="DW516" s="8"/>
      <c r="DX516" s="8"/>
      <c r="DY516" s="8"/>
      <c r="DZ516" s="8"/>
      <c r="EA516" s="8"/>
      <c r="EB516" s="8"/>
      <c r="EC516" s="8"/>
      <c r="ED516" s="8"/>
      <c r="EE516" s="8"/>
      <c r="EF516" s="8"/>
      <c r="EG516" s="8"/>
      <c r="EH516" s="8"/>
      <c r="EI516" s="8"/>
      <c r="EJ516" s="8"/>
      <c r="EK516" s="8"/>
      <c r="EL516" s="8"/>
      <c r="EM516" s="8"/>
      <c r="EN516" s="8"/>
      <c r="EO516" s="8"/>
      <c r="EP516" s="8"/>
      <c r="EQ516" s="8"/>
      <c r="ER516" s="8"/>
      <c r="ES516" s="8"/>
      <c r="ET516" s="8"/>
      <c r="EU516" s="8"/>
      <c r="EV516" s="8"/>
      <c r="EW516" s="8"/>
      <c r="EX516" s="8"/>
      <c r="EY516" s="8"/>
      <c r="EZ516" s="8"/>
      <c r="FA516" s="8"/>
      <c r="FB516" s="8"/>
      <c r="FC516" s="8"/>
      <c r="FD516" s="8"/>
      <c r="FE516" s="8"/>
      <c r="FF516" s="8"/>
      <c r="FG516" s="8"/>
      <c r="FH516" s="8"/>
      <c r="FI516" s="8"/>
    </row>
    <row r="517" spans="1:165"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c r="DE517" s="8"/>
      <c r="DF517" s="8"/>
      <c r="DG517" s="8"/>
      <c r="DH517" s="8"/>
      <c r="DI517" s="8"/>
      <c r="DJ517" s="8"/>
      <c r="DK517" s="8"/>
      <c r="DL517" s="8"/>
      <c r="DM517" s="8"/>
      <c r="DN517" s="8"/>
      <c r="DO517" s="8"/>
      <c r="DP517" s="8"/>
      <c r="DQ517" s="8"/>
      <c r="DR517" s="8"/>
      <c r="DS517" s="8"/>
      <c r="DT517" s="8"/>
      <c r="DU517" s="8"/>
      <c r="DV517" s="8"/>
      <c r="DW517" s="8"/>
      <c r="DX517" s="8"/>
      <c r="DY517" s="8"/>
      <c r="DZ517" s="8"/>
      <c r="EA517" s="8"/>
      <c r="EB517" s="8"/>
      <c r="EC517" s="8"/>
      <c r="ED517" s="8"/>
      <c r="EE517" s="8"/>
      <c r="EF517" s="8"/>
      <c r="EG517" s="8"/>
      <c r="EH517" s="8"/>
      <c r="EI517" s="8"/>
      <c r="EJ517" s="8"/>
      <c r="EK517" s="8"/>
      <c r="EL517" s="8"/>
      <c r="EM517" s="8"/>
      <c r="EN517" s="8"/>
      <c r="EO517" s="8"/>
      <c r="EP517" s="8"/>
      <c r="EQ517" s="8"/>
      <c r="ER517" s="8"/>
      <c r="ES517" s="8"/>
      <c r="ET517" s="8"/>
      <c r="EU517" s="8"/>
      <c r="EV517" s="8"/>
      <c r="EW517" s="8"/>
      <c r="EX517" s="8"/>
      <c r="EY517" s="8"/>
      <c r="EZ517" s="8"/>
      <c r="FA517" s="8"/>
      <c r="FB517" s="8"/>
      <c r="FC517" s="8"/>
      <c r="FD517" s="8"/>
      <c r="FE517" s="8"/>
      <c r="FF517" s="8"/>
      <c r="FG517" s="8"/>
      <c r="FH517" s="8"/>
      <c r="FI517" s="8"/>
    </row>
    <row r="518" spans="1:165"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c r="DE518" s="8"/>
      <c r="DF518" s="8"/>
      <c r="DG518" s="8"/>
      <c r="DH518" s="8"/>
      <c r="DI518" s="8"/>
      <c r="DJ518" s="8"/>
      <c r="DK518" s="8"/>
      <c r="DL518" s="8"/>
      <c r="DM518" s="8"/>
      <c r="DN518" s="8"/>
      <c r="DO518" s="8"/>
      <c r="DP518" s="8"/>
      <c r="DQ518" s="8"/>
      <c r="DR518" s="8"/>
      <c r="DS518" s="8"/>
      <c r="DT518" s="8"/>
      <c r="DU518" s="8"/>
      <c r="DV518" s="8"/>
      <c r="DW518" s="8"/>
      <c r="DX518" s="8"/>
      <c r="DY518" s="8"/>
      <c r="DZ518" s="8"/>
      <c r="EA518" s="8"/>
      <c r="EB518" s="8"/>
      <c r="EC518" s="8"/>
      <c r="ED518" s="8"/>
      <c r="EE518" s="8"/>
      <c r="EF518" s="8"/>
      <c r="EG518" s="8"/>
      <c r="EH518" s="8"/>
      <c r="EI518" s="8"/>
      <c r="EJ518" s="8"/>
      <c r="EK518" s="8"/>
      <c r="EL518" s="8"/>
      <c r="EM518" s="8"/>
      <c r="EN518" s="8"/>
      <c r="EO518" s="8"/>
      <c r="EP518" s="8"/>
      <c r="EQ518" s="8"/>
      <c r="ER518" s="8"/>
      <c r="ES518" s="8"/>
      <c r="ET518" s="8"/>
      <c r="EU518" s="8"/>
      <c r="EV518" s="8"/>
      <c r="EW518" s="8"/>
      <c r="EX518" s="8"/>
      <c r="EY518" s="8"/>
      <c r="EZ518" s="8"/>
      <c r="FA518" s="8"/>
      <c r="FB518" s="8"/>
      <c r="FC518" s="8"/>
      <c r="FD518" s="8"/>
      <c r="FE518" s="8"/>
      <c r="FF518" s="8"/>
      <c r="FG518" s="8"/>
      <c r="FH518" s="8"/>
      <c r="FI518" s="8"/>
    </row>
    <row r="519" spans="1:165"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c r="DE519" s="8"/>
      <c r="DF519" s="8"/>
      <c r="DG519" s="8"/>
      <c r="DH519" s="8"/>
      <c r="DI519" s="8"/>
      <c r="DJ519" s="8"/>
      <c r="DK519" s="8"/>
      <c r="DL519" s="8"/>
      <c r="DM519" s="8"/>
      <c r="DN519" s="8"/>
      <c r="DO519" s="8"/>
      <c r="DP519" s="8"/>
      <c r="DQ519" s="8"/>
      <c r="DR519" s="8"/>
      <c r="DS519" s="8"/>
      <c r="DT519" s="8"/>
      <c r="DU519" s="8"/>
      <c r="DV519" s="8"/>
      <c r="DW519" s="8"/>
      <c r="DX519" s="8"/>
      <c r="DY519" s="8"/>
      <c r="DZ519" s="8"/>
      <c r="EA519" s="8"/>
      <c r="EB519" s="8"/>
      <c r="EC519" s="8"/>
      <c r="ED519" s="8"/>
      <c r="EE519" s="8"/>
      <c r="EF519" s="8"/>
      <c r="EG519" s="8"/>
      <c r="EH519" s="8"/>
      <c r="EI519" s="8"/>
      <c r="EJ519" s="8"/>
      <c r="EK519" s="8"/>
      <c r="EL519" s="8"/>
      <c r="EM519" s="8"/>
      <c r="EN519" s="8"/>
      <c r="EO519" s="8"/>
      <c r="EP519" s="8"/>
      <c r="EQ519" s="8"/>
      <c r="ER519" s="8"/>
      <c r="ES519" s="8"/>
      <c r="ET519" s="8"/>
      <c r="EU519" s="8"/>
      <c r="EV519" s="8"/>
      <c r="EW519" s="8"/>
      <c r="EX519" s="8"/>
      <c r="EY519" s="8"/>
      <c r="EZ519" s="8"/>
      <c r="FA519" s="8"/>
      <c r="FB519" s="8"/>
      <c r="FC519" s="8"/>
      <c r="FD519" s="8"/>
      <c r="FE519" s="8"/>
      <c r="FF519" s="8"/>
      <c r="FG519" s="8"/>
      <c r="FH519" s="8"/>
      <c r="FI519" s="8"/>
    </row>
    <row r="520" spans="1:165"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c r="DE520" s="8"/>
      <c r="DF520" s="8"/>
      <c r="DG520" s="8"/>
      <c r="DH520" s="8"/>
      <c r="DI520" s="8"/>
      <c r="DJ520" s="8"/>
      <c r="DK520" s="8"/>
      <c r="DL520" s="8"/>
      <c r="DM520" s="8"/>
      <c r="DN520" s="8"/>
      <c r="DO520" s="8"/>
      <c r="DP520" s="8"/>
      <c r="DQ520" s="8"/>
      <c r="DR520" s="8"/>
      <c r="DS520" s="8"/>
      <c r="DT520" s="8"/>
      <c r="DU520" s="8"/>
      <c r="DV520" s="8"/>
      <c r="DW520" s="8"/>
      <c r="DX520" s="8"/>
      <c r="DY520" s="8"/>
      <c r="DZ520" s="8"/>
      <c r="EA520" s="8"/>
      <c r="EB520" s="8"/>
      <c r="EC520" s="8"/>
      <c r="ED520" s="8"/>
      <c r="EE520" s="8"/>
      <c r="EF520" s="8"/>
      <c r="EG520" s="8"/>
      <c r="EH520" s="8"/>
      <c r="EI520" s="8"/>
      <c r="EJ520" s="8"/>
      <c r="EK520" s="8"/>
      <c r="EL520" s="8"/>
      <c r="EM520" s="8"/>
      <c r="EN520" s="8"/>
      <c r="EO520" s="8"/>
      <c r="EP520" s="8"/>
      <c r="EQ520" s="8"/>
      <c r="ER520" s="8"/>
      <c r="ES520" s="8"/>
      <c r="ET520" s="8"/>
      <c r="EU520" s="8"/>
      <c r="EV520" s="8"/>
      <c r="EW520" s="8"/>
      <c r="EX520" s="8"/>
      <c r="EY520" s="8"/>
      <c r="EZ520" s="8"/>
      <c r="FA520" s="8"/>
      <c r="FB520" s="8"/>
      <c r="FC520" s="8"/>
      <c r="FD520" s="8"/>
      <c r="FE520" s="8"/>
      <c r="FF520" s="8"/>
      <c r="FG520" s="8"/>
      <c r="FH520" s="8"/>
      <c r="FI520" s="8"/>
    </row>
    <row r="521" spans="1:165"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c r="DE521" s="8"/>
      <c r="DF521" s="8"/>
      <c r="DG521" s="8"/>
      <c r="DH521" s="8"/>
      <c r="DI521" s="8"/>
      <c r="DJ521" s="8"/>
      <c r="DK521" s="8"/>
      <c r="DL521" s="8"/>
      <c r="DM521" s="8"/>
      <c r="DN521" s="8"/>
      <c r="DO521" s="8"/>
      <c r="DP521" s="8"/>
      <c r="DQ521" s="8"/>
      <c r="DR521" s="8"/>
      <c r="DS521" s="8"/>
      <c r="DT521" s="8"/>
      <c r="DU521" s="8"/>
      <c r="DV521" s="8"/>
      <c r="DW521" s="8"/>
      <c r="DX521" s="8"/>
      <c r="DY521" s="8"/>
      <c r="DZ521" s="8"/>
      <c r="EA521" s="8"/>
      <c r="EB521" s="8"/>
      <c r="EC521" s="8"/>
      <c r="ED521" s="8"/>
      <c r="EE521" s="8"/>
      <c r="EF521" s="8"/>
      <c r="EG521" s="8"/>
      <c r="EH521" s="8"/>
      <c r="EI521" s="8"/>
      <c r="EJ521" s="8"/>
      <c r="EK521" s="8"/>
      <c r="EL521" s="8"/>
      <c r="EM521" s="8"/>
      <c r="EN521" s="8"/>
      <c r="EO521" s="8"/>
      <c r="EP521" s="8"/>
      <c r="EQ521" s="8"/>
      <c r="ER521" s="8"/>
      <c r="ES521" s="8"/>
      <c r="ET521" s="8"/>
      <c r="EU521" s="8"/>
      <c r="EV521" s="8"/>
      <c r="EW521" s="8"/>
      <c r="EX521" s="8"/>
      <c r="EY521" s="8"/>
      <c r="EZ521" s="8"/>
      <c r="FA521" s="8"/>
      <c r="FB521" s="8"/>
      <c r="FC521" s="8"/>
      <c r="FD521" s="8"/>
      <c r="FE521" s="8"/>
      <c r="FF521" s="8"/>
      <c r="FG521" s="8"/>
      <c r="FH521" s="8"/>
      <c r="FI521" s="8"/>
    </row>
    <row r="522" spans="1:165"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c r="DI522" s="8"/>
      <c r="DJ522" s="8"/>
      <c r="DK522" s="8"/>
      <c r="DL522" s="8"/>
      <c r="DM522" s="8"/>
      <c r="DN522" s="8"/>
      <c r="DO522" s="8"/>
      <c r="DP522" s="8"/>
      <c r="DQ522" s="8"/>
      <c r="DR522" s="8"/>
      <c r="DS522" s="8"/>
      <c r="DT522" s="8"/>
      <c r="DU522" s="8"/>
      <c r="DV522" s="8"/>
      <c r="DW522" s="8"/>
      <c r="DX522" s="8"/>
      <c r="DY522" s="8"/>
      <c r="DZ522" s="8"/>
      <c r="EA522" s="8"/>
      <c r="EB522" s="8"/>
      <c r="EC522" s="8"/>
      <c r="ED522" s="8"/>
      <c r="EE522" s="8"/>
      <c r="EF522" s="8"/>
      <c r="EG522" s="8"/>
      <c r="EH522" s="8"/>
      <c r="EI522" s="8"/>
      <c r="EJ522" s="8"/>
      <c r="EK522" s="8"/>
      <c r="EL522" s="8"/>
      <c r="EM522" s="8"/>
      <c r="EN522" s="8"/>
      <c r="EO522" s="8"/>
      <c r="EP522" s="8"/>
      <c r="EQ522" s="8"/>
      <c r="ER522" s="8"/>
      <c r="ES522" s="8"/>
      <c r="ET522" s="8"/>
      <c r="EU522" s="8"/>
      <c r="EV522" s="8"/>
      <c r="EW522" s="8"/>
      <c r="EX522" s="8"/>
      <c r="EY522" s="8"/>
      <c r="EZ522" s="8"/>
      <c r="FA522" s="8"/>
      <c r="FB522" s="8"/>
      <c r="FC522" s="8"/>
      <c r="FD522" s="8"/>
      <c r="FE522" s="8"/>
      <c r="FF522" s="8"/>
      <c r="FG522" s="8"/>
      <c r="FH522" s="8"/>
      <c r="FI522" s="8"/>
    </row>
    <row r="523" spans="1:165"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c r="DI523" s="8"/>
      <c r="DJ523" s="8"/>
      <c r="DK523" s="8"/>
      <c r="DL523" s="8"/>
      <c r="DM523" s="8"/>
      <c r="DN523" s="8"/>
      <c r="DO523" s="8"/>
      <c r="DP523" s="8"/>
      <c r="DQ523" s="8"/>
      <c r="DR523" s="8"/>
      <c r="DS523" s="8"/>
      <c r="DT523" s="8"/>
      <c r="DU523" s="8"/>
      <c r="DV523" s="8"/>
      <c r="DW523" s="8"/>
      <c r="DX523" s="8"/>
      <c r="DY523" s="8"/>
      <c r="DZ523" s="8"/>
      <c r="EA523" s="8"/>
      <c r="EB523" s="8"/>
      <c r="EC523" s="8"/>
      <c r="ED523" s="8"/>
      <c r="EE523" s="8"/>
      <c r="EF523" s="8"/>
      <c r="EG523" s="8"/>
      <c r="EH523" s="8"/>
      <c r="EI523" s="8"/>
      <c r="EJ523" s="8"/>
      <c r="EK523" s="8"/>
      <c r="EL523" s="8"/>
      <c r="EM523" s="8"/>
      <c r="EN523" s="8"/>
      <c r="EO523" s="8"/>
      <c r="EP523" s="8"/>
      <c r="EQ523" s="8"/>
      <c r="ER523" s="8"/>
      <c r="ES523" s="8"/>
      <c r="ET523" s="8"/>
      <c r="EU523" s="8"/>
      <c r="EV523" s="8"/>
      <c r="EW523" s="8"/>
      <c r="EX523" s="8"/>
      <c r="EY523" s="8"/>
      <c r="EZ523" s="8"/>
      <c r="FA523" s="8"/>
      <c r="FB523" s="8"/>
      <c r="FC523" s="8"/>
      <c r="FD523" s="8"/>
      <c r="FE523" s="8"/>
      <c r="FF523" s="8"/>
      <c r="FG523" s="8"/>
      <c r="FH523" s="8"/>
      <c r="FI523" s="8"/>
    </row>
    <row r="524" spans="1:165"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c r="DI524" s="8"/>
      <c r="DJ524" s="8"/>
      <c r="DK524" s="8"/>
      <c r="DL524" s="8"/>
      <c r="DM524" s="8"/>
      <c r="DN524" s="8"/>
      <c r="DO524" s="8"/>
      <c r="DP524" s="8"/>
      <c r="DQ524" s="8"/>
      <c r="DR524" s="8"/>
      <c r="DS524" s="8"/>
      <c r="DT524" s="8"/>
      <c r="DU524" s="8"/>
      <c r="DV524" s="8"/>
      <c r="DW524" s="8"/>
      <c r="DX524" s="8"/>
      <c r="DY524" s="8"/>
      <c r="DZ524" s="8"/>
      <c r="EA524" s="8"/>
      <c r="EB524" s="8"/>
      <c r="EC524" s="8"/>
      <c r="ED524" s="8"/>
      <c r="EE524" s="8"/>
      <c r="EF524" s="8"/>
      <c r="EG524" s="8"/>
      <c r="EH524" s="8"/>
      <c r="EI524" s="8"/>
      <c r="EJ524" s="8"/>
      <c r="EK524" s="8"/>
      <c r="EL524" s="8"/>
      <c r="EM524" s="8"/>
      <c r="EN524" s="8"/>
      <c r="EO524" s="8"/>
      <c r="EP524" s="8"/>
      <c r="EQ524" s="8"/>
      <c r="ER524" s="8"/>
      <c r="ES524" s="8"/>
      <c r="ET524" s="8"/>
      <c r="EU524" s="8"/>
      <c r="EV524" s="8"/>
      <c r="EW524" s="8"/>
      <c r="EX524" s="8"/>
      <c r="EY524" s="8"/>
      <c r="EZ524" s="8"/>
      <c r="FA524" s="8"/>
      <c r="FB524" s="8"/>
      <c r="FC524" s="8"/>
      <c r="FD524" s="8"/>
      <c r="FE524" s="8"/>
      <c r="FF524" s="8"/>
      <c r="FG524" s="8"/>
      <c r="FH524" s="8"/>
      <c r="FI524" s="8"/>
    </row>
    <row r="525" spans="1:165"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c r="DI525" s="8"/>
      <c r="DJ525" s="8"/>
      <c r="DK525" s="8"/>
      <c r="DL525" s="8"/>
      <c r="DM525" s="8"/>
      <c r="DN525" s="8"/>
      <c r="DO525" s="8"/>
      <c r="DP525" s="8"/>
      <c r="DQ525" s="8"/>
      <c r="DR525" s="8"/>
      <c r="DS525" s="8"/>
      <c r="DT525" s="8"/>
      <c r="DU525" s="8"/>
      <c r="DV525" s="8"/>
      <c r="DW525" s="8"/>
      <c r="DX525" s="8"/>
      <c r="DY525" s="8"/>
      <c r="DZ525" s="8"/>
      <c r="EA525" s="8"/>
      <c r="EB525" s="8"/>
      <c r="EC525" s="8"/>
      <c r="ED525" s="8"/>
      <c r="EE525" s="8"/>
      <c r="EF525" s="8"/>
      <c r="EG525" s="8"/>
      <c r="EH525" s="8"/>
      <c r="EI525" s="8"/>
      <c r="EJ525" s="8"/>
      <c r="EK525" s="8"/>
      <c r="EL525" s="8"/>
      <c r="EM525" s="8"/>
      <c r="EN525" s="8"/>
      <c r="EO525" s="8"/>
      <c r="EP525" s="8"/>
      <c r="EQ525" s="8"/>
      <c r="ER525" s="8"/>
      <c r="ES525" s="8"/>
      <c r="ET525" s="8"/>
      <c r="EU525" s="8"/>
      <c r="EV525" s="8"/>
      <c r="EW525" s="8"/>
      <c r="EX525" s="8"/>
      <c r="EY525" s="8"/>
      <c r="EZ525" s="8"/>
      <c r="FA525" s="8"/>
      <c r="FB525" s="8"/>
      <c r="FC525" s="8"/>
      <c r="FD525" s="8"/>
      <c r="FE525" s="8"/>
      <c r="FF525" s="8"/>
      <c r="FG525" s="8"/>
      <c r="FH525" s="8"/>
      <c r="FI525" s="8"/>
    </row>
    <row r="526" spans="1:165"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c r="DE526" s="8"/>
      <c r="DF526" s="8"/>
      <c r="DG526" s="8"/>
      <c r="DH526" s="8"/>
      <c r="DI526" s="8"/>
      <c r="DJ526" s="8"/>
      <c r="DK526" s="8"/>
      <c r="DL526" s="8"/>
      <c r="DM526" s="8"/>
      <c r="DN526" s="8"/>
      <c r="DO526" s="8"/>
      <c r="DP526" s="8"/>
      <c r="DQ526" s="8"/>
      <c r="DR526" s="8"/>
      <c r="DS526" s="8"/>
      <c r="DT526" s="8"/>
      <c r="DU526" s="8"/>
      <c r="DV526" s="8"/>
      <c r="DW526" s="8"/>
      <c r="DX526" s="8"/>
      <c r="DY526" s="8"/>
      <c r="DZ526" s="8"/>
      <c r="EA526" s="8"/>
      <c r="EB526" s="8"/>
      <c r="EC526" s="8"/>
      <c r="ED526" s="8"/>
      <c r="EE526" s="8"/>
      <c r="EF526" s="8"/>
      <c r="EG526" s="8"/>
      <c r="EH526" s="8"/>
      <c r="EI526" s="8"/>
      <c r="EJ526" s="8"/>
      <c r="EK526" s="8"/>
      <c r="EL526" s="8"/>
      <c r="EM526" s="8"/>
      <c r="EN526" s="8"/>
      <c r="EO526" s="8"/>
      <c r="EP526" s="8"/>
      <c r="EQ526" s="8"/>
      <c r="ER526" s="8"/>
      <c r="ES526" s="8"/>
      <c r="ET526" s="8"/>
      <c r="EU526" s="8"/>
      <c r="EV526" s="8"/>
      <c r="EW526" s="8"/>
      <c r="EX526" s="8"/>
      <c r="EY526" s="8"/>
      <c r="EZ526" s="8"/>
      <c r="FA526" s="8"/>
      <c r="FB526" s="8"/>
      <c r="FC526" s="8"/>
      <c r="FD526" s="8"/>
      <c r="FE526" s="8"/>
      <c r="FF526" s="8"/>
      <c r="FG526" s="8"/>
      <c r="FH526" s="8"/>
      <c r="FI526" s="8"/>
    </row>
    <row r="527" spans="1:165"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c r="DE527" s="8"/>
      <c r="DF527" s="8"/>
      <c r="DG527" s="8"/>
      <c r="DH527" s="8"/>
      <c r="DI527" s="8"/>
      <c r="DJ527" s="8"/>
      <c r="DK527" s="8"/>
      <c r="DL527" s="8"/>
      <c r="DM527" s="8"/>
      <c r="DN527" s="8"/>
      <c r="DO527" s="8"/>
      <c r="DP527" s="8"/>
      <c r="DQ527" s="8"/>
      <c r="DR527" s="8"/>
      <c r="DS527" s="8"/>
      <c r="DT527" s="8"/>
      <c r="DU527" s="8"/>
      <c r="DV527" s="8"/>
      <c r="DW527" s="8"/>
      <c r="DX527" s="8"/>
      <c r="DY527" s="8"/>
      <c r="DZ527" s="8"/>
      <c r="EA527" s="8"/>
      <c r="EB527" s="8"/>
      <c r="EC527" s="8"/>
      <c r="ED527" s="8"/>
      <c r="EE527" s="8"/>
      <c r="EF527" s="8"/>
      <c r="EG527" s="8"/>
      <c r="EH527" s="8"/>
      <c r="EI527" s="8"/>
      <c r="EJ527" s="8"/>
      <c r="EK527" s="8"/>
      <c r="EL527" s="8"/>
      <c r="EM527" s="8"/>
      <c r="EN527" s="8"/>
      <c r="EO527" s="8"/>
      <c r="EP527" s="8"/>
      <c r="EQ527" s="8"/>
      <c r="ER527" s="8"/>
      <c r="ES527" s="8"/>
      <c r="ET527" s="8"/>
      <c r="EU527" s="8"/>
      <c r="EV527" s="8"/>
      <c r="EW527" s="8"/>
      <c r="EX527" s="8"/>
      <c r="EY527" s="8"/>
      <c r="EZ527" s="8"/>
      <c r="FA527" s="8"/>
      <c r="FB527" s="8"/>
      <c r="FC527" s="8"/>
      <c r="FD527" s="8"/>
      <c r="FE527" s="8"/>
      <c r="FF527" s="8"/>
      <c r="FG527" s="8"/>
      <c r="FH527" s="8"/>
      <c r="FI527" s="8"/>
    </row>
    <row r="528" spans="1:165"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8"/>
      <c r="DM528" s="8"/>
      <c r="DN528" s="8"/>
      <c r="DO528" s="8"/>
      <c r="DP528" s="8"/>
      <c r="DQ528" s="8"/>
      <c r="DR528" s="8"/>
      <c r="DS528" s="8"/>
      <c r="DT528" s="8"/>
      <c r="DU528" s="8"/>
      <c r="DV528" s="8"/>
      <c r="DW528" s="8"/>
      <c r="DX528" s="8"/>
      <c r="DY528" s="8"/>
      <c r="DZ528" s="8"/>
      <c r="EA528" s="8"/>
      <c r="EB528" s="8"/>
      <c r="EC528" s="8"/>
      <c r="ED528" s="8"/>
      <c r="EE528" s="8"/>
      <c r="EF528" s="8"/>
      <c r="EG528" s="8"/>
      <c r="EH528" s="8"/>
      <c r="EI528" s="8"/>
      <c r="EJ528" s="8"/>
      <c r="EK528" s="8"/>
      <c r="EL528" s="8"/>
      <c r="EM528" s="8"/>
      <c r="EN528" s="8"/>
      <c r="EO528" s="8"/>
      <c r="EP528" s="8"/>
      <c r="EQ528" s="8"/>
      <c r="ER528" s="8"/>
      <c r="ES528" s="8"/>
      <c r="ET528" s="8"/>
      <c r="EU528" s="8"/>
      <c r="EV528" s="8"/>
      <c r="EW528" s="8"/>
      <c r="EX528" s="8"/>
      <c r="EY528" s="8"/>
      <c r="EZ528" s="8"/>
      <c r="FA528" s="8"/>
      <c r="FB528" s="8"/>
      <c r="FC528" s="8"/>
      <c r="FD528" s="8"/>
      <c r="FE528" s="8"/>
      <c r="FF528" s="8"/>
      <c r="FG528" s="8"/>
      <c r="FH528" s="8"/>
      <c r="FI528" s="8"/>
    </row>
    <row r="529" spans="1:165"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c r="DI529" s="8"/>
      <c r="DJ529" s="8"/>
      <c r="DK529" s="8"/>
      <c r="DL529" s="8"/>
      <c r="DM529" s="8"/>
      <c r="DN529" s="8"/>
      <c r="DO529" s="8"/>
      <c r="DP529" s="8"/>
      <c r="DQ529" s="8"/>
      <c r="DR529" s="8"/>
      <c r="DS529" s="8"/>
      <c r="DT529" s="8"/>
      <c r="DU529" s="8"/>
      <c r="DV529" s="8"/>
      <c r="DW529" s="8"/>
      <c r="DX529" s="8"/>
      <c r="DY529" s="8"/>
      <c r="DZ529" s="8"/>
      <c r="EA529" s="8"/>
      <c r="EB529" s="8"/>
      <c r="EC529" s="8"/>
      <c r="ED529" s="8"/>
      <c r="EE529" s="8"/>
      <c r="EF529" s="8"/>
      <c r="EG529" s="8"/>
      <c r="EH529" s="8"/>
      <c r="EI529" s="8"/>
      <c r="EJ529" s="8"/>
      <c r="EK529" s="8"/>
      <c r="EL529" s="8"/>
      <c r="EM529" s="8"/>
      <c r="EN529" s="8"/>
      <c r="EO529" s="8"/>
      <c r="EP529" s="8"/>
      <c r="EQ529" s="8"/>
      <c r="ER529" s="8"/>
      <c r="ES529" s="8"/>
      <c r="ET529" s="8"/>
      <c r="EU529" s="8"/>
      <c r="EV529" s="8"/>
      <c r="EW529" s="8"/>
      <c r="EX529" s="8"/>
      <c r="EY529" s="8"/>
      <c r="EZ529" s="8"/>
      <c r="FA529" s="8"/>
      <c r="FB529" s="8"/>
      <c r="FC529" s="8"/>
      <c r="FD529" s="8"/>
      <c r="FE529" s="8"/>
      <c r="FF529" s="8"/>
      <c r="FG529" s="8"/>
      <c r="FH529" s="8"/>
      <c r="FI529" s="8"/>
    </row>
    <row r="530" spans="1:165"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c r="DI530" s="8"/>
      <c r="DJ530" s="8"/>
      <c r="DK530" s="8"/>
      <c r="DL530" s="8"/>
      <c r="DM530" s="8"/>
      <c r="DN530" s="8"/>
      <c r="DO530" s="8"/>
      <c r="DP530" s="8"/>
      <c r="DQ530" s="8"/>
      <c r="DR530" s="8"/>
      <c r="DS530" s="8"/>
      <c r="DT530" s="8"/>
      <c r="DU530" s="8"/>
      <c r="DV530" s="8"/>
      <c r="DW530" s="8"/>
      <c r="DX530" s="8"/>
      <c r="DY530" s="8"/>
      <c r="DZ530" s="8"/>
      <c r="EA530" s="8"/>
      <c r="EB530" s="8"/>
      <c r="EC530" s="8"/>
      <c r="ED530" s="8"/>
      <c r="EE530" s="8"/>
      <c r="EF530" s="8"/>
      <c r="EG530" s="8"/>
      <c r="EH530" s="8"/>
      <c r="EI530" s="8"/>
      <c r="EJ530" s="8"/>
      <c r="EK530" s="8"/>
      <c r="EL530" s="8"/>
      <c r="EM530" s="8"/>
      <c r="EN530" s="8"/>
      <c r="EO530" s="8"/>
      <c r="EP530" s="8"/>
      <c r="EQ530" s="8"/>
      <c r="ER530" s="8"/>
      <c r="ES530" s="8"/>
      <c r="ET530" s="8"/>
      <c r="EU530" s="8"/>
      <c r="EV530" s="8"/>
      <c r="EW530" s="8"/>
      <c r="EX530" s="8"/>
      <c r="EY530" s="8"/>
      <c r="EZ530" s="8"/>
      <c r="FA530" s="8"/>
      <c r="FB530" s="8"/>
      <c r="FC530" s="8"/>
      <c r="FD530" s="8"/>
      <c r="FE530" s="8"/>
      <c r="FF530" s="8"/>
      <c r="FG530" s="8"/>
      <c r="FH530" s="8"/>
      <c r="FI530" s="8"/>
    </row>
    <row r="531" spans="1:165"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c r="DI531" s="8"/>
      <c r="DJ531" s="8"/>
      <c r="DK531" s="8"/>
      <c r="DL531" s="8"/>
      <c r="DM531" s="8"/>
      <c r="DN531" s="8"/>
      <c r="DO531" s="8"/>
      <c r="DP531" s="8"/>
      <c r="DQ531" s="8"/>
      <c r="DR531" s="8"/>
      <c r="DS531" s="8"/>
      <c r="DT531" s="8"/>
      <c r="DU531" s="8"/>
      <c r="DV531" s="8"/>
      <c r="DW531" s="8"/>
      <c r="DX531" s="8"/>
      <c r="DY531" s="8"/>
      <c r="DZ531" s="8"/>
      <c r="EA531" s="8"/>
      <c r="EB531" s="8"/>
      <c r="EC531" s="8"/>
      <c r="ED531" s="8"/>
      <c r="EE531" s="8"/>
      <c r="EF531" s="8"/>
      <c r="EG531" s="8"/>
      <c r="EH531" s="8"/>
      <c r="EI531" s="8"/>
      <c r="EJ531" s="8"/>
      <c r="EK531" s="8"/>
      <c r="EL531" s="8"/>
      <c r="EM531" s="8"/>
      <c r="EN531" s="8"/>
      <c r="EO531" s="8"/>
      <c r="EP531" s="8"/>
      <c r="EQ531" s="8"/>
      <c r="ER531" s="8"/>
      <c r="ES531" s="8"/>
      <c r="ET531" s="8"/>
      <c r="EU531" s="8"/>
      <c r="EV531" s="8"/>
      <c r="EW531" s="8"/>
      <c r="EX531" s="8"/>
      <c r="EY531" s="8"/>
      <c r="EZ531" s="8"/>
      <c r="FA531" s="8"/>
      <c r="FB531" s="8"/>
      <c r="FC531" s="8"/>
      <c r="FD531" s="8"/>
      <c r="FE531" s="8"/>
      <c r="FF531" s="8"/>
      <c r="FG531" s="8"/>
      <c r="FH531" s="8"/>
      <c r="FI531" s="8"/>
    </row>
    <row r="532" spans="1:165"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c r="DE532" s="8"/>
      <c r="DF532" s="8"/>
      <c r="DG532" s="8"/>
      <c r="DH532" s="8"/>
      <c r="DI532" s="8"/>
      <c r="DJ532" s="8"/>
      <c r="DK532" s="8"/>
      <c r="DL532" s="8"/>
      <c r="DM532" s="8"/>
      <c r="DN532" s="8"/>
      <c r="DO532" s="8"/>
      <c r="DP532" s="8"/>
      <c r="DQ532" s="8"/>
      <c r="DR532" s="8"/>
      <c r="DS532" s="8"/>
      <c r="DT532" s="8"/>
      <c r="DU532" s="8"/>
      <c r="DV532" s="8"/>
      <c r="DW532" s="8"/>
      <c r="DX532" s="8"/>
      <c r="DY532" s="8"/>
      <c r="DZ532" s="8"/>
      <c r="EA532" s="8"/>
      <c r="EB532" s="8"/>
      <c r="EC532" s="8"/>
      <c r="ED532" s="8"/>
      <c r="EE532" s="8"/>
      <c r="EF532" s="8"/>
      <c r="EG532" s="8"/>
      <c r="EH532" s="8"/>
      <c r="EI532" s="8"/>
      <c r="EJ532" s="8"/>
      <c r="EK532" s="8"/>
      <c r="EL532" s="8"/>
      <c r="EM532" s="8"/>
      <c r="EN532" s="8"/>
      <c r="EO532" s="8"/>
      <c r="EP532" s="8"/>
      <c r="EQ532" s="8"/>
      <c r="ER532" s="8"/>
      <c r="ES532" s="8"/>
      <c r="ET532" s="8"/>
      <c r="EU532" s="8"/>
      <c r="EV532" s="8"/>
      <c r="EW532" s="8"/>
      <c r="EX532" s="8"/>
      <c r="EY532" s="8"/>
      <c r="EZ532" s="8"/>
      <c r="FA532" s="8"/>
      <c r="FB532" s="8"/>
      <c r="FC532" s="8"/>
      <c r="FD532" s="8"/>
      <c r="FE532" s="8"/>
      <c r="FF532" s="8"/>
      <c r="FG532" s="8"/>
      <c r="FH532" s="8"/>
      <c r="FI532" s="8"/>
    </row>
    <row r="533" spans="1:165"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c r="DE533" s="8"/>
      <c r="DF533" s="8"/>
      <c r="DG533" s="8"/>
      <c r="DH533" s="8"/>
      <c r="DI533" s="8"/>
      <c r="DJ533" s="8"/>
      <c r="DK533" s="8"/>
      <c r="DL533" s="8"/>
      <c r="DM533" s="8"/>
      <c r="DN533" s="8"/>
      <c r="DO533" s="8"/>
      <c r="DP533" s="8"/>
      <c r="DQ533" s="8"/>
      <c r="DR533" s="8"/>
      <c r="DS533" s="8"/>
      <c r="DT533" s="8"/>
      <c r="DU533" s="8"/>
      <c r="DV533" s="8"/>
      <c r="DW533" s="8"/>
      <c r="DX533" s="8"/>
      <c r="DY533" s="8"/>
      <c r="DZ533" s="8"/>
      <c r="EA533" s="8"/>
      <c r="EB533" s="8"/>
      <c r="EC533" s="8"/>
      <c r="ED533" s="8"/>
      <c r="EE533" s="8"/>
      <c r="EF533" s="8"/>
      <c r="EG533" s="8"/>
      <c r="EH533" s="8"/>
      <c r="EI533" s="8"/>
      <c r="EJ533" s="8"/>
      <c r="EK533" s="8"/>
      <c r="EL533" s="8"/>
      <c r="EM533" s="8"/>
      <c r="EN533" s="8"/>
      <c r="EO533" s="8"/>
      <c r="EP533" s="8"/>
      <c r="EQ533" s="8"/>
      <c r="ER533" s="8"/>
      <c r="ES533" s="8"/>
      <c r="ET533" s="8"/>
      <c r="EU533" s="8"/>
      <c r="EV533" s="8"/>
      <c r="EW533" s="8"/>
      <c r="EX533" s="8"/>
      <c r="EY533" s="8"/>
      <c r="EZ533" s="8"/>
      <c r="FA533" s="8"/>
      <c r="FB533" s="8"/>
      <c r="FC533" s="8"/>
      <c r="FD533" s="8"/>
      <c r="FE533" s="8"/>
      <c r="FF533" s="8"/>
      <c r="FG533" s="8"/>
      <c r="FH533" s="8"/>
      <c r="FI533" s="8"/>
    </row>
    <row r="534" spans="1:165"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c r="DI534" s="8"/>
      <c r="DJ534" s="8"/>
      <c r="DK534" s="8"/>
      <c r="DL534" s="8"/>
      <c r="DM534" s="8"/>
      <c r="DN534" s="8"/>
      <c r="DO534" s="8"/>
      <c r="DP534" s="8"/>
      <c r="DQ534" s="8"/>
      <c r="DR534" s="8"/>
      <c r="DS534" s="8"/>
      <c r="DT534" s="8"/>
      <c r="DU534" s="8"/>
      <c r="DV534" s="8"/>
      <c r="DW534" s="8"/>
      <c r="DX534" s="8"/>
      <c r="DY534" s="8"/>
      <c r="DZ534" s="8"/>
      <c r="EA534" s="8"/>
      <c r="EB534" s="8"/>
      <c r="EC534" s="8"/>
      <c r="ED534" s="8"/>
      <c r="EE534" s="8"/>
      <c r="EF534" s="8"/>
      <c r="EG534" s="8"/>
      <c r="EH534" s="8"/>
      <c r="EI534" s="8"/>
      <c r="EJ534" s="8"/>
      <c r="EK534" s="8"/>
      <c r="EL534" s="8"/>
      <c r="EM534" s="8"/>
      <c r="EN534" s="8"/>
      <c r="EO534" s="8"/>
      <c r="EP534" s="8"/>
      <c r="EQ534" s="8"/>
      <c r="ER534" s="8"/>
      <c r="ES534" s="8"/>
      <c r="ET534" s="8"/>
      <c r="EU534" s="8"/>
      <c r="EV534" s="8"/>
      <c r="EW534" s="8"/>
      <c r="EX534" s="8"/>
      <c r="EY534" s="8"/>
      <c r="EZ534" s="8"/>
      <c r="FA534" s="8"/>
      <c r="FB534" s="8"/>
      <c r="FC534" s="8"/>
      <c r="FD534" s="8"/>
      <c r="FE534" s="8"/>
      <c r="FF534" s="8"/>
      <c r="FG534" s="8"/>
      <c r="FH534" s="8"/>
      <c r="FI534" s="8"/>
    </row>
    <row r="535" spans="1:165"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c r="DE535" s="8"/>
      <c r="DF535" s="8"/>
      <c r="DG535" s="8"/>
      <c r="DH535" s="8"/>
      <c r="DI535" s="8"/>
      <c r="DJ535" s="8"/>
      <c r="DK535" s="8"/>
      <c r="DL535" s="8"/>
      <c r="DM535" s="8"/>
      <c r="DN535" s="8"/>
      <c r="DO535" s="8"/>
      <c r="DP535" s="8"/>
      <c r="DQ535" s="8"/>
      <c r="DR535" s="8"/>
      <c r="DS535" s="8"/>
      <c r="DT535" s="8"/>
      <c r="DU535" s="8"/>
      <c r="DV535" s="8"/>
      <c r="DW535" s="8"/>
      <c r="DX535" s="8"/>
      <c r="DY535" s="8"/>
      <c r="DZ535" s="8"/>
      <c r="EA535" s="8"/>
      <c r="EB535" s="8"/>
      <c r="EC535" s="8"/>
      <c r="ED535" s="8"/>
      <c r="EE535" s="8"/>
      <c r="EF535" s="8"/>
      <c r="EG535" s="8"/>
      <c r="EH535" s="8"/>
      <c r="EI535" s="8"/>
      <c r="EJ535" s="8"/>
      <c r="EK535" s="8"/>
      <c r="EL535" s="8"/>
      <c r="EM535" s="8"/>
      <c r="EN535" s="8"/>
      <c r="EO535" s="8"/>
      <c r="EP535" s="8"/>
      <c r="EQ535" s="8"/>
      <c r="ER535" s="8"/>
      <c r="ES535" s="8"/>
      <c r="ET535" s="8"/>
      <c r="EU535" s="8"/>
      <c r="EV535" s="8"/>
      <c r="EW535" s="8"/>
      <c r="EX535" s="8"/>
      <c r="EY535" s="8"/>
      <c r="EZ535" s="8"/>
      <c r="FA535" s="8"/>
      <c r="FB535" s="8"/>
      <c r="FC535" s="8"/>
      <c r="FD535" s="8"/>
      <c r="FE535" s="8"/>
      <c r="FF535" s="8"/>
      <c r="FG535" s="8"/>
      <c r="FH535" s="8"/>
      <c r="FI535" s="8"/>
    </row>
    <row r="536" spans="1:165"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c r="DE536" s="8"/>
      <c r="DF536" s="8"/>
      <c r="DG536" s="8"/>
      <c r="DH536" s="8"/>
      <c r="DI536" s="8"/>
      <c r="DJ536" s="8"/>
      <c r="DK536" s="8"/>
      <c r="DL536" s="8"/>
      <c r="DM536" s="8"/>
      <c r="DN536" s="8"/>
      <c r="DO536" s="8"/>
      <c r="DP536" s="8"/>
      <c r="DQ536" s="8"/>
      <c r="DR536" s="8"/>
      <c r="DS536" s="8"/>
      <c r="DT536" s="8"/>
      <c r="DU536" s="8"/>
      <c r="DV536" s="8"/>
      <c r="DW536" s="8"/>
      <c r="DX536" s="8"/>
      <c r="DY536" s="8"/>
      <c r="DZ536" s="8"/>
      <c r="EA536" s="8"/>
      <c r="EB536" s="8"/>
      <c r="EC536" s="8"/>
      <c r="ED536" s="8"/>
      <c r="EE536" s="8"/>
      <c r="EF536" s="8"/>
      <c r="EG536" s="8"/>
      <c r="EH536" s="8"/>
      <c r="EI536" s="8"/>
      <c r="EJ536" s="8"/>
      <c r="EK536" s="8"/>
      <c r="EL536" s="8"/>
      <c r="EM536" s="8"/>
      <c r="EN536" s="8"/>
      <c r="EO536" s="8"/>
      <c r="EP536" s="8"/>
      <c r="EQ536" s="8"/>
      <c r="ER536" s="8"/>
      <c r="ES536" s="8"/>
      <c r="ET536" s="8"/>
      <c r="EU536" s="8"/>
      <c r="EV536" s="8"/>
      <c r="EW536" s="8"/>
      <c r="EX536" s="8"/>
      <c r="EY536" s="8"/>
      <c r="EZ536" s="8"/>
      <c r="FA536" s="8"/>
      <c r="FB536" s="8"/>
      <c r="FC536" s="8"/>
      <c r="FD536" s="8"/>
      <c r="FE536" s="8"/>
      <c r="FF536" s="8"/>
      <c r="FG536" s="8"/>
      <c r="FH536" s="8"/>
      <c r="FI536" s="8"/>
    </row>
    <row r="537" spans="1:165"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c r="DI537" s="8"/>
      <c r="DJ537" s="8"/>
      <c r="DK537" s="8"/>
      <c r="DL537" s="8"/>
      <c r="DM537" s="8"/>
      <c r="DN537" s="8"/>
      <c r="DO537" s="8"/>
      <c r="DP537" s="8"/>
      <c r="DQ537" s="8"/>
      <c r="DR537" s="8"/>
      <c r="DS537" s="8"/>
      <c r="DT537" s="8"/>
      <c r="DU537" s="8"/>
      <c r="DV537" s="8"/>
      <c r="DW537" s="8"/>
      <c r="DX537" s="8"/>
      <c r="DY537" s="8"/>
      <c r="DZ537" s="8"/>
      <c r="EA537" s="8"/>
      <c r="EB537" s="8"/>
      <c r="EC537" s="8"/>
      <c r="ED537" s="8"/>
      <c r="EE537" s="8"/>
      <c r="EF537" s="8"/>
      <c r="EG537" s="8"/>
      <c r="EH537" s="8"/>
      <c r="EI537" s="8"/>
      <c r="EJ537" s="8"/>
      <c r="EK537" s="8"/>
      <c r="EL537" s="8"/>
      <c r="EM537" s="8"/>
      <c r="EN537" s="8"/>
      <c r="EO537" s="8"/>
      <c r="EP537" s="8"/>
      <c r="EQ537" s="8"/>
      <c r="ER537" s="8"/>
      <c r="ES537" s="8"/>
      <c r="ET537" s="8"/>
      <c r="EU537" s="8"/>
      <c r="EV537" s="8"/>
      <c r="EW537" s="8"/>
      <c r="EX537" s="8"/>
      <c r="EY537" s="8"/>
      <c r="EZ537" s="8"/>
      <c r="FA537" s="8"/>
      <c r="FB537" s="8"/>
      <c r="FC537" s="8"/>
      <c r="FD537" s="8"/>
      <c r="FE537" s="8"/>
      <c r="FF537" s="8"/>
      <c r="FG537" s="8"/>
      <c r="FH537" s="8"/>
      <c r="FI537" s="8"/>
    </row>
    <row r="538" spans="1:165"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8"/>
      <c r="DM538" s="8"/>
      <c r="DN538" s="8"/>
      <c r="DO538" s="8"/>
      <c r="DP538" s="8"/>
      <c r="DQ538" s="8"/>
      <c r="DR538" s="8"/>
      <c r="DS538" s="8"/>
      <c r="DT538" s="8"/>
      <c r="DU538" s="8"/>
      <c r="DV538" s="8"/>
      <c r="DW538" s="8"/>
      <c r="DX538" s="8"/>
      <c r="DY538" s="8"/>
      <c r="DZ538" s="8"/>
      <c r="EA538" s="8"/>
      <c r="EB538" s="8"/>
      <c r="EC538" s="8"/>
      <c r="ED538" s="8"/>
      <c r="EE538" s="8"/>
      <c r="EF538" s="8"/>
      <c r="EG538" s="8"/>
      <c r="EH538" s="8"/>
      <c r="EI538" s="8"/>
      <c r="EJ538" s="8"/>
      <c r="EK538" s="8"/>
      <c r="EL538" s="8"/>
      <c r="EM538" s="8"/>
      <c r="EN538" s="8"/>
      <c r="EO538" s="8"/>
      <c r="EP538" s="8"/>
      <c r="EQ538" s="8"/>
      <c r="ER538" s="8"/>
      <c r="ES538" s="8"/>
      <c r="ET538" s="8"/>
      <c r="EU538" s="8"/>
      <c r="EV538" s="8"/>
      <c r="EW538" s="8"/>
      <c r="EX538" s="8"/>
      <c r="EY538" s="8"/>
      <c r="EZ538" s="8"/>
      <c r="FA538" s="8"/>
      <c r="FB538" s="8"/>
      <c r="FC538" s="8"/>
      <c r="FD538" s="8"/>
      <c r="FE538" s="8"/>
      <c r="FF538" s="8"/>
      <c r="FG538" s="8"/>
      <c r="FH538" s="8"/>
      <c r="FI538" s="8"/>
    </row>
    <row r="539" spans="1:165"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c r="DI539" s="8"/>
      <c r="DJ539" s="8"/>
      <c r="DK539" s="8"/>
      <c r="DL539" s="8"/>
      <c r="DM539" s="8"/>
      <c r="DN539" s="8"/>
      <c r="DO539" s="8"/>
      <c r="DP539" s="8"/>
      <c r="DQ539" s="8"/>
      <c r="DR539" s="8"/>
      <c r="DS539" s="8"/>
      <c r="DT539" s="8"/>
      <c r="DU539" s="8"/>
      <c r="DV539" s="8"/>
      <c r="DW539" s="8"/>
      <c r="DX539" s="8"/>
      <c r="DY539" s="8"/>
      <c r="DZ539" s="8"/>
      <c r="EA539" s="8"/>
      <c r="EB539" s="8"/>
      <c r="EC539" s="8"/>
      <c r="ED539" s="8"/>
      <c r="EE539" s="8"/>
      <c r="EF539" s="8"/>
      <c r="EG539" s="8"/>
      <c r="EH539" s="8"/>
      <c r="EI539" s="8"/>
      <c r="EJ539" s="8"/>
      <c r="EK539" s="8"/>
      <c r="EL539" s="8"/>
      <c r="EM539" s="8"/>
      <c r="EN539" s="8"/>
      <c r="EO539" s="8"/>
      <c r="EP539" s="8"/>
      <c r="EQ539" s="8"/>
      <c r="ER539" s="8"/>
      <c r="ES539" s="8"/>
      <c r="ET539" s="8"/>
      <c r="EU539" s="8"/>
      <c r="EV539" s="8"/>
      <c r="EW539" s="8"/>
      <c r="EX539" s="8"/>
      <c r="EY539" s="8"/>
      <c r="EZ539" s="8"/>
      <c r="FA539" s="8"/>
      <c r="FB539" s="8"/>
      <c r="FC539" s="8"/>
      <c r="FD539" s="8"/>
      <c r="FE539" s="8"/>
      <c r="FF539" s="8"/>
      <c r="FG539" s="8"/>
      <c r="FH539" s="8"/>
      <c r="FI539" s="8"/>
    </row>
    <row r="540" spans="1:165"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c r="DE540" s="8"/>
      <c r="DF540" s="8"/>
      <c r="DG540" s="8"/>
      <c r="DH540" s="8"/>
      <c r="DI540" s="8"/>
      <c r="DJ540" s="8"/>
      <c r="DK540" s="8"/>
      <c r="DL540" s="8"/>
      <c r="DM540" s="8"/>
      <c r="DN540" s="8"/>
      <c r="DO540" s="8"/>
      <c r="DP540" s="8"/>
      <c r="DQ540" s="8"/>
      <c r="DR540" s="8"/>
      <c r="DS540" s="8"/>
      <c r="DT540" s="8"/>
      <c r="DU540" s="8"/>
      <c r="DV540" s="8"/>
      <c r="DW540" s="8"/>
      <c r="DX540" s="8"/>
      <c r="DY540" s="8"/>
      <c r="DZ540" s="8"/>
      <c r="EA540" s="8"/>
      <c r="EB540" s="8"/>
      <c r="EC540" s="8"/>
      <c r="ED540" s="8"/>
      <c r="EE540" s="8"/>
      <c r="EF540" s="8"/>
      <c r="EG540" s="8"/>
      <c r="EH540" s="8"/>
      <c r="EI540" s="8"/>
      <c r="EJ540" s="8"/>
      <c r="EK540" s="8"/>
      <c r="EL540" s="8"/>
      <c r="EM540" s="8"/>
      <c r="EN540" s="8"/>
      <c r="EO540" s="8"/>
      <c r="EP540" s="8"/>
      <c r="EQ540" s="8"/>
      <c r="ER540" s="8"/>
      <c r="ES540" s="8"/>
      <c r="ET540" s="8"/>
      <c r="EU540" s="8"/>
      <c r="EV540" s="8"/>
      <c r="EW540" s="8"/>
      <c r="EX540" s="8"/>
      <c r="EY540" s="8"/>
      <c r="EZ540" s="8"/>
      <c r="FA540" s="8"/>
      <c r="FB540" s="8"/>
      <c r="FC540" s="8"/>
      <c r="FD540" s="8"/>
      <c r="FE540" s="8"/>
      <c r="FF540" s="8"/>
      <c r="FG540" s="8"/>
      <c r="FH540" s="8"/>
      <c r="FI540" s="8"/>
    </row>
    <row r="541" spans="1:165"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c r="DE541" s="8"/>
      <c r="DF541" s="8"/>
      <c r="DG541" s="8"/>
      <c r="DH541" s="8"/>
      <c r="DI541" s="8"/>
      <c r="DJ541" s="8"/>
      <c r="DK541" s="8"/>
      <c r="DL541" s="8"/>
      <c r="DM541" s="8"/>
      <c r="DN541" s="8"/>
      <c r="DO541" s="8"/>
      <c r="DP541" s="8"/>
      <c r="DQ541" s="8"/>
      <c r="DR541" s="8"/>
      <c r="DS541" s="8"/>
      <c r="DT541" s="8"/>
      <c r="DU541" s="8"/>
      <c r="DV541" s="8"/>
      <c r="DW541" s="8"/>
      <c r="DX541" s="8"/>
      <c r="DY541" s="8"/>
      <c r="DZ541" s="8"/>
      <c r="EA541" s="8"/>
      <c r="EB541" s="8"/>
      <c r="EC541" s="8"/>
      <c r="ED541" s="8"/>
      <c r="EE541" s="8"/>
      <c r="EF541" s="8"/>
      <c r="EG541" s="8"/>
      <c r="EH541" s="8"/>
      <c r="EI541" s="8"/>
      <c r="EJ541" s="8"/>
      <c r="EK541" s="8"/>
      <c r="EL541" s="8"/>
      <c r="EM541" s="8"/>
      <c r="EN541" s="8"/>
      <c r="EO541" s="8"/>
      <c r="EP541" s="8"/>
      <c r="EQ541" s="8"/>
      <c r="ER541" s="8"/>
      <c r="ES541" s="8"/>
      <c r="ET541" s="8"/>
      <c r="EU541" s="8"/>
      <c r="EV541" s="8"/>
      <c r="EW541" s="8"/>
      <c r="EX541" s="8"/>
      <c r="EY541" s="8"/>
      <c r="EZ541" s="8"/>
      <c r="FA541" s="8"/>
      <c r="FB541" s="8"/>
      <c r="FC541" s="8"/>
      <c r="FD541" s="8"/>
      <c r="FE541" s="8"/>
      <c r="FF541" s="8"/>
      <c r="FG541" s="8"/>
      <c r="FH541" s="8"/>
      <c r="FI541" s="8"/>
    </row>
    <row r="542" spans="1:165"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8"/>
      <c r="DM542" s="8"/>
      <c r="DN542" s="8"/>
      <c r="DO542" s="8"/>
      <c r="DP542" s="8"/>
      <c r="DQ542" s="8"/>
      <c r="DR542" s="8"/>
      <c r="DS542" s="8"/>
      <c r="DT542" s="8"/>
      <c r="DU542" s="8"/>
      <c r="DV542" s="8"/>
      <c r="DW542" s="8"/>
      <c r="DX542" s="8"/>
      <c r="DY542" s="8"/>
      <c r="DZ542" s="8"/>
      <c r="EA542" s="8"/>
      <c r="EB542" s="8"/>
      <c r="EC542" s="8"/>
      <c r="ED542" s="8"/>
      <c r="EE542" s="8"/>
      <c r="EF542" s="8"/>
      <c r="EG542" s="8"/>
      <c r="EH542" s="8"/>
      <c r="EI542" s="8"/>
      <c r="EJ542" s="8"/>
      <c r="EK542" s="8"/>
      <c r="EL542" s="8"/>
      <c r="EM542" s="8"/>
      <c r="EN542" s="8"/>
      <c r="EO542" s="8"/>
      <c r="EP542" s="8"/>
      <c r="EQ542" s="8"/>
      <c r="ER542" s="8"/>
      <c r="ES542" s="8"/>
      <c r="ET542" s="8"/>
      <c r="EU542" s="8"/>
      <c r="EV542" s="8"/>
      <c r="EW542" s="8"/>
      <c r="EX542" s="8"/>
      <c r="EY542" s="8"/>
      <c r="EZ542" s="8"/>
      <c r="FA542" s="8"/>
      <c r="FB542" s="8"/>
      <c r="FC542" s="8"/>
      <c r="FD542" s="8"/>
      <c r="FE542" s="8"/>
      <c r="FF542" s="8"/>
      <c r="FG542" s="8"/>
      <c r="FH542" s="8"/>
      <c r="FI542" s="8"/>
    </row>
    <row r="543" spans="1:165"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c r="DI543" s="8"/>
      <c r="DJ543" s="8"/>
      <c r="DK543" s="8"/>
      <c r="DL543" s="8"/>
      <c r="DM543" s="8"/>
      <c r="DN543" s="8"/>
      <c r="DO543" s="8"/>
      <c r="DP543" s="8"/>
      <c r="DQ543" s="8"/>
      <c r="DR543" s="8"/>
      <c r="DS543" s="8"/>
      <c r="DT543" s="8"/>
      <c r="DU543" s="8"/>
      <c r="DV543" s="8"/>
      <c r="DW543" s="8"/>
      <c r="DX543" s="8"/>
      <c r="DY543" s="8"/>
      <c r="DZ543" s="8"/>
      <c r="EA543" s="8"/>
      <c r="EB543" s="8"/>
      <c r="EC543" s="8"/>
      <c r="ED543" s="8"/>
      <c r="EE543" s="8"/>
      <c r="EF543" s="8"/>
      <c r="EG543" s="8"/>
      <c r="EH543" s="8"/>
      <c r="EI543" s="8"/>
      <c r="EJ543" s="8"/>
      <c r="EK543" s="8"/>
      <c r="EL543" s="8"/>
      <c r="EM543" s="8"/>
      <c r="EN543" s="8"/>
      <c r="EO543" s="8"/>
      <c r="EP543" s="8"/>
      <c r="EQ543" s="8"/>
      <c r="ER543" s="8"/>
      <c r="ES543" s="8"/>
      <c r="ET543" s="8"/>
      <c r="EU543" s="8"/>
      <c r="EV543" s="8"/>
      <c r="EW543" s="8"/>
      <c r="EX543" s="8"/>
      <c r="EY543" s="8"/>
      <c r="EZ543" s="8"/>
      <c r="FA543" s="8"/>
      <c r="FB543" s="8"/>
      <c r="FC543" s="8"/>
      <c r="FD543" s="8"/>
      <c r="FE543" s="8"/>
      <c r="FF543" s="8"/>
      <c r="FG543" s="8"/>
      <c r="FH543" s="8"/>
      <c r="FI543" s="8"/>
    </row>
    <row r="544" spans="1:165"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c r="DI544" s="8"/>
      <c r="DJ544" s="8"/>
      <c r="DK544" s="8"/>
      <c r="DL544" s="8"/>
      <c r="DM544" s="8"/>
      <c r="DN544" s="8"/>
      <c r="DO544" s="8"/>
      <c r="DP544" s="8"/>
      <c r="DQ544" s="8"/>
      <c r="DR544" s="8"/>
      <c r="DS544" s="8"/>
      <c r="DT544" s="8"/>
      <c r="DU544" s="8"/>
      <c r="DV544" s="8"/>
      <c r="DW544" s="8"/>
      <c r="DX544" s="8"/>
      <c r="DY544" s="8"/>
      <c r="DZ544" s="8"/>
      <c r="EA544" s="8"/>
      <c r="EB544" s="8"/>
      <c r="EC544" s="8"/>
      <c r="ED544" s="8"/>
      <c r="EE544" s="8"/>
      <c r="EF544" s="8"/>
      <c r="EG544" s="8"/>
      <c r="EH544" s="8"/>
      <c r="EI544" s="8"/>
      <c r="EJ544" s="8"/>
      <c r="EK544" s="8"/>
      <c r="EL544" s="8"/>
      <c r="EM544" s="8"/>
      <c r="EN544" s="8"/>
      <c r="EO544" s="8"/>
      <c r="EP544" s="8"/>
      <c r="EQ544" s="8"/>
      <c r="ER544" s="8"/>
      <c r="ES544" s="8"/>
      <c r="ET544" s="8"/>
      <c r="EU544" s="8"/>
      <c r="EV544" s="8"/>
      <c r="EW544" s="8"/>
      <c r="EX544" s="8"/>
      <c r="EY544" s="8"/>
      <c r="EZ544" s="8"/>
      <c r="FA544" s="8"/>
      <c r="FB544" s="8"/>
      <c r="FC544" s="8"/>
      <c r="FD544" s="8"/>
      <c r="FE544" s="8"/>
      <c r="FF544" s="8"/>
      <c r="FG544" s="8"/>
      <c r="FH544" s="8"/>
      <c r="FI544" s="8"/>
    </row>
    <row r="545" spans="1:165"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c r="DE545" s="8"/>
      <c r="DF545" s="8"/>
      <c r="DG545" s="8"/>
      <c r="DH545" s="8"/>
      <c r="DI545" s="8"/>
      <c r="DJ545" s="8"/>
      <c r="DK545" s="8"/>
      <c r="DL545" s="8"/>
      <c r="DM545" s="8"/>
      <c r="DN545" s="8"/>
      <c r="DO545" s="8"/>
      <c r="DP545" s="8"/>
      <c r="DQ545" s="8"/>
      <c r="DR545" s="8"/>
      <c r="DS545" s="8"/>
      <c r="DT545" s="8"/>
      <c r="DU545" s="8"/>
      <c r="DV545" s="8"/>
      <c r="DW545" s="8"/>
      <c r="DX545" s="8"/>
      <c r="DY545" s="8"/>
      <c r="DZ545" s="8"/>
      <c r="EA545" s="8"/>
      <c r="EB545" s="8"/>
      <c r="EC545" s="8"/>
      <c r="ED545" s="8"/>
      <c r="EE545" s="8"/>
      <c r="EF545" s="8"/>
      <c r="EG545" s="8"/>
      <c r="EH545" s="8"/>
      <c r="EI545" s="8"/>
      <c r="EJ545" s="8"/>
      <c r="EK545" s="8"/>
      <c r="EL545" s="8"/>
      <c r="EM545" s="8"/>
      <c r="EN545" s="8"/>
      <c r="EO545" s="8"/>
      <c r="EP545" s="8"/>
      <c r="EQ545" s="8"/>
      <c r="ER545" s="8"/>
      <c r="ES545" s="8"/>
      <c r="ET545" s="8"/>
      <c r="EU545" s="8"/>
      <c r="EV545" s="8"/>
      <c r="EW545" s="8"/>
      <c r="EX545" s="8"/>
      <c r="EY545" s="8"/>
      <c r="EZ545" s="8"/>
      <c r="FA545" s="8"/>
      <c r="FB545" s="8"/>
      <c r="FC545" s="8"/>
      <c r="FD545" s="8"/>
      <c r="FE545" s="8"/>
      <c r="FF545" s="8"/>
      <c r="FG545" s="8"/>
      <c r="FH545" s="8"/>
      <c r="FI545" s="8"/>
    </row>
    <row r="546" spans="1:165"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c r="DE546" s="8"/>
      <c r="DF546" s="8"/>
      <c r="DG546" s="8"/>
      <c r="DH546" s="8"/>
      <c r="DI546" s="8"/>
      <c r="DJ546" s="8"/>
      <c r="DK546" s="8"/>
      <c r="DL546" s="8"/>
      <c r="DM546" s="8"/>
      <c r="DN546" s="8"/>
      <c r="DO546" s="8"/>
      <c r="DP546" s="8"/>
      <c r="DQ546" s="8"/>
      <c r="DR546" s="8"/>
      <c r="DS546" s="8"/>
      <c r="DT546" s="8"/>
      <c r="DU546" s="8"/>
      <c r="DV546" s="8"/>
      <c r="DW546" s="8"/>
      <c r="DX546" s="8"/>
      <c r="DY546" s="8"/>
      <c r="DZ546" s="8"/>
      <c r="EA546" s="8"/>
      <c r="EB546" s="8"/>
      <c r="EC546" s="8"/>
      <c r="ED546" s="8"/>
      <c r="EE546" s="8"/>
      <c r="EF546" s="8"/>
      <c r="EG546" s="8"/>
      <c r="EH546" s="8"/>
      <c r="EI546" s="8"/>
      <c r="EJ546" s="8"/>
      <c r="EK546" s="8"/>
      <c r="EL546" s="8"/>
      <c r="EM546" s="8"/>
      <c r="EN546" s="8"/>
      <c r="EO546" s="8"/>
      <c r="EP546" s="8"/>
      <c r="EQ546" s="8"/>
      <c r="ER546" s="8"/>
      <c r="ES546" s="8"/>
      <c r="ET546" s="8"/>
      <c r="EU546" s="8"/>
      <c r="EV546" s="8"/>
      <c r="EW546" s="8"/>
      <c r="EX546" s="8"/>
      <c r="EY546" s="8"/>
      <c r="EZ546" s="8"/>
      <c r="FA546" s="8"/>
      <c r="FB546" s="8"/>
      <c r="FC546" s="8"/>
      <c r="FD546" s="8"/>
      <c r="FE546" s="8"/>
      <c r="FF546" s="8"/>
      <c r="FG546" s="8"/>
      <c r="FH546" s="8"/>
      <c r="FI546" s="8"/>
    </row>
    <row r="547" spans="1:165"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8"/>
      <c r="CQ547" s="8"/>
      <c r="CR547" s="8"/>
      <c r="CS547" s="8"/>
      <c r="CT547" s="8"/>
      <c r="CU547" s="8"/>
      <c r="CV547" s="8"/>
      <c r="CW547" s="8"/>
      <c r="CX547" s="8"/>
      <c r="CY547" s="8"/>
      <c r="CZ547" s="8"/>
      <c r="DA547" s="8"/>
      <c r="DB547" s="8"/>
      <c r="DC547" s="8"/>
      <c r="DD547" s="8"/>
      <c r="DE547" s="8"/>
      <c r="DF547" s="8"/>
      <c r="DG547" s="8"/>
      <c r="DH547" s="8"/>
      <c r="DI547" s="8"/>
      <c r="DJ547" s="8"/>
      <c r="DK547" s="8"/>
      <c r="DL547" s="8"/>
      <c r="DM547" s="8"/>
      <c r="DN547" s="8"/>
      <c r="DO547" s="8"/>
      <c r="DP547" s="8"/>
      <c r="DQ547" s="8"/>
      <c r="DR547" s="8"/>
      <c r="DS547" s="8"/>
      <c r="DT547" s="8"/>
      <c r="DU547" s="8"/>
      <c r="DV547" s="8"/>
      <c r="DW547" s="8"/>
      <c r="DX547" s="8"/>
      <c r="DY547" s="8"/>
      <c r="DZ547" s="8"/>
      <c r="EA547" s="8"/>
      <c r="EB547" s="8"/>
      <c r="EC547" s="8"/>
      <c r="ED547" s="8"/>
      <c r="EE547" s="8"/>
      <c r="EF547" s="8"/>
      <c r="EG547" s="8"/>
      <c r="EH547" s="8"/>
      <c r="EI547" s="8"/>
      <c r="EJ547" s="8"/>
      <c r="EK547" s="8"/>
      <c r="EL547" s="8"/>
      <c r="EM547" s="8"/>
      <c r="EN547" s="8"/>
      <c r="EO547" s="8"/>
      <c r="EP547" s="8"/>
      <c r="EQ547" s="8"/>
      <c r="ER547" s="8"/>
      <c r="ES547" s="8"/>
      <c r="ET547" s="8"/>
      <c r="EU547" s="8"/>
      <c r="EV547" s="8"/>
      <c r="EW547" s="8"/>
      <c r="EX547" s="8"/>
      <c r="EY547" s="8"/>
      <c r="EZ547" s="8"/>
      <c r="FA547" s="8"/>
      <c r="FB547" s="8"/>
      <c r="FC547" s="8"/>
      <c r="FD547" s="8"/>
      <c r="FE547" s="8"/>
      <c r="FF547" s="8"/>
      <c r="FG547" s="8"/>
      <c r="FH547" s="8"/>
      <c r="FI547" s="8"/>
    </row>
    <row r="548" spans="1:165"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c r="DI548" s="8"/>
      <c r="DJ548" s="8"/>
      <c r="DK548" s="8"/>
      <c r="DL548" s="8"/>
      <c r="DM548" s="8"/>
      <c r="DN548" s="8"/>
      <c r="DO548" s="8"/>
      <c r="DP548" s="8"/>
      <c r="DQ548" s="8"/>
      <c r="DR548" s="8"/>
      <c r="DS548" s="8"/>
      <c r="DT548" s="8"/>
      <c r="DU548" s="8"/>
      <c r="DV548" s="8"/>
      <c r="DW548" s="8"/>
      <c r="DX548" s="8"/>
      <c r="DY548" s="8"/>
      <c r="DZ548" s="8"/>
      <c r="EA548" s="8"/>
      <c r="EB548" s="8"/>
      <c r="EC548" s="8"/>
      <c r="ED548" s="8"/>
      <c r="EE548" s="8"/>
      <c r="EF548" s="8"/>
      <c r="EG548" s="8"/>
      <c r="EH548" s="8"/>
      <c r="EI548" s="8"/>
      <c r="EJ548" s="8"/>
      <c r="EK548" s="8"/>
      <c r="EL548" s="8"/>
      <c r="EM548" s="8"/>
      <c r="EN548" s="8"/>
      <c r="EO548" s="8"/>
      <c r="EP548" s="8"/>
      <c r="EQ548" s="8"/>
      <c r="ER548" s="8"/>
      <c r="ES548" s="8"/>
      <c r="ET548" s="8"/>
      <c r="EU548" s="8"/>
      <c r="EV548" s="8"/>
      <c r="EW548" s="8"/>
      <c r="EX548" s="8"/>
      <c r="EY548" s="8"/>
      <c r="EZ548" s="8"/>
      <c r="FA548" s="8"/>
      <c r="FB548" s="8"/>
      <c r="FC548" s="8"/>
      <c r="FD548" s="8"/>
      <c r="FE548" s="8"/>
      <c r="FF548" s="8"/>
      <c r="FG548" s="8"/>
      <c r="FH548" s="8"/>
      <c r="FI548" s="8"/>
    </row>
    <row r="549" spans="1:165"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c r="DE549" s="8"/>
      <c r="DF549" s="8"/>
      <c r="DG549" s="8"/>
      <c r="DH549" s="8"/>
      <c r="DI549" s="8"/>
      <c r="DJ549" s="8"/>
      <c r="DK549" s="8"/>
      <c r="DL549" s="8"/>
      <c r="DM549" s="8"/>
      <c r="DN549" s="8"/>
      <c r="DO549" s="8"/>
      <c r="DP549" s="8"/>
      <c r="DQ549" s="8"/>
      <c r="DR549" s="8"/>
      <c r="DS549" s="8"/>
      <c r="DT549" s="8"/>
      <c r="DU549" s="8"/>
      <c r="DV549" s="8"/>
      <c r="DW549" s="8"/>
      <c r="DX549" s="8"/>
      <c r="DY549" s="8"/>
      <c r="DZ549" s="8"/>
      <c r="EA549" s="8"/>
      <c r="EB549" s="8"/>
      <c r="EC549" s="8"/>
      <c r="ED549" s="8"/>
      <c r="EE549" s="8"/>
      <c r="EF549" s="8"/>
      <c r="EG549" s="8"/>
      <c r="EH549" s="8"/>
      <c r="EI549" s="8"/>
      <c r="EJ549" s="8"/>
      <c r="EK549" s="8"/>
      <c r="EL549" s="8"/>
      <c r="EM549" s="8"/>
      <c r="EN549" s="8"/>
      <c r="EO549" s="8"/>
      <c r="EP549" s="8"/>
      <c r="EQ549" s="8"/>
      <c r="ER549" s="8"/>
      <c r="ES549" s="8"/>
      <c r="ET549" s="8"/>
      <c r="EU549" s="8"/>
      <c r="EV549" s="8"/>
      <c r="EW549" s="8"/>
      <c r="EX549" s="8"/>
      <c r="EY549" s="8"/>
      <c r="EZ549" s="8"/>
      <c r="FA549" s="8"/>
      <c r="FB549" s="8"/>
      <c r="FC549" s="8"/>
      <c r="FD549" s="8"/>
      <c r="FE549" s="8"/>
      <c r="FF549" s="8"/>
      <c r="FG549" s="8"/>
      <c r="FH549" s="8"/>
      <c r="FI549" s="8"/>
    </row>
    <row r="550" spans="1:165"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c r="DE550" s="8"/>
      <c r="DF550" s="8"/>
      <c r="DG550" s="8"/>
      <c r="DH550" s="8"/>
      <c r="DI550" s="8"/>
      <c r="DJ550" s="8"/>
      <c r="DK550" s="8"/>
      <c r="DL550" s="8"/>
      <c r="DM550" s="8"/>
      <c r="DN550" s="8"/>
      <c r="DO550" s="8"/>
      <c r="DP550" s="8"/>
      <c r="DQ550" s="8"/>
      <c r="DR550" s="8"/>
      <c r="DS550" s="8"/>
      <c r="DT550" s="8"/>
      <c r="DU550" s="8"/>
      <c r="DV550" s="8"/>
      <c r="DW550" s="8"/>
      <c r="DX550" s="8"/>
      <c r="DY550" s="8"/>
      <c r="DZ550" s="8"/>
      <c r="EA550" s="8"/>
      <c r="EB550" s="8"/>
      <c r="EC550" s="8"/>
      <c r="ED550" s="8"/>
      <c r="EE550" s="8"/>
      <c r="EF550" s="8"/>
      <c r="EG550" s="8"/>
      <c r="EH550" s="8"/>
      <c r="EI550" s="8"/>
      <c r="EJ550" s="8"/>
      <c r="EK550" s="8"/>
      <c r="EL550" s="8"/>
      <c r="EM550" s="8"/>
      <c r="EN550" s="8"/>
      <c r="EO550" s="8"/>
      <c r="EP550" s="8"/>
      <c r="EQ550" s="8"/>
      <c r="ER550" s="8"/>
      <c r="ES550" s="8"/>
      <c r="ET550" s="8"/>
      <c r="EU550" s="8"/>
      <c r="EV550" s="8"/>
      <c r="EW550" s="8"/>
      <c r="EX550" s="8"/>
      <c r="EY550" s="8"/>
      <c r="EZ550" s="8"/>
      <c r="FA550" s="8"/>
      <c r="FB550" s="8"/>
      <c r="FC550" s="8"/>
      <c r="FD550" s="8"/>
      <c r="FE550" s="8"/>
      <c r="FF550" s="8"/>
      <c r="FG550" s="8"/>
      <c r="FH550" s="8"/>
      <c r="FI550" s="8"/>
    </row>
    <row r="551" spans="1:165"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c r="DI551" s="8"/>
      <c r="DJ551" s="8"/>
      <c r="DK551" s="8"/>
      <c r="DL551" s="8"/>
      <c r="DM551" s="8"/>
      <c r="DN551" s="8"/>
      <c r="DO551" s="8"/>
      <c r="DP551" s="8"/>
      <c r="DQ551" s="8"/>
      <c r="DR551" s="8"/>
      <c r="DS551" s="8"/>
      <c r="DT551" s="8"/>
      <c r="DU551" s="8"/>
      <c r="DV551" s="8"/>
      <c r="DW551" s="8"/>
      <c r="DX551" s="8"/>
      <c r="DY551" s="8"/>
      <c r="DZ551" s="8"/>
      <c r="EA551" s="8"/>
      <c r="EB551" s="8"/>
      <c r="EC551" s="8"/>
      <c r="ED551" s="8"/>
      <c r="EE551" s="8"/>
      <c r="EF551" s="8"/>
      <c r="EG551" s="8"/>
      <c r="EH551" s="8"/>
      <c r="EI551" s="8"/>
      <c r="EJ551" s="8"/>
      <c r="EK551" s="8"/>
      <c r="EL551" s="8"/>
      <c r="EM551" s="8"/>
      <c r="EN551" s="8"/>
      <c r="EO551" s="8"/>
      <c r="EP551" s="8"/>
      <c r="EQ551" s="8"/>
      <c r="ER551" s="8"/>
      <c r="ES551" s="8"/>
      <c r="ET551" s="8"/>
      <c r="EU551" s="8"/>
      <c r="EV551" s="8"/>
      <c r="EW551" s="8"/>
      <c r="EX551" s="8"/>
      <c r="EY551" s="8"/>
      <c r="EZ551" s="8"/>
      <c r="FA551" s="8"/>
      <c r="FB551" s="8"/>
      <c r="FC551" s="8"/>
      <c r="FD551" s="8"/>
      <c r="FE551" s="8"/>
      <c r="FF551" s="8"/>
      <c r="FG551" s="8"/>
      <c r="FH551" s="8"/>
      <c r="FI551" s="8"/>
    </row>
    <row r="552" spans="1:165"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c r="DI552" s="8"/>
      <c r="DJ552" s="8"/>
      <c r="DK552" s="8"/>
      <c r="DL552" s="8"/>
      <c r="DM552" s="8"/>
      <c r="DN552" s="8"/>
      <c r="DO552" s="8"/>
      <c r="DP552" s="8"/>
      <c r="DQ552" s="8"/>
      <c r="DR552" s="8"/>
      <c r="DS552" s="8"/>
      <c r="DT552" s="8"/>
      <c r="DU552" s="8"/>
      <c r="DV552" s="8"/>
      <c r="DW552" s="8"/>
      <c r="DX552" s="8"/>
      <c r="DY552" s="8"/>
      <c r="DZ552" s="8"/>
      <c r="EA552" s="8"/>
      <c r="EB552" s="8"/>
      <c r="EC552" s="8"/>
      <c r="ED552" s="8"/>
      <c r="EE552" s="8"/>
      <c r="EF552" s="8"/>
      <c r="EG552" s="8"/>
      <c r="EH552" s="8"/>
      <c r="EI552" s="8"/>
      <c r="EJ552" s="8"/>
      <c r="EK552" s="8"/>
      <c r="EL552" s="8"/>
      <c r="EM552" s="8"/>
      <c r="EN552" s="8"/>
      <c r="EO552" s="8"/>
      <c r="EP552" s="8"/>
      <c r="EQ552" s="8"/>
      <c r="ER552" s="8"/>
      <c r="ES552" s="8"/>
      <c r="ET552" s="8"/>
      <c r="EU552" s="8"/>
      <c r="EV552" s="8"/>
      <c r="EW552" s="8"/>
      <c r="EX552" s="8"/>
      <c r="EY552" s="8"/>
      <c r="EZ552" s="8"/>
      <c r="FA552" s="8"/>
      <c r="FB552" s="8"/>
      <c r="FC552" s="8"/>
      <c r="FD552" s="8"/>
      <c r="FE552" s="8"/>
      <c r="FF552" s="8"/>
      <c r="FG552" s="8"/>
      <c r="FH552" s="8"/>
      <c r="FI552" s="8"/>
    </row>
    <row r="553" spans="1:165"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c r="DI553" s="8"/>
      <c r="DJ553" s="8"/>
      <c r="DK553" s="8"/>
      <c r="DL553" s="8"/>
      <c r="DM553" s="8"/>
      <c r="DN553" s="8"/>
      <c r="DO553" s="8"/>
      <c r="DP553" s="8"/>
      <c r="DQ553" s="8"/>
      <c r="DR553" s="8"/>
      <c r="DS553" s="8"/>
      <c r="DT553" s="8"/>
      <c r="DU553" s="8"/>
      <c r="DV553" s="8"/>
      <c r="DW553" s="8"/>
      <c r="DX553" s="8"/>
      <c r="DY553" s="8"/>
      <c r="DZ553" s="8"/>
      <c r="EA553" s="8"/>
      <c r="EB553" s="8"/>
      <c r="EC553" s="8"/>
      <c r="ED553" s="8"/>
      <c r="EE553" s="8"/>
      <c r="EF553" s="8"/>
      <c r="EG553" s="8"/>
      <c r="EH553" s="8"/>
      <c r="EI553" s="8"/>
      <c r="EJ553" s="8"/>
      <c r="EK553" s="8"/>
      <c r="EL553" s="8"/>
      <c r="EM553" s="8"/>
      <c r="EN553" s="8"/>
      <c r="EO553" s="8"/>
      <c r="EP553" s="8"/>
      <c r="EQ553" s="8"/>
      <c r="ER553" s="8"/>
      <c r="ES553" s="8"/>
      <c r="ET553" s="8"/>
      <c r="EU553" s="8"/>
      <c r="EV553" s="8"/>
      <c r="EW553" s="8"/>
      <c r="EX553" s="8"/>
      <c r="EY553" s="8"/>
      <c r="EZ553" s="8"/>
      <c r="FA553" s="8"/>
      <c r="FB553" s="8"/>
      <c r="FC553" s="8"/>
      <c r="FD553" s="8"/>
      <c r="FE553" s="8"/>
      <c r="FF553" s="8"/>
      <c r="FG553" s="8"/>
      <c r="FH553" s="8"/>
      <c r="FI553" s="8"/>
    </row>
    <row r="554" spans="1:165"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c r="DI554" s="8"/>
      <c r="DJ554" s="8"/>
      <c r="DK554" s="8"/>
      <c r="DL554" s="8"/>
      <c r="DM554" s="8"/>
      <c r="DN554" s="8"/>
      <c r="DO554" s="8"/>
      <c r="DP554" s="8"/>
      <c r="DQ554" s="8"/>
      <c r="DR554" s="8"/>
      <c r="DS554" s="8"/>
      <c r="DT554" s="8"/>
      <c r="DU554" s="8"/>
      <c r="DV554" s="8"/>
      <c r="DW554" s="8"/>
      <c r="DX554" s="8"/>
      <c r="DY554" s="8"/>
      <c r="DZ554" s="8"/>
      <c r="EA554" s="8"/>
      <c r="EB554" s="8"/>
      <c r="EC554" s="8"/>
      <c r="ED554" s="8"/>
      <c r="EE554" s="8"/>
      <c r="EF554" s="8"/>
      <c r="EG554" s="8"/>
      <c r="EH554" s="8"/>
      <c r="EI554" s="8"/>
      <c r="EJ554" s="8"/>
      <c r="EK554" s="8"/>
      <c r="EL554" s="8"/>
      <c r="EM554" s="8"/>
      <c r="EN554" s="8"/>
      <c r="EO554" s="8"/>
      <c r="EP554" s="8"/>
      <c r="EQ554" s="8"/>
      <c r="ER554" s="8"/>
      <c r="ES554" s="8"/>
      <c r="ET554" s="8"/>
      <c r="EU554" s="8"/>
      <c r="EV554" s="8"/>
      <c r="EW554" s="8"/>
      <c r="EX554" s="8"/>
      <c r="EY554" s="8"/>
      <c r="EZ554" s="8"/>
      <c r="FA554" s="8"/>
      <c r="FB554" s="8"/>
      <c r="FC554" s="8"/>
      <c r="FD554" s="8"/>
      <c r="FE554" s="8"/>
      <c r="FF554" s="8"/>
      <c r="FG554" s="8"/>
      <c r="FH554" s="8"/>
      <c r="FI554" s="8"/>
    </row>
    <row r="555" spans="1:165"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c r="DE555" s="8"/>
      <c r="DF555" s="8"/>
      <c r="DG555" s="8"/>
      <c r="DH555" s="8"/>
      <c r="DI555" s="8"/>
      <c r="DJ555" s="8"/>
      <c r="DK555" s="8"/>
      <c r="DL555" s="8"/>
      <c r="DM555" s="8"/>
      <c r="DN555" s="8"/>
      <c r="DO555" s="8"/>
      <c r="DP555" s="8"/>
      <c r="DQ555" s="8"/>
      <c r="DR555" s="8"/>
      <c r="DS555" s="8"/>
      <c r="DT555" s="8"/>
      <c r="DU555" s="8"/>
      <c r="DV555" s="8"/>
      <c r="DW555" s="8"/>
      <c r="DX555" s="8"/>
      <c r="DY555" s="8"/>
      <c r="DZ555" s="8"/>
      <c r="EA555" s="8"/>
      <c r="EB555" s="8"/>
      <c r="EC555" s="8"/>
      <c r="ED555" s="8"/>
      <c r="EE555" s="8"/>
      <c r="EF555" s="8"/>
      <c r="EG555" s="8"/>
      <c r="EH555" s="8"/>
      <c r="EI555" s="8"/>
      <c r="EJ555" s="8"/>
      <c r="EK555" s="8"/>
      <c r="EL555" s="8"/>
      <c r="EM555" s="8"/>
      <c r="EN555" s="8"/>
      <c r="EO555" s="8"/>
      <c r="EP555" s="8"/>
      <c r="EQ555" s="8"/>
      <c r="ER555" s="8"/>
      <c r="ES555" s="8"/>
      <c r="ET555" s="8"/>
      <c r="EU555" s="8"/>
      <c r="EV555" s="8"/>
      <c r="EW555" s="8"/>
      <c r="EX555" s="8"/>
      <c r="EY555" s="8"/>
      <c r="EZ555" s="8"/>
      <c r="FA555" s="8"/>
      <c r="FB555" s="8"/>
      <c r="FC555" s="8"/>
      <c r="FD555" s="8"/>
      <c r="FE555" s="8"/>
      <c r="FF555" s="8"/>
      <c r="FG555" s="8"/>
      <c r="FH555" s="8"/>
      <c r="FI555" s="8"/>
    </row>
    <row r="556" spans="1:165"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c r="DI556" s="8"/>
      <c r="DJ556" s="8"/>
      <c r="DK556" s="8"/>
      <c r="DL556" s="8"/>
      <c r="DM556" s="8"/>
      <c r="DN556" s="8"/>
      <c r="DO556" s="8"/>
      <c r="DP556" s="8"/>
      <c r="DQ556" s="8"/>
      <c r="DR556" s="8"/>
      <c r="DS556" s="8"/>
      <c r="DT556" s="8"/>
      <c r="DU556" s="8"/>
      <c r="DV556" s="8"/>
      <c r="DW556" s="8"/>
      <c r="DX556" s="8"/>
      <c r="DY556" s="8"/>
      <c r="DZ556" s="8"/>
      <c r="EA556" s="8"/>
      <c r="EB556" s="8"/>
      <c r="EC556" s="8"/>
      <c r="ED556" s="8"/>
      <c r="EE556" s="8"/>
      <c r="EF556" s="8"/>
      <c r="EG556" s="8"/>
      <c r="EH556" s="8"/>
      <c r="EI556" s="8"/>
      <c r="EJ556" s="8"/>
      <c r="EK556" s="8"/>
      <c r="EL556" s="8"/>
      <c r="EM556" s="8"/>
      <c r="EN556" s="8"/>
      <c r="EO556" s="8"/>
      <c r="EP556" s="8"/>
      <c r="EQ556" s="8"/>
      <c r="ER556" s="8"/>
      <c r="ES556" s="8"/>
      <c r="ET556" s="8"/>
      <c r="EU556" s="8"/>
      <c r="EV556" s="8"/>
      <c r="EW556" s="8"/>
      <c r="EX556" s="8"/>
      <c r="EY556" s="8"/>
      <c r="EZ556" s="8"/>
      <c r="FA556" s="8"/>
      <c r="FB556" s="8"/>
      <c r="FC556" s="8"/>
      <c r="FD556" s="8"/>
      <c r="FE556" s="8"/>
      <c r="FF556" s="8"/>
      <c r="FG556" s="8"/>
      <c r="FH556" s="8"/>
      <c r="FI556" s="8"/>
    </row>
    <row r="557" spans="1:165"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c r="DE557" s="8"/>
      <c r="DF557" s="8"/>
      <c r="DG557" s="8"/>
      <c r="DH557" s="8"/>
      <c r="DI557" s="8"/>
      <c r="DJ557" s="8"/>
      <c r="DK557" s="8"/>
      <c r="DL557" s="8"/>
      <c r="DM557" s="8"/>
      <c r="DN557" s="8"/>
      <c r="DO557" s="8"/>
      <c r="DP557" s="8"/>
      <c r="DQ557" s="8"/>
      <c r="DR557" s="8"/>
      <c r="DS557" s="8"/>
      <c r="DT557" s="8"/>
      <c r="DU557" s="8"/>
      <c r="DV557" s="8"/>
      <c r="DW557" s="8"/>
      <c r="DX557" s="8"/>
      <c r="DY557" s="8"/>
      <c r="DZ557" s="8"/>
      <c r="EA557" s="8"/>
      <c r="EB557" s="8"/>
      <c r="EC557" s="8"/>
      <c r="ED557" s="8"/>
      <c r="EE557" s="8"/>
      <c r="EF557" s="8"/>
      <c r="EG557" s="8"/>
      <c r="EH557" s="8"/>
      <c r="EI557" s="8"/>
      <c r="EJ557" s="8"/>
      <c r="EK557" s="8"/>
      <c r="EL557" s="8"/>
      <c r="EM557" s="8"/>
      <c r="EN557" s="8"/>
      <c r="EO557" s="8"/>
      <c r="EP557" s="8"/>
      <c r="EQ557" s="8"/>
      <c r="ER557" s="8"/>
      <c r="ES557" s="8"/>
      <c r="ET557" s="8"/>
      <c r="EU557" s="8"/>
      <c r="EV557" s="8"/>
      <c r="EW557" s="8"/>
      <c r="EX557" s="8"/>
      <c r="EY557" s="8"/>
      <c r="EZ557" s="8"/>
      <c r="FA557" s="8"/>
      <c r="FB557" s="8"/>
      <c r="FC557" s="8"/>
      <c r="FD557" s="8"/>
      <c r="FE557" s="8"/>
      <c r="FF557" s="8"/>
      <c r="FG557" s="8"/>
      <c r="FH557" s="8"/>
      <c r="FI557" s="8"/>
    </row>
    <row r="558" spans="1:165"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c r="DE558" s="8"/>
      <c r="DF558" s="8"/>
      <c r="DG558" s="8"/>
      <c r="DH558" s="8"/>
      <c r="DI558" s="8"/>
      <c r="DJ558" s="8"/>
      <c r="DK558" s="8"/>
      <c r="DL558" s="8"/>
      <c r="DM558" s="8"/>
      <c r="DN558" s="8"/>
      <c r="DO558" s="8"/>
      <c r="DP558" s="8"/>
      <c r="DQ558" s="8"/>
      <c r="DR558" s="8"/>
      <c r="DS558" s="8"/>
      <c r="DT558" s="8"/>
      <c r="DU558" s="8"/>
      <c r="DV558" s="8"/>
      <c r="DW558" s="8"/>
      <c r="DX558" s="8"/>
      <c r="DY558" s="8"/>
      <c r="DZ558" s="8"/>
      <c r="EA558" s="8"/>
      <c r="EB558" s="8"/>
      <c r="EC558" s="8"/>
      <c r="ED558" s="8"/>
      <c r="EE558" s="8"/>
      <c r="EF558" s="8"/>
      <c r="EG558" s="8"/>
      <c r="EH558" s="8"/>
      <c r="EI558" s="8"/>
      <c r="EJ558" s="8"/>
      <c r="EK558" s="8"/>
      <c r="EL558" s="8"/>
      <c r="EM558" s="8"/>
      <c r="EN558" s="8"/>
      <c r="EO558" s="8"/>
      <c r="EP558" s="8"/>
      <c r="EQ558" s="8"/>
      <c r="ER558" s="8"/>
      <c r="ES558" s="8"/>
      <c r="ET558" s="8"/>
      <c r="EU558" s="8"/>
      <c r="EV558" s="8"/>
      <c r="EW558" s="8"/>
      <c r="EX558" s="8"/>
      <c r="EY558" s="8"/>
      <c r="EZ558" s="8"/>
      <c r="FA558" s="8"/>
      <c r="FB558" s="8"/>
      <c r="FC558" s="8"/>
      <c r="FD558" s="8"/>
      <c r="FE558" s="8"/>
      <c r="FF558" s="8"/>
      <c r="FG558" s="8"/>
      <c r="FH558" s="8"/>
      <c r="FI558" s="8"/>
    </row>
    <row r="559" spans="1:165"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c r="DI559" s="8"/>
      <c r="DJ559" s="8"/>
      <c r="DK559" s="8"/>
      <c r="DL559" s="8"/>
      <c r="DM559" s="8"/>
      <c r="DN559" s="8"/>
      <c r="DO559" s="8"/>
      <c r="DP559" s="8"/>
      <c r="DQ559" s="8"/>
      <c r="DR559" s="8"/>
      <c r="DS559" s="8"/>
      <c r="DT559" s="8"/>
      <c r="DU559" s="8"/>
      <c r="DV559" s="8"/>
      <c r="DW559" s="8"/>
      <c r="DX559" s="8"/>
      <c r="DY559" s="8"/>
      <c r="DZ559" s="8"/>
      <c r="EA559" s="8"/>
      <c r="EB559" s="8"/>
      <c r="EC559" s="8"/>
      <c r="ED559" s="8"/>
      <c r="EE559" s="8"/>
      <c r="EF559" s="8"/>
      <c r="EG559" s="8"/>
      <c r="EH559" s="8"/>
      <c r="EI559" s="8"/>
      <c r="EJ559" s="8"/>
      <c r="EK559" s="8"/>
      <c r="EL559" s="8"/>
      <c r="EM559" s="8"/>
      <c r="EN559" s="8"/>
      <c r="EO559" s="8"/>
      <c r="EP559" s="8"/>
      <c r="EQ559" s="8"/>
      <c r="ER559" s="8"/>
      <c r="ES559" s="8"/>
      <c r="ET559" s="8"/>
      <c r="EU559" s="8"/>
      <c r="EV559" s="8"/>
      <c r="EW559" s="8"/>
      <c r="EX559" s="8"/>
      <c r="EY559" s="8"/>
      <c r="EZ559" s="8"/>
      <c r="FA559" s="8"/>
      <c r="FB559" s="8"/>
      <c r="FC559" s="8"/>
      <c r="FD559" s="8"/>
      <c r="FE559" s="8"/>
      <c r="FF559" s="8"/>
      <c r="FG559" s="8"/>
      <c r="FH559" s="8"/>
      <c r="FI559" s="8"/>
    </row>
    <row r="560" spans="1:165"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c r="DI560" s="8"/>
      <c r="DJ560" s="8"/>
      <c r="DK560" s="8"/>
      <c r="DL560" s="8"/>
      <c r="DM560" s="8"/>
      <c r="DN560" s="8"/>
      <c r="DO560" s="8"/>
      <c r="DP560" s="8"/>
      <c r="DQ560" s="8"/>
      <c r="DR560" s="8"/>
      <c r="DS560" s="8"/>
      <c r="DT560" s="8"/>
      <c r="DU560" s="8"/>
      <c r="DV560" s="8"/>
      <c r="DW560" s="8"/>
      <c r="DX560" s="8"/>
      <c r="DY560" s="8"/>
      <c r="DZ560" s="8"/>
      <c r="EA560" s="8"/>
      <c r="EB560" s="8"/>
      <c r="EC560" s="8"/>
      <c r="ED560" s="8"/>
      <c r="EE560" s="8"/>
      <c r="EF560" s="8"/>
      <c r="EG560" s="8"/>
      <c r="EH560" s="8"/>
      <c r="EI560" s="8"/>
      <c r="EJ560" s="8"/>
      <c r="EK560" s="8"/>
      <c r="EL560" s="8"/>
      <c r="EM560" s="8"/>
      <c r="EN560" s="8"/>
      <c r="EO560" s="8"/>
      <c r="EP560" s="8"/>
      <c r="EQ560" s="8"/>
      <c r="ER560" s="8"/>
      <c r="ES560" s="8"/>
      <c r="ET560" s="8"/>
      <c r="EU560" s="8"/>
      <c r="EV560" s="8"/>
      <c r="EW560" s="8"/>
      <c r="EX560" s="8"/>
      <c r="EY560" s="8"/>
      <c r="EZ560" s="8"/>
      <c r="FA560" s="8"/>
      <c r="FB560" s="8"/>
      <c r="FC560" s="8"/>
      <c r="FD560" s="8"/>
      <c r="FE560" s="8"/>
      <c r="FF560" s="8"/>
      <c r="FG560" s="8"/>
      <c r="FH560" s="8"/>
      <c r="FI560" s="8"/>
    </row>
    <row r="561" spans="1:165"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c r="DI561" s="8"/>
      <c r="DJ561" s="8"/>
      <c r="DK561" s="8"/>
      <c r="DL561" s="8"/>
      <c r="DM561" s="8"/>
      <c r="DN561" s="8"/>
      <c r="DO561" s="8"/>
      <c r="DP561" s="8"/>
      <c r="DQ561" s="8"/>
      <c r="DR561" s="8"/>
      <c r="DS561" s="8"/>
      <c r="DT561" s="8"/>
      <c r="DU561" s="8"/>
      <c r="DV561" s="8"/>
      <c r="DW561" s="8"/>
      <c r="DX561" s="8"/>
      <c r="DY561" s="8"/>
      <c r="DZ561" s="8"/>
      <c r="EA561" s="8"/>
      <c r="EB561" s="8"/>
      <c r="EC561" s="8"/>
      <c r="ED561" s="8"/>
      <c r="EE561" s="8"/>
      <c r="EF561" s="8"/>
      <c r="EG561" s="8"/>
      <c r="EH561" s="8"/>
      <c r="EI561" s="8"/>
      <c r="EJ561" s="8"/>
      <c r="EK561" s="8"/>
      <c r="EL561" s="8"/>
      <c r="EM561" s="8"/>
      <c r="EN561" s="8"/>
      <c r="EO561" s="8"/>
      <c r="EP561" s="8"/>
      <c r="EQ561" s="8"/>
      <c r="ER561" s="8"/>
      <c r="ES561" s="8"/>
      <c r="ET561" s="8"/>
      <c r="EU561" s="8"/>
      <c r="EV561" s="8"/>
      <c r="EW561" s="8"/>
      <c r="EX561" s="8"/>
      <c r="EY561" s="8"/>
      <c r="EZ561" s="8"/>
      <c r="FA561" s="8"/>
      <c r="FB561" s="8"/>
      <c r="FC561" s="8"/>
      <c r="FD561" s="8"/>
      <c r="FE561" s="8"/>
      <c r="FF561" s="8"/>
      <c r="FG561" s="8"/>
      <c r="FH561" s="8"/>
      <c r="FI561" s="8"/>
    </row>
    <row r="562" spans="1:165"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c r="DE562" s="8"/>
      <c r="DF562" s="8"/>
      <c r="DG562" s="8"/>
      <c r="DH562" s="8"/>
      <c r="DI562" s="8"/>
      <c r="DJ562" s="8"/>
      <c r="DK562" s="8"/>
      <c r="DL562" s="8"/>
      <c r="DM562" s="8"/>
      <c r="DN562" s="8"/>
      <c r="DO562" s="8"/>
      <c r="DP562" s="8"/>
      <c r="DQ562" s="8"/>
      <c r="DR562" s="8"/>
      <c r="DS562" s="8"/>
      <c r="DT562" s="8"/>
      <c r="DU562" s="8"/>
      <c r="DV562" s="8"/>
      <c r="DW562" s="8"/>
      <c r="DX562" s="8"/>
      <c r="DY562" s="8"/>
      <c r="DZ562" s="8"/>
      <c r="EA562" s="8"/>
      <c r="EB562" s="8"/>
      <c r="EC562" s="8"/>
      <c r="ED562" s="8"/>
      <c r="EE562" s="8"/>
      <c r="EF562" s="8"/>
      <c r="EG562" s="8"/>
      <c r="EH562" s="8"/>
      <c r="EI562" s="8"/>
      <c r="EJ562" s="8"/>
      <c r="EK562" s="8"/>
      <c r="EL562" s="8"/>
      <c r="EM562" s="8"/>
      <c r="EN562" s="8"/>
      <c r="EO562" s="8"/>
      <c r="EP562" s="8"/>
      <c r="EQ562" s="8"/>
      <c r="ER562" s="8"/>
      <c r="ES562" s="8"/>
      <c r="ET562" s="8"/>
      <c r="EU562" s="8"/>
      <c r="EV562" s="8"/>
      <c r="EW562" s="8"/>
      <c r="EX562" s="8"/>
      <c r="EY562" s="8"/>
      <c r="EZ562" s="8"/>
      <c r="FA562" s="8"/>
      <c r="FB562" s="8"/>
      <c r="FC562" s="8"/>
      <c r="FD562" s="8"/>
      <c r="FE562" s="8"/>
      <c r="FF562" s="8"/>
      <c r="FG562" s="8"/>
      <c r="FH562" s="8"/>
      <c r="FI562" s="8"/>
    </row>
    <row r="563" spans="1:165"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c r="DE563" s="8"/>
      <c r="DF563" s="8"/>
      <c r="DG563" s="8"/>
      <c r="DH563" s="8"/>
      <c r="DI563" s="8"/>
      <c r="DJ563" s="8"/>
      <c r="DK563" s="8"/>
      <c r="DL563" s="8"/>
      <c r="DM563" s="8"/>
      <c r="DN563" s="8"/>
      <c r="DO563" s="8"/>
      <c r="DP563" s="8"/>
      <c r="DQ563" s="8"/>
      <c r="DR563" s="8"/>
      <c r="DS563" s="8"/>
      <c r="DT563" s="8"/>
      <c r="DU563" s="8"/>
      <c r="DV563" s="8"/>
      <c r="DW563" s="8"/>
      <c r="DX563" s="8"/>
      <c r="DY563" s="8"/>
      <c r="DZ563" s="8"/>
      <c r="EA563" s="8"/>
      <c r="EB563" s="8"/>
      <c r="EC563" s="8"/>
      <c r="ED563" s="8"/>
      <c r="EE563" s="8"/>
      <c r="EF563" s="8"/>
      <c r="EG563" s="8"/>
      <c r="EH563" s="8"/>
      <c r="EI563" s="8"/>
      <c r="EJ563" s="8"/>
      <c r="EK563" s="8"/>
      <c r="EL563" s="8"/>
      <c r="EM563" s="8"/>
      <c r="EN563" s="8"/>
      <c r="EO563" s="8"/>
      <c r="EP563" s="8"/>
      <c r="EQ563" s="8"/>
      <c r="ER563" s="8"/>
      <c r="ES563" s="8"/>
      <c r="ET563" s="8"/>
      <c r="EU563" s="8"/>
      <c r="EV563" s="8"/>
      <c r="EW563" s="8"/>
      <c r="EX563" s="8"/>
      <c r="EY563" s="8"/>
      <c r="EZ563" s="8"/>
      <c r="FA563" s="8"/>
      <c r="FB563" s="8"/>
      <c r="FC563" s="8"/>
      <c r="FD563" s="8"/>
      <c r="FE563" s="8"/>
      <c r="FF563" s="8"/>
      <c r="FG563" s="8"/>
      <c r="FH563" s="8"/>
      <c r="FI563" s="8"/>
    </row>
    <row r="564" spans="1:165"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c r="DE564" s="8"/>
      <c r="DF564" s="8"/>
      <c r="DG564" s="8"/>
      <c r="DH564" s="8"/>
      <c r="DI564" s="8"/>
      <c r="DJ564" s="8"/>
      <c r="DK564" s="8"/>
      <c r="DL564" s="8"/>
      <c r="DM564" s="8"/>
      <c r="DN564" s="8"/>
      <c r="DO564" s="8"/>
      <c r="DP564" s="8"/>
      <c r="DQ564" s="8"/>
      <c r="DR564" s="8"/>
      <c r="DS564" s="8"/>
      <c r="DT564" s="8"/>
      <c r="DU564" s="8"/>
      <c r="DV564" s="8"/>
      <c r="DW564" s="8"/>
      <c r="DX564" s="8"/>
      <c r="DY564" s="8"/>
      <c r="DZ564" s="8"/>
      <c r="EA564" s="8"/>
      <c r="EB564" s="8"/>
      <c r="EC564" s="8"/>
      <c r="ED564" s="8"/>
      <c r="EE564" s="8"/>
      <c r="EF564" s="8"/>
      <c r="EG564" s="8"/>
      <c r="EH564" s="8"/>
      <c r="EI564" s="8"/>
      <c r="EJ564" s="8"/>
      <c r="EK564" s="8"/>
      <c r="EL564" s="8"/>
      <c r="EM564" s="8"/>
      <c r="EN564" s="8"/>
      <c r="EO564" s="8"/>
      <c r="EP564" s="8"/>
      <c r="EQ564" s="8"/>
      <c r="ER564" s="8"/>
      <c r="ES564" s="8"/>
      <c r="ET564" s="8"/>
      <c r="EU564" s="8"/>
      <c r="EV564" s="8"/>
      <c r="EW564" s="8"/>
      <c r="EX564" s="8"/>
      <c r="EY564" s="8"/>
      <c r="EZ564" s="8"/>
      <c r="FA564" s="8"/>
      <c r="FB564" s="8"/>
      <c r="FC564" s="8"/>
      <c r="FD564" s="8"/>
      <c r="FE564" s="8"/>
      <c r="FF564" s="8"/>
      <c r="FG564" s="8"/>
      <c r="FH564" s="8"/>
      <c r="FI564" s="8"/>
    </row>
    <row r="565" spans="1:165"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c r="DE565" s="8"/>
      <c r="DF565" s="8"/>
      <c r="DG565" s="8"/>
      <c r="DH565" s="8"/>
      <c r="DI565" s="8"/>
      <c r="DJ565" s="8"/>
      <c r="DK565" s="8"/>
      <c r="DL565" s="8"/>
      <c r="DM565" s="8"/>
      <c r="DN565" s="8"/>
      <c r="DO565" s="8"/>
      <c r="DP565" s="8"/>
      <c r="DQ565" s="8"/>
      <c r="DR565" s="8"/>
      <c r="DS565" s="8"/>
      <c r="DT565" s="8"/>
      <c r="DU565" s="8"/>
      <c r="DV565" s="8"/>
      <c r="DW565" s="8"/>
      <c r="DX565" s="8"/>
      <c r="DY565" s="8"/>
      <c r="DZ565" s="8"/>
      <c r="EA565" s="8"/>
      <c r="EB565" s="8"/>
      <c r="EC565" s="8"/>
      <c r="ED565" s="8"/>
      <c r="EE565" s="8"/>
      <c r="EF565" s="8"/>
      <c r="EG565" s="8"/>
      <c r="EH565" s="8"/>
      <c r="EI565" s="8"/>
      <c r="EJ565" s="8"/>
      <c r="EK565" s="8"/>
      <c r="EL565" s="8"/>
      <c r="EM565" s="8"/>
      <c r="EN565" s="8"/>
      <c r="EO565" s="8"/>
      <c r="EP565" s="8"/>
      <c r="EQ565" s="8"/>
      <c r="ER565" s="8"/>
      <c r="ES565" s="8"/>
      <c r="ET565" s="8"/>
      <c r="EU565" s="8"/>
      <c r="EV565" s="8"/>
      <c r="EW565" s="8"/>
      <c r="EX565" s="8"/>
      <c r="EY565" s="8"/>
      <c r="EZ565" s="8"/>
      <c r="FA565" s="8"/>
      <c r="FB565" s="8"/>
      <c r="FC565" s="8"/>
      <c r="FD565" s="8"/>
      <c r="FE565" s="8"/>
      <c r="FF565" s="8"/>
      <c r="FG565" s="8"/>
      <c r="FH565" s="8"/>
      <c r="FI565" s="8"/>
    </row>
    <row r="566" spans="1:165"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c r="DE566" s="8"/>
      <c r="DF566" s="8"/>
      <c r="DG566" s="8"/>
      <c r="DH566" s="8"/>
      <c r="DI566" s="8"/>
      <c r="DJ566" s="8"/>
      <c r="DK566" s="8"/>
      <c r="DL566" s="8"/>
      <c r="DM566" s="8"/>
      <c r="DN566" s="8"/>
      <c r="DO566" s="8"/>
      <c r="DP566" s="8"/>
      <c r="DQ566" s="8"/>
      <c r="DR566" s="8"/>
      <c r="DS566" s="8"/>
      <c r="DT566" s="8"/>
      <c r="DU566" s="8"/>
      <c r="DV566" s="8"/>
      <c r="DW566" s="8"/>
      <c r="DX566" s="8"/>
      <c r="DY566" s="8"/>
      <c r="DZ566" s="8"/>
      <c r="EA566" s="8"/>
      <c r="EB566" s="8"/>
      <c r="EC566" s="8"/>
      <c r="ED566" s="8"/>
      <c r="EE566" s="8"/>
      <c r="EF566" s="8"/>
      <c r="EG566" s="8"/>
      <c r="EH566" s="8"/>
      <c r="EI566" s="8"/>
      <c r="EJ566" s="8"/>
      <c r="EK566" s="8"/>
      <c r="EL566" s="8"/>
      <c r="EM566" s="8"/>
      <c r="EN566" s="8"/>
      <c r="EO566" s="8"/>
      <c r="EP566" s="8"/>
      <c r="EQ566" s="8"/>
      <c r="ER566" s="8"/>
      <c r="ES566" s="8"/>
      <c r="ET566" s="8"/>
      <c r="EU566" s="8"/>
      <c r="EV566" s="8"/>
      <c r="EW566" s="8"/>
      <c r="EX566" s="8"/>
      <c r="EY566" s="8"/>
      <c r="EZ566" s="8"/>
      <c r="FA566" s="8"/>
      <c r="FB566" s="8"/>
      <c r="FC566" s="8"/>
      <c r="FD566" s="8"/>
      <c r="FE566" s="8"/>
      <c r="FF566" s="8"/>
      <c r="FG566" s="8"/>
      <c r="FH566" s="8"/>
      <c r="FI566" s="8"/>
    </row>
    <row r="567" spans="1:165"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c r="DI567" s="8"/>
      <c r="DJ567" s="8"/>
      <c r="DK567" s="8"/>
      <c r="DL567" s="8"/>
      <c r="DM567" s="8"/>
      <c r="DN567" s="8"/>
      <c r="DO567" s="8"/>
      <c r="DP567" s="8"/>
      <c r="DQ567" s="8"/>
      <c r="DR567" s="8"/>
      <c r="DS567" s="8"/>
      <c r="DT567" s="8"/>
      <c r="DU567" s="8"/>
      <c r="DV567" s="8"/>
      <c r="DW567" s="8"/>
      <c r="DX567" s="8"/>
      <c r="DY567" s="8"/>
      <c r="DZ567" s="8"/>
      <c r="EA567" s="8"/>
      <c r="EB567" s="8"/>
      <c r="EC567" s="8"/>
      <c r="ED567" s="8"/>
      <c r="EE567" s="8"/>
      <c r="EF567" s="8"/>
      <c r="EG567" s="8"/>
      <c r="EH567" s="8"/>
      <c r="EI567" s="8"/>
      <c r="EJ567" s="8"/>
      <c r="EK567" s="8"/>
      <c r="EL567" s="8"/>
      <c r="EM567" s="8"/>
      <c r="EN567" s="8"/>
      <c r="EO567" s="8"/>
      <c r="EP567" s="8"/>
      <c r="EQ567" s="8"/>
      <c r="ER567" s="8"/>
      <c r="ES567" s="8"/>
      <c r="ET567" s="8"/>
      <c r="EU567" s="8"/>
      <c r="EV567" s="8"/>
      <c r="EW567" s="8"/>
      <c r="EX567" s="8"/>
      <c r="EY567" s="8"/>
      <c r="EZ567" s="8"/>
      <c r="FA567" s="8"/>
      <c r="FB567" s="8"/>
      <c r="FC567" s="8"/>
      <c r="FD567" s="8"/>
      <c r="FE567" s="8"/>
      <c r="FF567" s="8"/>
      <c r="FG567" s="8"/>
      <c r="FH567" s="8"/>
      <c r="FI567" s="8"/>
    </row>
    <row r="568" spans="1:165"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c r="DI568" s="8"/>
      <c r="DJ568" s="8"/>
      <c r="DK568" s="8"/>
      <c r="DL568" s="8"/>
      <c r="DM568" s="8"/>
      <c r="DN568" s="8"/>
      <c r="DO568" s="8"/>
      <c r="DP568" s="8"/>
      <c r="DQ568" s="8"/>
      <c r="DR568" s="8"/>
      <c r="DS568" s="8"/>
      <c r="DT568" s="8"/>
      <c r="DU568" s="8"/>
      <c r="DV568" s="8"/>
      <c r="DW568" s="8"/>
      <c r="DX568" s="8"/>
      <c r="DY568" s="8"/>
      <c r="DZ568" s="8"/>
      <c r="EA568" s="8"/>
      <c r="EB568" s="8"/>
      <c r="EC568" s="8"/>
      <c r="ED568" s="8"/>
      <c r="EE568" s="8"/>
      <c r="EF568" s="8"/>
      <c r="EG568" s="8"/>
      <c r="EH568" s="8"/>
      <c r="EI568" s="8"/>
      <c r="EJ568" s="8"/>
      <c r="EK568" s="8"/>
      <c r="EL568" s="8"/>
      <c r="EM568" s="8"/>
      <c r="EN568" s="8"/>
      <c r="EO568" s="8"/>
      <c r="EP568" s="8"/>
      <c r="EQ568" s="8"/>
      <c r="ER568" s="8"/>
      <c r="ES568" s="8"/>
      <c r="ET568" s="8"/>
      <c r="EU568" s="8"/>
      <c r="EV568" s="8"/>
      <c r="EW568" s="8"/>
      <c r="EX568" s="8"/>
      <c r="EY568" s="8"/>
      <c r="EZ568" s="8"/>
      <c r="FA568" s="8"/>
      <c r="FB568" s="8"/>
      <c r="FC568" s="8"/>
      <c r="FD568" s="8"/>
      <c r="FE568" s="8"/>
      <c r="FF568" s="8"/>
      <c r="FG568" s="8"/>
      <c r="FH568" s="8"/>
      <c r="FI568" s="8"/>
    </row>
    <row r="569" spans="1:165"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c r="DI569" s="8"/>
      <c r="DJ569" s="8"/>
      <c r="DK569" s="8"/>
      <c r="DL569" s="8"/>
      <c r="DM569" s="8"/>
      <c r="DN569" s="8"/>
      <c r="DO569" s="8"/>
      <c r="DP569" s="8"/>
      <c r="DQ569" s="8"/>
      <c r="DR569" s="8"/>
      <c r="DS569" s="8"/>
      <c r="DT569" s="8"/>
      <c r="DU569" s="8"/>
      <c r="DV569" s="8"/>
      <c r="DW569" s="8"/>
      <c r="DX569" s="8"/>
      <c r="DY569" s="8"/>
      <c r="DZ569" s="8"/>
      <c r="EA569" s="8"/>
      <c r="EB569" s="8"/>
      <c r="EC569" s="8"/>
      <c r="ED569" s="8"/>
      <c r="EE569" s="8"/>
      <c r="EF569" s="8"/>
      <c r="EG569" s="8"/>
      <c r="EH569" s="8"/>
      <c r="EI569" s="8"/>
      <c r="EJ569" s="8"/>
      <c r="EK569" s="8"/>
      <c r="EL569" s="8"/>
      <c r="EM569" s="8"/>
      <c r="EN569" s="8"/>
      <c r="EO569" s="8"/>
      <c r="EP569" s="8"/>
      <c r="EQ569" s="8"/>
      <c r="ER569" s="8"/>
      <c r="ES569" s="8"/>
      <c r="ET569" s="8"/>
      <c r="EU569" s="8"/>
      <c r="EV569" s="8"/>
      <c r="EW569" s="8"/>
      <c r="EX569" s="8"/>
      <c r="EY569" s="8"/>
      <c r="EZ569" s="8"/>
      <c r="FA569" s="8"/>
      <c r="FB569" s="8"/>
      <c r="FC569" s="8"/>
      <c r="FD569" s="8"/>
      <c r="FE569" s="8"/>
      <c r="FF569" s="8"/>
      <c r="FG569" s="8"/>
      <c r="FH569" s="8"/>
      <c r="FI569" s="8"/>
    </row>
    <row r="570" spans="1:165"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c r="DE570" s="8"/>
      <c r="DF570" s="8"/>
      <c r="DG570" s="8"/>
      <c r="DH570" s="8"/>
      <c r="DI570" s="8"/>
      <c r="DJ570" s="8"/>
      <c r="DK570" s="8"/>
      <c r="DL570" s="8"/>
      <c r="DM570" s="8"/>
      <c r="DN570" s="8"/>
      <c r="DO570" s="8"/>
      <c r="DP570" s="8"/>
      <c r="DQ570" s="8"/>
      <c r="DR570" s="8"/>
      <c r="DS570" s="8"/>
      <c r="DT570" s="8"/>
      <c r="DU570" s="8"/>
      <c r="DV570" s="8"/>
      <c r="DW570" s="8"/>
      <c r="DX570" s="8"/>
      <c r="DY570" s="8"/>
      <c r="DZ570" s="8"/>
      <c r="EA570" s="8"/>
      <c r="EB570" s="8"/>
      <c r="EC570" s="8"/>
      <c r="ED570" s="8"/>
      <c r="EE570" s="8"/>
      <c r="EF570" s="8"/>
      <c r="EG570" s="8"/>
      <c r="EH570" s="8"/>
      <c r="EI570" s="8"/>
      <c r="EJ570" s="8"/>
      <c r="EK570" s="8"/>
      <c r="EL570" s="8"/>
      <c r="EM570" s="8"/>
      <c r="EN570" s="8"/>
      <c r="EO570" s="8"/>
      <c r="EP570" s="8"/>
      <c r="EQ570" s="8"/>
      <c r="ER570" s="8"/>
      <c r="ES570" s="8"/>
      <c r="ET570" s="8"/>
      <c r="EU570" s="8"/>
      <c r="EV570" s="8"/>
      <c r="EW570" s="8"/>
      <c r="EX570" s="8"/>
      <c r="EY570" s="8"/>
      <c r="EZ570" s="8"/>
      <c r="FA570" s="8"/>
      <c r="FB570" s="8"/>
      <c r="FC570" s="8"/>
      <c r="FD570" s="8"/>
      <c r="FE570" s="8"/>
      <c r="FF570" s="8"/>
      <c r="FG570" s="8"/>
      <c r="FH570" s="8"/>
      <c r="FI570" s="8"/>
    </row>
    <row r="571" spans="1:165"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c r="CB571" s="8"/>
      <c r="CC571" s="8"/>
      <c r="CD571" s="8"/>
      <c r="CE571" s="8"/>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c r="DE571" s="8"/>
      <c r="DF571" s="8"/>
      <c r="DG571" s="8"/>
      <c r="DH571" s="8"/>
      <c r="DI571" s="8"/>
      <c r="DJ571" s="8"/>
      <c r="DK571" s="8"/>
      <c r="DL571" s="8"/>
      <c r="DM571" s="8"/>
      <c r="DN571" s="8"/>
      <c r="DO571" s="8"/>
      <c r="DP571" s="8"/>
      <c r="DQ571" s="8"/>
      <c r="DR571" s="8"/>
      <c r="DS571" s="8"/>
      <c r="DT571" s="8"/>
      <c r="DU571" s="8"/>
      <c r="DV571" s="8"/>
      <c r="DW571" s="8"/>
      <c r="DX571" s="8"/>
      <c r="DY571" s="8"/>
      <c r="DZ571" s="8"/>
      <c r="EA571" s="8"/>
      <c r="EB571" s="8"/>
      <c r="EC571" s="8"/>
      <c r="ED571" s="8"/>
      <c r="EE571" s="8"/>
      <c r="EF571" s="8"/>
      <c r="EG571" s="8"/>
      <c r="EH571" s="8"/>
      <c r="EI571" s="8"/>
      <c r="EJ571" s="8"/>
      <c r="EK571" s="8"/>
      <c r="EL571" s="8"/>
      <c r="EM571" s="8"/>
      <c r="EN571" s="8"/>
      <c r="EO571" s="8"/>
      <c r="EP571" s="8"/>
      <c r="EQ571" s="8"/>
      <c r="ER571" s="8"/>
      <c r="ES571" s="8"/>
      <c r="ET571" s="8"/>
      <c r="EU571" s="8"/>
      <c r="EV571" s="8"/>
      <c r="EW571" s="8"/>
      <c r="EX571" s="8"/>
      <c r="EY571" s="8"/>
      <c r="EZ571" s="8"/>
      <c r="FA571" s="8"/>
      <c r="FB571" s="8"/>
      <c r="FC571" s="8"/>
      <c r="FD571" s="8"/>
      <c r="FE571" s="8"/>
      <c r="FF571" s="8"/>
      <c r="FG571" s="8"/>
      <c r="FH571" s="8"/>
      <c r="FI571" s="8"/>
    </row>
    <row r="572" spans="1:165"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c r="DE572" s="8"/>
      <c r="DF572" s="8"/>
      <c r="DG572" s="8"/>
      <c r="DH572" s="8"/>
      <c r="DI572" s="8"/>
      <c r="DJ572" s="8"/>
      <c r="DK572" s="8"/>
      <c r="DL572" s="8"/>
      <c r="DM572" s="8"/>
      <c r="DN572" s="8"/>
      <c r="DO572" s="8"/>
      <c r="DP572" s="8"/>
      <c r="DQ572" s="8"/>
      <c r="DR572" s="8"/>
      <c r="DS572" s="8"/>
      <c r="DT572" s="8"/>
      <c r="DU572" s="8"/>
      <c r="DV572" s="8"/>
      <c r="DW572" s="8"/>
      <c r="DX572" s="8"/>
      <c r="DY572" s="8"/>
      <c r="DZ572" s="8"/>
      <c r="EA572" s="8"/>
      <c r="EB572" s="8"/>
      <c r="EC572" s="8"/>
      <c r="ED572" s="8"/>
      <c r="EE572" s="8"/>
      <c r="EF572" s="8"/>
      <c r="EG572" s="8"/>
      <c r="EH572" s="8"/>
      <c r="EI572" s="8"/>
      <c r="EJ572" s="8"/>
      <c r="EK572" s="8"/>
      <c r="EL572" s="8"/>
      <c r="EM572" s="8"/>
      <c r="EN572" s="8"/>
      <c r="EO572" s="8"/>
      <c r="EP572" s="8"/>
      <c r="EQ572" s="8"/>
      <c r="ER572" s="8"/>
      <c r="ES572" s="8"/>
      <c r="ET572" s="8"/>
      <c r="EU572" s="8"/>
      <c r="EV572" s="8"/>
      <c r="EW572" s="8"/>
      <c r="EX572" s="8"/>
      <c r="EY572" s="8"/>
      <c r="EZ572" s="8"/>
      <c r="FA572" s="8"/>
      <c r="FB572" s="8"/>
      <c r="FC572" s="8"/>
      <c r="FD572" s="8"/>
      <c r="FE572" s="8"/>
      <c r="FF572" s="8"/>
      <c r="FG572" s="8"/>
      <c r="FH572" s="8"/>
      <c r="FI572" s="8"/>
    </row>
    <row r="573" spans="1:165"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c r="DE573" s="8"/>
      <c r="DF573" s="8"/>
      <c r="DG573" s="8"/>
      <c r="DH573" s="8"/>
      <c r="DI573" s="8"/>
      <c r="DJ573" s="8"/>
      <c r="DK573" s="8"/>
      <c r="DL573" s="8"/>
      <c r="DM573" s="8"/>
      <c r="DN573" s="8"/>
      <c r="DO573" s="8"/>
      <c r="DP573" s="8"/>
      <c r="DQ573" s="8"/>
      <c r="DR573" s="8"/>
      <c r="DS573" s="8"/>
      <c r="DT573" s="8"/>
      <c r="DU573" s="8"/>
      <c r="DV573" s="8"/>
      <c r="DW573" s="8"/>
      <c r="DX573" s="8"/>
      <c r="DY573" s="8"/>
      <c r="DZ573" s="8"/>
      <c r="EA573" s="8"/>
      <c r="EB573" s="8"/>
      <c r="EC573" s="8"/>
      <c r="ED573" s="8"/>
      <c r="EE573" s="8"/>
      <c r="EF573" s="8"/>
      <c r="EG573" s="8"/>
      <c r="EH573" s="8"/>
      <c r="EI573" s="8"/>
      <c r="EJ573" s="8"/>
      <c r="EK573" s="8"/>
      <c r="EL573" s="8"/>
      <c r="EM573" s="8"/>
      <c r="EN573" s="8"/>
      <c r="EO573" s="8"/>
      <c r="EP573" s="8"/>
      <c r="EQ573" s="8"/>
      <c r="ER573" s="8"/>
      <c r="ES573" s="8"/>
      <c r="ET573" s="8"/>
      <c r="EU573" s="8"/>
      <c r="EV573" s="8"/>
      <c r="EW573" s="8"/>
      <c r="EX573" s="8"/>
      <c r="EY573" s="8"/>
      <c r="EZ573" s="8"/>
      <c r="FA573" s="8"/>
      <c r="FB573" s="8"/>
      <c r="FC573" s="8"/>
      <c r="FD573" s="8"/>
      <c r="FE573" s="8"/>
      <c r="FF573" s="8"/>
      <c r="FG573" s="8"/>
      <c r="FH573" s="8"/>
      <c r="FI573" s="8"/>
    </row>
    <row r="574" spans="1:165"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c r="DE574" s="8"/>
      <c r="DF574" s="8"/>
      <c r="DG574" s="8"/>
      <c r="DH574" s="8"/>
      <c r="DI574" s="8"/>
      <c r="DJ574" s="8"/>
      <c r="DK574" s="8"/>
      <c r="DL574" s="8"/>
      <c r="DM574" s="8"/>
      <c r="DN574" s="8"/>
      <c r="DO574" s="8"/>
      <c r="DP574" s="8"/>
      <c r="DQ574" s="8"/>
      <c r="DR574" s="8"/>
      <c r="DS574" s="8"/>
      <c r="DT574" s="8"/>
      <c r="DU574" s="8"/>
      <c r="DV574" s="8"/>
      <c r="DW574" s="8"/>
      <c r="DX574" s="8"/>
      <c r="DY574" s="8"/>
      <c r="DZ574" s="8"/>
      <c r="EA574" s="8"/>
      <c r="EB574" s="8"/>
      <c r="EC574" s="8"/>
      <c r="ED574" s="8"/>
      <c r="EE574" s="8"/>
      <c r="EF574" s="8"/>
      <c r="EG574" s="8"/>
      <c r="EH574" s="8"/>
      <c r="EI574" s="8"/>
      <c r="EJ574" s="8"/>
      <c r="EK574" s="8"/>
      <c r="EL574" s="8"/>
      <c r="EM574" s="8"/>
      <c r="EN574" s="8"/>
      <c r="EO574" s="8"/>
      <c r="EP574" s="8"/>
      <c r="EQ574" s="8"/>
      <c r="ER574" s="8"/>
      <c r="ES574" s="8"/>
      <c r="ET574" s="8"/>
      <c r="EU574" s="8"/>
      <c r="EV574" s="8"/>
      <c r="EW574" s="8"/>
      <c r="EX574" s="8"/>
      <c r="EY574" s="8"/>
      <c r="EZ574" s="8"/>
      <c r="FA574" s="8"/>
      <c r="FB574" s="8"/>
      <c r="FC574" s="8"/>
      <c r="FD574" s="8"/>
      <c r="FE574" s="8"/>
      <c r="FF574" s="8"/>
      <c r="FG574" s="8"/>
      <c r="FH574" s="8"/>
      <c r="FI574" s="8"/>
    </row>
    <row r="575" spans="1:165"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c r="DI575" s="8"/>
      <c r="DJ575" s="8"/>
      <c r="DK575" s="8"/>
      <c r="DL575" s="8"/>
      <c r="DM575" s="8"/>
      <c r="DN575" s="8"/>
      <c r="DO575" s="8"/>
      <c r="DP575" s="8"/>
      <c r="DQ575" s="8"/>
      <c r="DR575" s="8"/>
      <c r="DS575" s="8"/>
      <c r="DT575" s="8"/>
      <c r="DU575" s="8"/>
      <c r="DV575" s="8"/>
      <c r="DW575" s="8"/>
      <c r="DX575" s="8"/>
      <c r="DY575" s="8"/>
      <c r="DZ575" s="8"/>
      <c r="EA575" s="8"/>
      <c r="EB575" s="8"/>
      <c r="EC575" s="8"/>
      <c r="ED575" s="8"/>
      <c r="EE575" s="8"/>
      <c r="EF575" s="8"/>
      <c r="EG575" s="8"/>
      <c r="EH575" s="8"/>
      <c r="EI575" s="8"/>
      <c r="EJ575" s="8"/>
      <c r="EK575" s="8"/>
      <c r="EL575" s="8"/>
      <c r="EM575" s="8"/>
      <c r="EN575" s="8"/>
      <c r="EO575" s="8"/>
      <c r="EP575" s="8"/>
      <c r="EQ575" s="8"/>
      <c r="ER575" s="8"/>
      <c r="ES575" s="8"/>
      <c r="ET575" s="8"/>
      <c r="EU575" s="8"/>
      <c r="EV575" s="8"/>
      <c r="EW575" s="8"/>
      <c r="EX575" s="8"/>
      <c r="EY575" s="8"/>
      <c r="EZ575" s="8"/>
      <c r="FA575" s="8"/>
      <c r="FB575" s="8"/>
      <c r="FC575" s="8"/>
      <c r="FD575" s="8"/>
      <c r="FE575" s="8"/>
      <c r="FF575" s="8"/>
      <c r="FG575" s="8"/>
      <c r="FH575" s="8"/>
      <c r="FI575" s="8"/>
    </row>
    <row r="576" spans="1:165"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c r="DI576" s="8"/>
      <c r="DJ576" s="8"/>
      <c r="DK576" s="8"/>
      <c r="DL576" s="8"/>
      <c r="DM576" s="8"/>
      <c r="DN576" s="8"/>
      <c r="DO576" s="8"/>
      <c r="DP576" s="8"/>
      <c r="DQ576" s="8"/>
      <c r="DR576" s="8"/>
      <c r="DS576" s="8"/>
      <c r="DT576" s="8"/>
      <c r="DU576" s="8"/>
      <c r="DV576" s="8"/>
      <c r="DW576" s="8"/>
      <c r="DX576" s="8"/>
      <c r="DY576" s="8"/>
      <c r="DZ576" s="8"/>
      <c r="EA576" s="8"/>
      <c r="EB576" s="8"/>
      <c r="EC576" s="8"/>
      <c r="ED576" s="8"/>
      <c r="EE576" s="8"/>
      <c r="EF576" s="8"/>
      <c r="EG576" s="8"/>
      <c r="EH576" s="8"/>
      <c r="EI576" s="8"/>
      <c r="EJ576" s="8"/>
      <c r="EK576" s="8"/>
      <c r="EL576" s="8"/>
      <c r="EM576" s="8"/>
      <c r="EN576" s="8"/>
      <c r="EO576" s="8"/>
      <c r="EP576" s="8"/>
      <c r="EQ576" s="8"/>
      <c r="ER576" s="8"/>
      <c r="ES576" s="8"/>
      <c r="ET576" s="8"/>
      <c r="EU576" s="8"/>
      <c r="EV576" s="8"/>
      <c r="EW576" s="8"/>
      <c r="EX576" s="8"/>
      <c r="EY576" s="8"/>
      <c r="EZ576" s="8"/>
      <c r="FA576" s="8"/>
      <c r="FB576" s="8"/>
      <c r="FC576" s="8"/>
      <c r="FD576" s="8"/>
      <c r="FE576" s="8"/>
      <c r="FF576" s="8"/>
      <c r="FG576" s="8"/>
      <c r="FH576" s="8"/>
      <c r="FI576" s="8"/>
    </row>
    <row r="577" spans="1:165"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c r="DE577" s="8"/>
      <c r="DF577" s="8"/>
      <c r="DG577" s="8"/>
      <c r="DH577" s="8"/>
      <c r="DI577" s="8"/>
      <c r="DJ577" s="8"/>
      <c r="DK577" s="8"/>
      <c r="DL577" s="8"/>
      <c r="DM577" s="8"/>
      <c r="DN577" s="8"/>
      <c r="DO577" s="8"/>
      <c r="DP577" s="8"/>
      <c r="DQ577" s="8"/>
      <c r="DR577" s="8"/>
      <c r="DS577" s="8"/>
      <c r="DT577" s="8"/>
      <c r="DU577" s="8"/>
      <c r="DV577" s="8"/>
      <c r="DW577" s="8"/>
      <c r="DX577" s="8"/>
      <c r="DY577" s="8"/>
      <c r="DZ577" s="8"/>
      <c r="EA577" s="8"/>
      <c r="EB577" s="8"/>
      <c r="EC577" s="8"/>
      <c r="ED577" s="8"/>
      <c r="EE577" s="8"/>
      <c r="EF577" s="8"/>
      <c r="EG577" s="8"/>
      <c r="EH577" s="8"/>
      <c r="EI577" s="8"/>
      <c r="EJ577" s="8"/>
      <c r="EK577" s="8"/>
      <c r="EL577" s="8"/>
      <c r="EM577" s="8"/>
      <c r="EN577" s="8"/>
      <c r="EO577" s="8"/>
      <c r="EP577" s="8"/>
      <c r="EQ577" s="8"/>
      <c r="ER577" s="8"/>
      <c r="ES577" s="8"/>
      <c r="ET577" s="8"/>
      <c r="EU577" s="8"/>
      <c r="EV577" s="8"/>
      <c r="EW577" s="8"/>
      <c r="EX577" s="8"/>
      <c r="EY577" s="8"/>
      <c r="EZ577" s="8"/>
      <c r="FA577" s="8"/>
      <c r="FB577" s="8"/>
      <c r="FC577" s="8"/>
      <c r="FD577" s="8"/>
      <c r="FE577" s="8"/>
      <c r="FF577" s="8"/>
      <c r="FG577" s="8"/>
      <c r="FH577" s="8"/>
      <c r="FI577" s="8"/>
    </row>
    <row r="578" spans="1:165"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c r="DI578" s="8"/>
      <c r="DJ578" s="8"/>
      <c r="DK578" s="8"/>
      <c r="DL578" s="8"/>
      <c r="DM578" s="8"/>
      <c r="DN578" s="8"/>
      <c r="DO578" s="8"/>
      <c r="DP578" s="8"/>
      <c r="DQ578" s="8"/>
      <c r="DR578" s="8"/>
      <c r="DS578" s="8"/>
      <c r="DT578" s="8"/>
      <c r="DU578" s="8"/>
      <c r="DV578" s="8"/>
      <c r="DW578" s="8"/>
      <c r="DX578" s="8"/>
      <c r="DY578" s="8"/>
      <c r="DZ578" s="8"/>
      <c r="EA578" s="8"/>
      <c r="EB578" s="8"/>
      <c r="EC578" s="8"/>
      <c r="ED578" s="8"/>
      <c r="EE578" s="8"/>
      <c r="EF578" s="8"/>
      <c r="EG578" s="8"/>
      <c r="EH578" s="8"/>
      <c r="EI578" s="8"/>
      <c r="EJ578" s="8"/>
      <c r="EK578" s="8"/>
      <c r="EL578" s="8"/>
      <c r="EM578" s="8"/>
      <c r="EN578" s="8"/>
      <c r="EO578" s="8"/>
      <c r="EP578" s="8"/>
      <c r="EQ578" s="8"/>
      <c r="ER578" s="8"/>
      <c r="ES578" s="8"/>
      <c r="ET578" s="8"/>
      <c r="EU578" s="8"/>
      <c r="EV578" s="8"/>
      <c r="EW578" s="8"/>
      <c r="EX578" s="8"/>
      <c r="EY578" s="8"/>
      <c r="EZ578" s="8"/>
      <c r="FA578" s="8"/>
      <c r="FB578" s="8"/>
      <c r="FC578" s="8"/>
      <c r="FD578" s="8"/>
      <c r="FE578" s="8"/>
      <c r="FF578" s="8"/>
      <c r="FG578" s="8"/>
      <c r="FH578" s="8"/>
      <c r="FI578" s="8"/>
    </row>
    <row r="579" spans="1:165"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c r="DE579" s="8"/>
      <c r="DF579" s="8"/>
      <c r="DG579" s="8"/>
      <c r="DH579" s="8"/>
      <c r="DI579" s="8"/>
      <c r="DJ579" s="8"/>
      <c r="DK579" s="8"/>
      <c r="DL579" s="8"/>
      <c r="DM579" s="8"/>
      <c r="DN579" s="8"/>
      <c r="DO579" s="8"/>
      <c r="DP579" s="8"/>
      <c r="DQ579" s="8"/>
      <c r="DR579" s="8"/>
      <c r="DS579" s="8"/>
      <c r="DT579" s="8"/>
      <c r="DU579" s="8"/>
      <c r="DV579" s="8"/>
      <c r="DW579" s="8"/>
      <c r="DX579" s="8"/>
      <c r="DY579" s="8"/>
      <c r="DZ579" s="8"/>
      <c r="EA579" s="8"/>
      <c r="EB579" s="8"/>
      <c r="EC579" s="8"/>
      <c r="ED579" s="8"/>
      <c r="EE579" s="8"/>
      <c r="EF579" s="8"/>
      <c r="EG579" s="8"/>
      <c r="EH579" s="8"/>
      <c r="EI579" s="8"/>
      <c r="EJ579" s="8"/>
      <c r="EK579" s="8"/>
      <c r="EL579" s="8"/>
      <c r="EM579" s="8"/>
      <c r="EN579" s="8"/>
      <c r="EO579" s="8"/>
      <c r="EP579" s="8"/>
      <c r="EQ579" s="8"/>
      <c r="ER579" s="8"/>
      <c r="ES579" s="8"/>
      <c r="ET579" s="8"/>
      <c r="EU579" s="8"/>
      <c r="EV579" s="8"/>
      <c r="EW579" s="8"/>
      <c r="EX579" s="8"/>
      <c r="EY579" s="8"/>
      <c r="EZ579" s="8"/>
      <c r="FA579" s="8"/>
      <c r="FB579" s="8"/>
      <c r="FC579" s="8"/>
      <c r="FD579" s="8"/>
      <c r="FE579" s="8"/>
      <c r="FF579" s="8"/>
      <c r="FG579" s="8"/>
      <c r="FH579" s="8"/>
      <c r="FI579" s="8"/>
    </row>
    <row r="580" spans="1:165"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c r="CB580" s="8"/>
      <c r="CC580" s="8"/>
      <c r="CD580" s="8"/>
      <c r="CE580" s="8"/>
      <c r="CF580" s="8"/>
      <c r="CG580" s="8"/>
      <c r="CH580" s="8"/>
      <c r="CI580" s="8"/>
      <c r="CJ580" s="8"/>
      <c r="CK580" s="8"/>
      <c r="CL580" s="8"/>
      <c r="CM580" s="8"/>
      <c r="CN580" s="8"/>
      <c r="CO580" s="8"/>
      <c r="CP580" s="8"/>
      <c r="CQ580" s="8"/>
      <c r="CR580" s="8"/>
      <c r="CS580" s="8"/>
      <c r="CT580" s="8"/>
      <c r="CU580" s="8"/>
      <c r="CV580" s="8"/>
      <c r="CW580" s="8"/>
      <c r="CX580" s="8"/>
      <c r="CY580" s="8"/>
      <c r="CZ580" s="8"/>
      <c r="DA580" s="8"/>
      <c r="DB580" s="8"/>
      <c r="DC580" s="8"/>
      <c r="DD580" s="8"/>
      <c r="DE580" s="8"/>
      <c r="DF580" s="8"/>
      <c r="DG580" s="8"/>
      <c r="DH580" s="8"/>
      <c r="DI580" s="8"/>
      <c r="DJ580" s="8"/>
      <c r="DK580" s="8"/>
      <c r="DL580" s="8"/>
      <c r="DM580" s="8"/>
      <c r="DN580" s="8"/>
      <c r="DO580" s="8"/>
      <c r="DP580" s="8"/>
      <c r="DQ580" s="8"/>
      <c r="DR580" s="8"/>
      <c r="DS580" s="8"/>
      <c r="DT580" s="8"/>
      <c r="DU580" s="8"/>
      <c r="DV580" s="8"/>
      <c r="DW580" s="8"/>
      <c r="DX580" s="8"/>
      <c r="DY580" s="8"/>
      <c r="DZ580" s="8"/>
      <c r="EA580" s="8"/>
      <c r="EB580" s="8"/>
      <c r="EC580" s="8"/>
      <c r="ED580" s="8"/>
      <c r="EE580" s="8"/>
      <c r="EF580" s="8"/>
      <c r="EG580" s="8"/>
      <c r="EH580" s="8"/>
      <c r="EI580" s="8"/>
      <c r="EJ580" s="8"/>
      <c r="EK580" s="8"/>
      <c r="EL580" s="8"/>
      <c r="EM580" s="8"/>
      <c r="EN580" s="8"/>
      <c r="EO580" s="8"/>
      <c r="EP580" s="8"/>
      <c r="EQ580" s="8"/>
      <c r="ER580" s="8"/>
      <c r="ES580" s="8"/>
      <c r="ET580" s="8"/>
      <c r="EU580" s="8"/>
      <c r="EV580" s="8"/>
      <c r="EW580" s="8"/>
      <c r="EX580" s="8"/>
      <c r="EY580" s="8"/>
      <c r="EZ580" s="8"/>
      <c r="FA580" s="8"/>
      <c r="FB580" s="8"/>
      <c r="FC580" s="8"/>
      <c r="FD580" s="8"/>
      <c r="FE580" s="8"/>
      <c r="FF580" s="8"/>
      <c r="FG580" s="8"/>
      <c r="FH580" s="8"/>
      <c r="FI580" s="8"/>
    </row>
    <row r="581" spans="1:165"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c r="CD581" s="8"/>
      <c r="CE581" s="8"/>
      <c r="CF581" s="8"/>
      <c r="CG581" s="8"/>
      <c r="CH581" s="8"/>
      <c r="CI581" s="8"/>
      <c r="CJ581" s="8"/>
      <c r="CK581" s="8"/>
      <c r="CL581" s="8"/>
      <c r="CM581" s="8"/>
      <c r="CN581" s="8"/>
      <c r="CO581" s="8"/>
      <c r="CP581" s="8"/>
      <c r="CQ581" s="8"/>
      <c r="CR581" s="8"/>
      <c r="CS581" s="8"/>
      <c r="CT581" s="8"/>
      <c r="CU581" s="8"/>
      <c r="CV581" s="8"/>
      <c r="CW581" s="8"/>
      <c r="CX581" s="8"/>
      <c r="CY581" s="8"/>
      <c r="CZ581" s="8"/>
      <c r="DA581" s="8"/>
      <c r="DB581" s="8"/>
      <c r="DC581" s="8"/>
      <c r="DD581" s="8"/>
      <c r="DE581" s="8"/>
      <c r="DF581" s="8"/>
      <c r="DG581" s="8"/>
      <c r="DH581" s="8"/>
      <c r="DI581" s="8"/>
      <c r="DJ581" s="8"/>
      <c r="DK581" s="8"/>
      <c r="DL581" s="8"/>
      <c r="DM581" s="8"/>
      <c r="DN581" s="8"/>
      <c r="DO581" s="8"/>
      <c r="DP581" s="8"/>
      <c r="DQ581" s="8"/>
      <c r="DR581" s="8"/>
      <c r="DS581" s="8"/>
      <c r="DT581" s="8"/>
      <c r="DU581" s="8"/>
      <c r="DV581" s="8"/>
      <c r="DW581" s="8"/>
      <c r="DX581" s="8"/>
      <c r="DY581" s="8"/>
      <c r="DZ581" s="8"/>
      <c r="EA581" s="8"/>
      <c r="EB581" s="8"/>
      <c r="EC581" s="8"/>
      <c r="ED581" s="8"/>
      <c r="EE581" s="8"/>
      <c r="EF581" s="8"/>
      <c r="EG581" s="8"/>
      <c r="EH581" s="8"/>
      <c r="EI581" s="8"/>
      <c r="EJ581" s="8"/>
      <c r="EK581" s="8"/>
      <c r="EL581" s="8"/>
      <c r="EM581" s="8"/>
      <c r="EN581" s="8"/>
      <c r="EO581" s="8"/>
      <c r="EP581" s="8"/>
      <c r="EQ581" s="8"/>
      <c r="ER581" s="8"/>
      <c r="ES581" s="8"/>
      <c r="ET581" s="8"/>
      <c r="EU581" s="8"/>
      <c r="EV581" s="8"/>
      <c r="EW581" s="8"/>
      <c r="EX581" s="8"/>
      <c r="EY581" s="8"/>
      <c r="EZ581" s="8"/>
      <c r="FA581" s="8"/>
      <c r="FB581" s="8"/>
      <c r="FC581" s="8"/>
      <c r="FD581" s="8"/>
      <c r="FE581" s="8"/>
      <c r="FF581" s="8"/>
      <c r="FG581" s="8"/>
      <c r="FH581" s="8"/>
      <c r="FI581" s="8"/>
    </row>
    <row r="582" spans="1:165"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8"/>
      <c r="DL582" s="8"/>
      <c r="DM582" s="8"/>
      <c r="DN582" s="8"/>
      <c r="DO582" s="8"/>
      <c r="DP582" s="8"/>
      <c r="DQ582" s="8"/>
      <c r="DR582" s="8"/>
      <c r="DS582" s="8"/>
      <c r="DT582" s="8"/>
      <c r="DU582" s="8"/>
      <c r="DV582" s="8"/>
      <c r="DW582" s="8"/>
      <c r="DX582" s="8"/>
      <c r="DY582" s="8"/>
      <c r="DZ582" s="8"/>
      <c r="EA582" s="8"/>
      <c r="EB582" s="8"/>
      <c r="EC582" s="8"/>
      <c r="ED582" s="8"/>
      <c r="EE582" s="8"/>
      <c r="EF582" s="8"/>
      <c r="EG582" s="8"/>
      <c r="EH582" s="8"/>
      <c r="EI582" s="8"/>
      <c r="EJ582" s="8"/>
      <c r="EK582" s="8"/>
      <c r="EL582" s="8"/>
      <c r="EM582" s="8"/>
      <c r="EN582" s="8"/>
      <c r="EO582" s="8"/>
      <c r="EP582" s="8"/>
      <c r="EQ582" s="8"/>
      <c r="ER582" s="8"/>
      <c r="ES582" s="8"/>
      <c r="ET582" s="8"/>
      <c r="EU582" s="8"/>
      <c r="EV582" s="8"/>
      <c r="EW582" s="8"/>
      <c r="EX582" s="8"/>
      <c r="EY582" s="8"/>
      <c r="EZ582" s="8"/>
      <c r="FA582" s="8"/>
      <c r="FB582" s="8"/>
      <c r="FC582" s="8"/>
      <c r="FD582" s="8"/>
      <c r="FE582" s="8"/>
      <c r="FF582" s="8"/>
      <c r="FG582" s="8"/>
      <c r="FH582" s="8"/>
      <c r="FI582" s="8"/>
    </row>
    <row r="583" spans="1:165"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c r="CB583" s="8"/>
      <c r="CC583" s="8"/>
      <c r="CD583" s="8"/>
      <c r="CE583" s="8"/>
      <c r="CF583" s="8"/>
      <c r="CG583" s="8"/>
      <c r="CH583" s="8"/>
      <c r="CI583" s="8"/>
      <c r="CJ583" s="8"/>
      <c r="CK583" s="8"/>
      <c r="CL583" s="8"/>
      <c r="CM583" s="8"/>
      <c r="CN583" s="8"/>
      <c r="CO583" s="8"/>
      <c r="CP583" s="8"/>
      <c r="CQ583" s="8"/>
      <c r="CR583" s="8"/>
      <c r="CS583" s="8"/>
      <c r="CT583" s="8"/>
      <c r="CU583" s="8"/>
      <c r="CV583" s="8"/>
      <c r="CW583" s="8"/>
      <c r="CX583" s="8"/>
      <c r="CY583" s="8"/>
      <c r="CZ583" s="8"/>
      <c r="DA583" s="8"/>
      <c r="DB583" s="8"/>
      <c r="DC583" s="8"/>
      <c r="DD583" s="8"/>
      <c r="DE583" s="8"/>
      <c r="DF583" s="8"/>
      <c r="DG583" s="8"/>
      <c r="DH583" s="8"/>
      <c r="DI583" s="8"/>
      <c r="DJ583" s="8"/>
      <c r="DK583" s="8"/>
      <c r="DL583" s="8"/>
      <c r="DM583" s="8"/>
      <c r="DN583" s="8"/>
      <c r="DO583" s="8"/>
      <c r="DP583" s="8"/>
      <c r="DQ583" s="8"/>
      <c r="DR583" s="8"/>
      <c r="DS583" s="8"/>
      <c r="DT583" s="8"/>
      <c r="DU583" s="8"/>
      <c r="DV583" s="8"/>
      <c r="DW583" s="8"/>
      <c r="DX583" s="8"/>
      <c r="DY583" s="8"/>
      <c r="DZ583" s="8"/>
      <c r="EA583" s="8"/>
      <c r="EB583" s="8"/>
      <c r="EC583" s="8"/>
      <c r="ED583" s="8"/>
      <c r="EE583" s="8"/>
      <c r="EF583" s="8"/>
      <c r="EG583" s="8"/>
      <c r="EH583" s="8"/>
      <c r="EI583" s="8"/>
      <c r="EJ583" s="8"/>
      <c r="EK583" s="8"/>
      <c r="EL583" s="8"/>
      <c r="EM583" s="8"/>
      <c r="EN583" s="8"/>
      <c r="EO583" s="8"/>
      <c r="EP583" s="8"/>
      <c r="EQ583" s="8"/>
      <c r="ER583" s="8"/>
      <c r="ES583" s="8"/>
      <c r="ET583" s="8"/>
      <c r="EU583" s="8"/>
      <c r="EV583" s="8"/>
      <c r="EW583" s="8"/>
      <c r="EX583" s="8"/>
      <c r="EY583" s="8"/>
      <c r="EZ583" s="8"/>
      <c r="FA583" s="8"/>
      <c r="FB583" s="8"/>
      <c r="FC583" s="8"/>
      <c r="FD583" s="8"/>
      <c r="FE583" s="8"/>
      <c r="FF583" s="8"/>
      <c r="FG583" s="8"/>
      <c r="FH583" s="8"/>
      <c r="FI583" s="8"/>
    </row>
    <row r="584" spans="1:165"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8"/>
      <c r="DL584" s="8"/>
      <c r="DM584" s="8"/>
      <c r="DN584" s="8"/>
      <c r="DO584" s="8"/>
      <c r="DP584" s="8"/>
      <c r="DQ584" s="8"/>
      <c r="DR584" s="8"/>
      <c r="DS584" s="8"/>
      <c r="DT584" s="8"/>
      <c r="DU584" s="8"/>
      <c r="DV584" s="8"/>
      <c r="DW584" s="8"/>
      <c r="DX584" s="8"/>
      <c r="DY584" s="8"/>
      <c r="DZ584" s="8"/>
      <c r="EA584" s="8"/>
      <c r="EB584" s="8"/>
      <c r="EC584" s="8"/>
      <c r="ED584" s="8"/>
      <c r="EE584" s="8"/>
      <c r="EF584" s="8"/>
      <c r="EG584" s="8"/>
      <c r="EH584" s="8"/>
      <c r="EI584" s="8"/>
      <c r="EJ584" s="8"/>
      <c r="EK584" s="8"/>
      <c r="EL584" s="8"/>
      <c r="EM584" s="8"/>
      <c r="EN584" s="8"/>
      <c r="EO584" s="8"/>
      <c r="EP584" s="8"/>
      <c r="EQ584" s="8"/>
      <c r="ER584" s="8"/>
      <c r="ES584" s="8"/>
      <c r="ET584" s="8"/>
      <c r="EU584" s="8"/>
      <c r="EV584" s="8"/>
      <c r="EW584" s="8"/>
      <c r="EX584" s="8"/>
      <c r="EY584" s="8"/>
      <c r="EZ584" s="8"/>
      <c r="FA584" s="8"/>
      <c r="FB584" s="8"/>
      <c r="FC584" s="8"/>
      <c r="FD584" s="8"/>
      <c r="FE584" s="8"/>
      <c r="FF584" s="8"/>
      <c r="FG584" s="8"/>
      <c r="FH584" s="8"/>
      <c r="FI584" s="8"/>
    </row>
    <row r="585" spans="1:165"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c r="CA585" s="8"/>
      <c r="CB585" s="8"/>
      <c r="CC585" s="8"/>
      <c r="CD585" s="8"/>
      <c r="CE585" s="8"/>
      <c r="CF585" s="8"/>
      <c r="CG585" s="8"/>
      <c r="CH585" s="8"/>
      <c r="CI585" s="8"/>
      <c r="CJ585" s="8"/>
      <c r="CK585" s="8"/>
      <c r="CL585" s="8"/>
      <c r="CM585" s="8"/>
      <c r="CN585" s="8"/>
      <c r="CO585" s="8"/>
      <c r="CP585" s="8"/>
      <c r="CQ585" s="8"/>
      <c r="CR585" s="8"/>
      <c r="CS585" s="8"/>
      <c r="CT585" s="8"/>
      <c r="CU585" s="8"/>
      <c r="CV585" s="8"/>
      <c r="CW585" s="8"/>
      <c r="CX585" s="8"/>
      <c r="CY585" s="8"/>
      <c r="CZ585" s="8"/>
      <c r="DA585" s="8"/>
      <c r="DB585" s="8"/>
      <c r="DC585" s="8"/>
      <c r="DD585" s="8"/>
      <c r="DE585" s="8"/>
      <c r="DF585" s="8"/>
      <c r="DG585" s="8"/>
      <c r="DH585" s="8"/>
      <c r="DI585" s="8"/>
      <c r="DJ585" s="8"/>
      <c r="DK585" s="8"/>
      <c r="DL585" s="8"/>
      <c r="DM585" s="8"/>
      <c r="DN585" s="8"/>
      <c r="DO585" s="8"/>
      <c r="DP585" s="8"/>
      <c r="DQ585" s="8"/>
      <c r="DR585" s="8"/>
      <c r="DS585" s="8"/>
      <c r="DT585" s="8"/>
      <c r="DU585" s="8"/>
      <c r="DV585" s="8"/>
      <c r="DW585" s="8"/>
      <c r="DX585" s="8"/>
      <c r="DY585" s="8"/>
      <c r="DZ585" s="8"/>
      <c r="EA585" s="8"/>
      <c r="EB585" s="8"/>
      <c r="EC585" s="8"/>
      <c r="ED585" s="8"/>
      <c r="EE585" s="8"/>
      <c r="EF585" s="8"/>
      <c r="EG585" s="8"/>
      <c r="EH585" s="8"/>
      <c r="EI585" s="8"/>
      <c r="EJ585" s="8"/>
      <c r="EK585" s="8"/>
      <c r="EL585" s="8"/>
      <c r="EM585" s="8"/>
      <c r="EN585" s="8"/>
      <c r="EO585" s="8"/>
      <c r="EP585" s="8"/>
      <c r="EQ585" s="8"/>
      <c r="ER585" s="8"/>
      <c r="ES585" s="8"/>
      <c r="ET585" s="8"/>
      <c r="EU585" s="8"/>
      <c r="EV585" s="8"/>
      <c r="EW585" s="8"/>
      <c r="EX585" s="8"/>
      <c r="EY585" s="8"/>
      <c r="EZ585" s="8"/>
      <c r="FA585" s="8"/>
      <c r="FB585" s="8"/>
      <c r="FC585" s="8"/>
      <c r="FD585" s="8"/>
      <c r="FE585" s="8"/>
      <c r="FF585" s="8"/>
      <c r="FG585" s="8"/>
      <c r="FH585" s="8"/>
      <c r="FI585" s="8"/>
    </row>
    <row r="586" spans="1:165"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c r="CB586" s="8"/>
      <c r="CC586" s="8"/>
      <c r="CD586" s="8"/>
      <c r="CE586" s="8"/>
      <c r="CF586" s="8"/>
      <c r="CG586" s="8"/>
      <c r="CH586" s="8"/>
      <c r="CI586" s="8"/>
      <c r="CJ586" s="8"/>
      <c r="CK586" s="8"/>
      <c r="CL586" s="8"/>
      <c r="CM586" s="8"/>
      <c r="CN586" s="8"/>
      <c r="CO586" s="8"/>
      <c r="CP586" s="8"/>
      <c r="CQ586" s="8"/>
      <c r="CR586" s="8"/>
      <c r="CS586" s="8"/>
      <c r="CT586" s="8"/>
      <c r="CU586" s="8"/>
      <c r="CV586" s="8"/>
      <c r="CW586" s="8"/>
      <c r="CX586" s="8"/>
      <c r="CY586" s="8"/>
      <c r="CZ586" s="8"/>
      <c r="DA586" s="8"/>
      <c r="DB586" s="8"/>
      <c r="DC586" s="8"/>
      <c r="DD586" s="8"/>
      <c r="DE586" s="8"/>
      <c r="DF586" s="8"/>
      <c r="DG586" s="8"/>
      <c r="DH586" s="8"/>
      <c r="DI586" s="8"/>
      <c r="DJ586" s="8"/>
      <c r="DK586" s="8"/>
      <c r="DL586" s="8"/>
      <c r="DM586" s="8"/>
      <c r="DN586" s="8"/>
      <c r="DO586" s="8"/>
      <c r="DP586" s="8"/>
      <c r="DQ586" s="8"/>
      <c r="DR586" s="8"/>
      <c r="DS586" s="8"/>
      <c r="DT586" s="8"/>
      <c r="DU586" s="8"/>
      <c r="DV586" s="8"/>
      <c r="DW586" s="8"/>
      <c r="DX586" s="8"/>
      <c r="DY586" s="8"/>
      <c r="DZ586" s="8"/>
      <c r="EA586" s="8"/>
      <c r="EB586" s="8"/>
      <c r="EC586" s="8"/>
      <c r="ED586" s="8"/>
      <c r="EE586" s="8"/>
      <c r="EF586" s="8"/>
      <c r="EG586" s="8"/>
      <c r="EH586" s="8"/>
      <c r="EI586" s="8"/>
      <c r="EJ586" s="8"/>
      <c r="EK586" s="8"/>
      <c r="EL586" s="8"/>
      <c r="EM586" s="8"/>
      <c r="EN586" s="8"/>
      <c r="EO586" s="8"/>
      <c r="EP586" s="8"/>
      <c r="EQ586" s="8"/>
      <c r="ER586" s="8"/>
      <c r="ES586" s="8"/>
      <c r="ET586" s="8"/>
      <c r="EU586" s="8"/>
      <c r="EV586" s="8"/>
      <c r="EW586" s="8"/>
      <c r="EX586" s="8"/>
      <c r="EY586" s="8"/>
      <c r="EZ586" s="8"/>
      <c r="FA586" s="8"/>
      <c r="FB586" s="8"/>
      <c r="FC586" s="8"/>
      <c r="FD586" s="8"/>
      <c r="FE586" s="8"/>
      <c r="FF586" s="8"/>
      <c r="FG586" s="8"/>
      <c r="FH586" s="8"/>
      <c r="FI586" s="8"/>
    </row>
    <row r="587" spans="1:165"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c r="CA587" s="8"/>
      <c r="CB587" s="8"/>
      <c r="CC587" s="8"/>
      <c r="CD587" s="8"/>
      <c r="CE587" s="8"/>
      <c r="CF587" s="8"/>
      <c r="CG587" s="8"/>
      <c r="CH587" s="8"/>
      <c r="CI587" s="8"/>
      <c r="CJ587" s="8"/>
      <c r="CK587" s="8"/>
      <c r="CL587" s="8"/>
      <c r="CM587" s="8"/>
      <c r="CN587" s="8"/>
      <c r="CO587" s="8"/>
      <c r="CP587" s="8"/>
      <c r="CQ587" s="8"/>
      <c r="CR587" s="8"/>
      <c r="CS587" s="8"/>
      <c r="CT587" s="8"/>
      <c r="CU587" s="8"/>
      <c r="CV587" s="8"/>
      <c r="CW587" s="8"/>
      <c r="CX587" s="8"/>
      <c r="CY587" s="8"/>
      <c r="CZ587" s="8"/>
      <c r="DA587" s="8"/>
      <c r="DB587" s="8"/>
      <c r="DC587" s="8"/>
      <c r="DD587" s="8"/>
      <c r="DE587" s="8"/>
      <c r="DF587" s="8"/>
      <c r="DG587" s="8"/>
      <c r="DH587" s="8"/>
      <c r="DI587" s="8"/>
      <c r="DJ587" s="8"/>
      <c r="DK587" s="8"/>
      <c r="DL587" s="8"/>
      <c r="DM587" s="8"/>
      <c r="DN587" s="8"/>
      <c r="DO587" s="8"/>
      <c r="DP587" s="8"/>
      <c r="DQ587" s="8"/>
      <c r="DR587" s="8"/>
      <c r="DS587" s="8"/>
      <c r="DT587" s="8"/>
      <c r="DU587" s="8"/>
      <c r="DV587" s="8"/>
      <c r="DW587" s="8"/>
      <c r="DX587" s="8"/>
      <c r="DY587" s="8"/>
      <c r="DZ587" s="8"/>
      <c r="EA587" s="8"/>
      <c r="EB587" s="8"/>
      <c r="EC587" s="8"/>
      <c r="ED587" s="8"/>
      <c r="EE587" s="8"/>
      <c r="EF587" s="8"/>
      <c r="EG587" s="8"/>
      <c r="EH587" s="8"/>
      <c r="EI587" s="8"/>
      <c r="EJ587" s="8"/>
      <c r="EK587" s="8"/>
      <c r="EL587" s="8"/>
      <c r="EM587" s="8"/>
      <c r="EN587" s="8"/>
      <c r="EO587" s="8"/>
      <c r="EP587" s="8"/>
      <c r="EQ587" s="8"/>
      <c r="ER587" s="8"/>
      <c r="ES587" s="8"/>
      <c r="ET587" s="8"/>
      <c r="EU587" s="8"/>
      <c r="EV587" s="8"/>
      <c r="EW587" s="8"/>
      <c r="EX587" s="8"/>
      <c r="EY587" s="8"/>
      <c r="EZ587" s="8"/>
      <c r="FA587" s="8"/>
      <c r="FB587" s="8"/>
      <c r="FC587" s="8"/>
      <c r="FD587" s="8"/>
      <c r="FE587" s="8"/>
      <c r="FF587" s="8"/>
      <c r="FG587" s="8"/>
      <c r="FH587" s="8"/>
      <c r="FI587" s="8"/>
    </row>
    <row r="588" spans="1:165"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c r="CB588" s="8"/>
      <c r="CC588" s="8"/>
      <c r="CD588" s="8"/>
      <c r="CE588" s="8"/>
      <c r="CF588" s="8"/>
      <c r="CG588" s="8"/>
      <c r="CH588" s="8"/>
      <c r="CI588" s="8"/>
      <c r="CJ588" s="8"/>
      <c r="CK588" s="8"/>
      <c r="CL588" s="8"/>
      <c r="CM588" s="8"/>
      <c r="CN588" s="8"/>
      <c r="CO588" s="8"/>
      <c r="CP588" s="8"/>
      <c r="CQ588" s="8"/>
      <c r="CR588" s="8"/>
      <c r="CS588" s="8"/>
      <c r="CT588" s="8"/>
      <c r="CU588" s="8"/>
      <c r="CV588" s="8"/>
      <c r="CW588" s="8"/>
      <c r="CX588" s="8"/>
      <c r="CY588" s="8"/>
      <c r="CZ588" s="8"/>
      <c r="DA588" s="8"/>
      <c r="DB588" s="8"/>
      <c r="DC588" s="8"/>
      <c r="DD588" s="8"/>
      <c r="DE588" s="8"/>
      <c r="DF588" s="8"/>
      <c r="DG588" s="8"/>
      <c r="DH588" s="8"/>
      <c r="DI588" s="8"/>
      <c r="DJ588" s="8"/>
      <c r="DK588" s="8"/>
      <c r="DL588" s="8"/>
      <c r="DM588" s="8"/>
      <c r="DN588" s="8"/>
      <c r="DO588" s="8"/>
      <c r="DP588" s="8"/>
      <c r="DQ588" s="8"/>
      <c r="DR588" s="8"/>
      <c r="DS588" s="8"/>
      <c r="DT588" s="8"/>
      <c r="DU588" s="8"/>
      <c r="DV588" s="8"/>
      <c r="DW588" s="8"/>
      <c r="DX588" s="8"/>
      <c r="DY588" s="8"/>
      <c r="DZ588" s="8"/>
      <c r="EA588" s="8"/>
      <c r="EB588" s="8"/>
      <c r="EC588" s="8"/>
      <c r="ED588" s="8"/>
      <c r="EE588" s="8"/>
      <c r="EF588" s="8"/>
      <c r="EG588" s="8"/>
      <c r="EH588" s="8"/>
      <c r="EI588" s="8"/>
      <c r="EJ588" s="8"/>
      <c r="EK588" s="8"/>
      <c r="EL588" s="8"/>
      <c r="EM588" s="8"/>
      <c r="EN588" s="8"/>
      <c r="EO588" s="8"/>
      <c r="EP588" s="8"/>
      <c r="EQ588" s="8"/>
      <c r="ER588" s="8"/>
      <c r="ES588" s="8"/>
      <c r="ET588" s="8"/>
      <c r="EU588" s="8"/>
      <c r="EV588" s="8"/>
      <c r="EW588" s="8"/>
      <c r="EX588" s="8"/>
      <c r="EY588" s="8"/>
      <c r="EZ588" s="8"/>
      <c r="FA588" s="8"/>
      <c r="FB588" s="8"/>
      <c r="FC588" s="8"/>
      <c r="FD588" s="8"/>
      <c r="FE588" s="8"/>
      <c r="FF588" s="8"/>
      <c r="FG588" s="8"/>
      <c r="FH588" s="8"/>
      <c r="FI588" s="8"/>
    </row>
    <row r="589" spans="1:165"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c r="CB589" s="8"/>
      <c r="CC589" s="8"/>
      <c r="CD589" s="8"/>
      <c r="CE589" s="8"/>
      <c r="CF589" s="8"/>
      <c r="CG589" s="8"/>
      <c r="CH589" s="8"/>
      <c r="CI589" s="8"/>
      <c r="CJ589" s="8"/>
      <c r="CK589" s="8"/>
      <c r="CL589" s="8"/>
      <c r="CM589" s="8"/>
      <c r="CN589" s="8"/>
      <c r="CO589" s="8"/>
      <c r="CP589" s="8"/>
      <c r="CQ589" s="8"/>
      <c r="CR589" s="8"/>
      <c r="CS589" s="8"/>
      <c r="CT589" s="8"/>
      <c r="CU589" s="8"/>
      <c r="CV589" s="8"/>
      <c r="CW589" s="8"/>
      <c r="CX589" s="8"/>
      <c r="CY589" s="8"/>
      <c r="CZ589" s="8"/>
      <c r="DA589" s="8"/>
      <c r="DB589" s="8"/>
      <c r="DC589" s="8"/>
      <c r="DD589" s="8"/>
      <c r="DE589" s="8"/>
      <c r="DF589" s="8"/>
      <c r="DG589" s="8"/>
      <c r="DH589" s="8"/>
      <c r="DI589" s="8"/>
      <c r="DJ589" s="8"/>
      <c r="DK589" s="8"/>
      <c r="DL589" s="8"/>
      <c r="DM589" s="8"/>
      <c r="DN589" s="8"/>
      <c r="DO589" s="8"/>
      <c r="DP589" s="8"/>
      <c r="DQ589" s="8"/>
      <c r="DR589" s="8"/>
      <c r="DS589" s="8"/>
      <c r="DT589" s="8"/>
      <c r="DU589" s="8"/>
      <c r="DV589" s="8"/>
      <c r="DW589" s="8"/>
      <c r="DX589" s="8"/>
      <c r="DY589" s="8"/>
      <c r="DZ589" s="8"/>
      <c r="EA589" s="8"/>
      <c r="EB589" s="8"/>
      <c r="EC589" s="8"/>
      <c r="ED589" s="8"/>
      <c r="EE589" s="8"/>
      <c r="EF589" s="8"/>
      <c r="EG589" s="8"/>
      <c r="EH589" s="8"/>
      <c r="EI589" s="8"/>
      <c r="EJ589" s="8"/>
      <c r="EK589" s="8"/>
      <c r="EL589" s="8"/>
      <c r="EM589" s="8"/>
      <c r="EN589" s="8"/>
      <c r="EO589" s="8"/>
      <c r="EP589" s="8"/>
      <c r="EQ589" s="8"/>
      <c r="ER589" s="8"/>
      <c r="ES589" s="8"/>
      <c r="ET589" s="8"/>
      <c r="EU589" s="8"/>
      <c r="EV589" s="8"/>
      <c r="EW589" s="8"/>
      <c r="EX589" s="8"/>
      <c r="EY589" s="8"/>
      <c r="EZ589" s="8"/>
      <c r="FA589" s="8"/>
      <c r="FB589" s="8"/>
      <c r="FC589" s="8"/>
      <c r="FD589" s="8"/>
      <c r="FE589" s="8"/>
      <c r="FF589" s="8"/>
      <c r="FG589" s="8"/>
      <c r="FH589" s="8"/>
      <c r="FI589" s="8"/>
    </row>
    <row r="590" spans="1:165"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c r="CA590" s="8"/>
      <c r="CB590" s="8"/>
      <c r="CC590" s="8"/>
      <c r="CD590" s="8"/>
      <c r="CE590" s="8"/>
      <c r="CF590" s="8"/>
      <c r="CG590" s="8"/>
      <c r="CH590" s="8"/>
      <c r="CI590" s="8"/>
      <c r="CJ590" s="8"/>
      <c r="CK590" s="8"/>
      <c r="CL590" s="8"/>
      <c r="CM590" s="8"/>
      <c r="CN590" s="8"/>
      <c r="CO590" s="8"/>
      <c r="CP590" s="8"/>
      <c r="CQ590" s="8"/>
      <c r="CR590" s="8"/>
      <c r="CS590" s="8"/>
      <c r="CT590" s="8"/>
      <c r="CU590" s="8"/>
      <c r="CV590" s="8"/>
      <c r="CW590" s="8"/>
      <c r="CX590" s="8"/>
      <c r="CY590" s="8"/>
      <c r="CZ590" s="8"/>
      <c r="DA590" s="8"/>
      <c r="DB590" s="8"/>
      <c r="DC590" s="8"/>
      <c r="DD590" s="8"/>
      <c r="DE590" s="8"/>
      <c r="DF590" s="8"/>
      <c r="DG590" s="8"/>
      <c r="DH590" s="8"/>
      <c r="DI590" s="8"/>
      <c r="DJ590" s="8"/>
      <c r="DK590" s="8"/>
      <c r="DL590" s="8"/>
      <c r="DM590" s="8"/>
      <c r="DN590" s="8"/>
      <c r="DO590" s="8"/>
      <c r="DP590" s="8"/>
      <c r="DQ590" s="8"/>
      <c r="DR590" s="8"/>
      <c r="DS590" s="8"/>
      <c r="DT590" s="8"/>
      <c r="DU590" s="8"/>
      <c r="DV590" s="8"/>
      <c r="DW590" s="8"/>
      <c r="DX590" s="8"/>
      <c r="DY590" s="8"/>
      <c r="DZ590" s="8"/>
      <c r="EA590" s="8"/>
      <c r="EB590" s="8"/>
      <c r="EC590" s="8"/>
      <c r="ED590" s="8"/>
      <c r="EE590" s="8"/>
      <c r="EF590" s="8"/>
      <c r="EG590" s="8"/>
      <c r="EH590" s="8"/>
      <c r="EI590" s="8"/>
      <c r="EJ590" s="8"/>
      <c r="EK590" s="8"/>
      <c r="EL590" s="8"/>
      <c r="EM590" s="8"/>
      <c r="EN590" s="8"/>
      <c r="EO590" s="8"/>
      <c r="EP590" s="8"/>
      <c r="EQ590" s="8"/>
      <c r="ER590" s="8"/>
      <c r="ES590" s="8"/>
      <c r="ET590" s="8"/>
      <c r="EU590" s="8"/>
      <c r="EV590" s="8"/>
      <c r="EW590" s="8"/>
      <c r="EX590" s="8"/>
      <c r="EY590" s="8"/>
      <c r="EZ590" s="8"/>
      <c r="FA590" s="8"/>
      <c r="FB590" s="8"/>
      <c r="FC590" s="8"/>
      <c r="FD590" s="8"/>
      <c r="FE590" s="8"/>
      <c r="FF590" s="8"/>
      <c r="FG590" s="8"/>
      <c r="FH590" s="8"/>
      <c r="FI590" s="8"/>
    </row>
    <row r="591" spans="1:165"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c r="CB591" s="8"/>
      <c r="CC591" s="8"/>
      <c r="CD591" s="8"/>
      <c r="CE591" s="8"/>
      <c r="CF591" s="8"/>
      <c r="CG591" s="8"/>
      <c r="CH591" s="8"/>
      <c r="CI591" s="8"/>
      <c r="CJ591" s="8"/>
      <c r="CK591" s="8"/>
      <c r="CL591" s="8"/>
      <c r="CM591" s="8"/>
      <c r="CN591" s="8"/>
      <c r="CO591" s="8"/>
      <c r="CP591" s="8"/>
      <c r="CQ591" s="8"/>
      <c r="CR591" s="8"/>
      <c r="CS591" s="8"/>
      <c r="CT591" s="8"/>
      <c r="CU591" s="8"/>
      <c r="CV591" s="8"/>
      <c r="CW591" s="8"/>
      <c r="CX591" s="8"/>
      <c r="CY591" s="8"/>
      <c r="CZ591" s="8"/>
      <c r="DA591" s="8"/>
      <c r="DB591" s="8"/>
      <c r="DC591" s="8"/>
      <c r="DD591" s="8"/>
      <c r="DE591" s="8"/>
      <c r="DF591" s="8"/>
      <c r="DG591" s="8"/>
      <c r="DH591" s="8"/>
      <c r="DI591" s="8"/>
      <c r="DJ591" s="8"/>
      <c r="DK591" s="8"/>
      <c r="DL591" s="8"/>
      <c r="DM591" s="8"/>
      <c r="DN591" s="8"/>
      <c r="DO591" s="8"/>
      <c r="DP591" s="8"/>
      <c r="DQ591" s="8"/>
      <c r="DR591" s="8"/>
      <c r="DS591" s="8"/>
      <c r="DT591" s="8"/>
      <c r="DU591" s="8"/>
      <c r="DV591" s="8"/>
      <c r="DW591" s="8"/>
      <c r="DX591" s="8"/>
      <c r="DY591" s="8"/>
      <c r="DZ591" s="8"/>
      <c r="EA591" s="8"/>
      <c r="EB591" s="8"/>
      <c r="EC591" s="8"/>
      <c r="ED591" s="8"/>
      <c r="EE591" s="8"/>
      <c r="EF591" s="8"/>
      <c r="EG591" s="8"/>
      <c r="EH591" s="8"/>
      <c r="EI591" s="8"/>
      <c r="EJ591" s="8"/>
      <c r="EK591" s="8"/>
      <c r="EL591" s="8"/>
      <c r="EM591" s="8"/>
      <c r="EN591" s="8"/>
      <c r="EO591" s="8"/>
      <c r="EP591" s="8"/>
      <c r="EQ591" s="8"/>
      <c r="ER591" s="8"/>
      <c r="ES591" s="8"/>
      <c r="ET591" s="8"/>
      <c r="EU591" s="8"/>
      <c r="EV591" s="8"/>
      <c r="EW591" s="8"/>
      <c r="EX591" s="8"/>
      <c r="EY591" s="8"/>
      <c r="EZ591" s="8"/>
      <c r="FA591" s="8"/>
      <c r="FB591" s="8"/>
      <c r="FC591" s="8"/>
      <c r="FD591" s="8"/>
      <c r="FE591" s="8"/>
      <c r="FF591" s="8"/>
      <c r="FG591" s="8"/>
      <c r="FH591" s="8"/>
      <c r="FI591" s="8"/>
    </row>
    <row r="592" spans="1:165"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c r="CB592" s="8"/>
      <c r="CC592" s="8"/>
      <c r="CD592" s="8"/>
      <c r="CE592" s="8"/>
      <c r="CF592" s="8"/>
      <c r="CG592" s="8"/>
      <c r="CH592" s="8"/>
      <c r="CI592" s="8"/>
      <c r="CJ592" s="8"/>
      <c r="CK592" s="8"/>
      <c r="CL592" s="8"/>
      <c r="CM592" s="8"/>
      <c r="CN592" s="8"/>
      <c r="CO592" s="8"/>
      <c r="CP592" s="8"/>
      <c r="CQ592" s="8"/>
      <c r="CR592" s="8"/>
      <c r="CS592" s="8"/>
      <c r="CT592" s="8"/>
      <c r="CU592" s="8"/>
      <c r="CV592" s="8"/>
      <c r="CW592" s="8"/>
      <c r="CX592" s="8"/>
      <c r="CY592" s="8"/>
      <c r="CZ592" s="8"/>
      <c r="DA592" s="8"/>
      <c r="DB592" s="8"/>
      <c r="DC592" s="8"/>
      <c r="DD592" s="8"/>
      <c r="DE592" s="8"/>
      <c r="DF592" s="8"/>
      <c r="DG592" s="8"/>
      <c r="DH592" s="8"/>
      <c r="DI592" s="8"/>
      <c r="DJ592" s="8"/>
      <c r="DK592" s="8"/>
      <c r="DL592" s="8"/>
      <c r="DM592" s="8"/>
      <c r="DN592" s="8"/>
      <c r="DO592" s="8"/>
      <c r="DP592" s="8"/>
      <c r="DQ592" s="8"/>
      <c r="DR592" s="8"/>
      <c r="DS592" s="8"/>
      <c r="DT592" s="8"/>
      <c r="DU592" s="8"/>
      <c r="DV592" s="8"/>
      <c r="DW592" s="8"/>
      <c r="DX592" s="8"/>
      <c r="DY592" s="8"/>
      <c r="DZ592" s="8"/>
      <c r="EA592" s="8"/>
      <c r="EB592" s="8"/>
      <c r="EC592" s="8"/>
      <c r="ED592" s="8"/>
      <c r="EE592" s="8"/>
      <c r="EF592" s="8"/>
      <c r="EG592" s="8"/>
      <c r="EH592" s="8"/>
      <c r="EI592" s="8"/>
      <c r="EJ592" s="8"/>
      <c r="EK592" s="8"/>
      <c r="EL592" s="8"/>
      <c r="EM592" s="8"/>
      <c r="EN592" s="8"/>
      <c r="EO592" s="8"/>
      <c r="EP592" s="8"/>
      <c r="EQ592" s="8"/>
      <c r="ER592" s="8"/>
      <c r="ES592" s="8"/>
      <c r="ET592" s="8"/>
      <c r="EU592" s="8"/>
      <c r="EV592" s="8"/>
      <c r="EW592" s="8"/>
      <c r="EX592" s="8"/>
      <c r="EY592" s="8"/>
      <c r="EZ592" s="8"/>
      <c r="FA592" s="8"/>
      <c r="FB592" s="8"/>
      <c r="FC592" s="8"/>
      <c r="FD592" s="8"/>
      <c r="FE592" s="8"/>
      <c r="FF592" s="8"/>
      <c r="FG592" s="8"/>
      <c r="FH592" s="8"/>
      <c r="FI592" s="8"/>
    </row>
    <row r="593" spans="1:165"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c r="CA593" s="8"/>
      <c r="CB593" s="8"/>
      <c r="CC593" s="8"/>
      <c r="CD593" s="8"/>
      <c r="CE593" s="8"/>
      <c r="CF593" s="8"/>
      <c r="CG593" s="8"/>
      <c r="CH593" s="8"/>
      <c r="CI593" s="8"/>
      <c r="CJ593" s="8"/>
      <c r="CK593" s="8"/>
      <c r="CL593" s="8"/>
      <c r="CM593" s="8"/>
      <c r="CN593" s="8"/>
      <c r="CO593" s="8"/>
      <c r="CP593" s="8"/>
      <c r="CQ593" s="8"/>
      <c r="CR593" s="8"/>
      <c r="CS593" s="8"/>
      <c r="CT593" s="8"/>
      <c r="CU593" s="8"/>
      <c r="CV593" s="8"/>
      <c r="CW593" s="8"/>
      <c r="CX593" s="8"/>
      <c r="CY593" s="8"/>
      <c r="CZ593" s="8"/>
      <c r="DA593" s="8"/>
      <c r="DB593" s="8"/>
      <c r="DC593" s="8"/>
      <c r="DD593" s="8"/>
      <c r="DE593" s="8"/>
      <c r="DF593" s="8"/>
      <c r="DG593" s="8"/>
      <c r="DH593" s="8"/>
      <c r="DI593" s="8"/>
      <c r="DJ593" s="8"/>
      <c r="DK593" s="8"/>
      <c r="DL593" s="8"/>
      <c r="DM593" s="8"/>
      <c r="DN593" s="8"/>
      <c r="DO593" s="8"/>
      <c r="DP593" s="8"/>
      <c r="DQ593" s="8"/>
      <c r="DR593" s="8"/>
      <c r="DS593" s="8"/>
      <c r="DT593" s="8"/>
      <c r="DU593" s="8"/>
      <c r="DV593" s="8"/>
      <c r="DW593" s="8"/>
      <c r="DX593" s="8"/>
      <c r="DY593" s="8"/>
      <c r="DZ593" s="8"/>
      <c r="EA593" s="8"/>
      <c r="EB593" s="8"/>
      <c r="EC593" s="8"/>
      <c r="ED593" s="8"/>
      <c r="EE593" s="8"/>
      <c r="EF593" s="8"/>
      <c r="EG593" s="8"/>
      <c r="EH593" s="8"/>
      <c r="EI593" s="8"/>
      <c r="EJ593" s="8"/>
      <c r="EK593" s="8"/>
      <c r="EL593" s="8"/>
      <c r="EM593" s="8"/>
      <c r="EN593" s="8"/>
      <c r="EO593" s="8"/>
      <c r="EP593" s="8"/>
      <c r="EQ593" s="8"/>
      <c r="ER593" s="8"/>
      <c r="ES593" s="8"/>
      <c r="ET593" s="8"/>
      <c r="EU593" s="8"/>
      <c r="EV593" s="8"/>
      <c r="EW593" s="8"/>
      <c r="EX593" s="8"/>
      <c r="EY593" s="8"/>
      <c r="EZ593" s="8"/>
      <c r="FA593" s="8"/>
      <c r="FB593" s="8"/>
      <c r="FC593" s="8"/>
      <c r="FD593" s="8"/>
      <c r="FE593" s="8"/>
      <c r="FF593" s="8"/>
      <c r="FG593" s="8"/>
      <c r="FH593" s="8"/>
      <c r="FI593" s="8"/>
    </row>
    <row r="594" spans="1:165" x14ac:dyDescent="0.2">
      <c r="U594" s="8"/>
    </row>
  </sheetData>
  <mergeCells count="2">
    <mergeCell ref="A2:I2"/>
    <mergeCell ref="A1:P1"/>
  </mergeCells>
  <hyperlinks>
    <hyperlink ref="M6" location="'Direct Operating Costs'!A1" display="Direct Operating Costs"/>
    <hyperlink ref="M7" location="'Other Direct Costs'!A1" display="Other Direct Costs"/>
    <hyperlink ref="M8" location="'Administrative Costs'!A1" display="Administrative Costs"/>
    <hyperlink ref="M9" location="'Capital Costs'!A1" display="Capital Costs"/>
    <hyperlink ref="M10" location="'Total Costs'!A1" display="Total Costs"/>
    <hyperlink ref="M11" location="'Pay Rates Sheet (Optional)'!A1" display="Pay Rates Sheet (Optional)"/>
    <hyperlink ref="M12" location="'Costs Benefits Beta'!A1" display="Costs-Benefits Beta!A1"/>
    <hyperlink ref="M5" location="'Restroom Costs Inventory'!A1" display="Restroom Inventory"/>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2:S17"/>
  <sheetViews>
    <sheetView zoomScale="115" zoomScaleNormal="115" zoomScalePageLayoutView="115" workbookViewId="0">
      <pane xSplit="2" ySplit="4" topLeftCell="C11" activePane="bottomRight" state="frozen"/>
      <selection pane="topRight" activeCell="C1" sqref="C1"/>
      <selection pane="bottomLeft" activeCell="A5" sqref="A5"/>
      <selection pane="bottomRight"/>
    </sheetView>
  </sheetViews>
  <sheetFormatPr defaultColWidth="8.5703125" defaultRowHeight="12.75" x14ac:dyDescent="0.2"/>
  <cols>
    <col min="1" max="1" width="10.5703125" style="39" bestFit="1" customWidth="1"/>
    <col min="2" max="2" width="18.42578125" style="39" customWidth="1"/>
    <col min="3" max="4" width="13.42578125" style="39" customWidth="1"/>
    <col min="5" max="5" width="11.85546875" style="39" customWidth="1"/>
    <col min="6" max="7" width="8.5703125" style="39"/>
    <col min="8" max="8" width="9.5703125" style="39" customWidth="1"/>
    <col min="9" max="11" width="8.5703125" style="39"/>
    <col min="12" max="12" width="11.5703125" style="39" customWidth="1"/>
    <col min="13" max="13" width="10.85546875" style="39" customWidth="1"/>
    <col min="14" max="15" width="12.85546875" style="39" customWidth="1"/>
    <col min="16" max="16" width="10.85546875" style="39" customWidth="1"/>
    <col min="17" max="16384" width="8.5703125" style="39"/>
  </cols>
  <sheetData>
    <row r="2" spans="1:19" ht="20.25" x14ac:dyDescent="0.3">
      <c r="A2" s="113" t="s">
        <v>115</v>
      </c>
    </row>
    <row r="3" spans="1:19" ht="12.75" customHeight="1" x14ac:dyDescent="0.3">
      <c r="A3" s="113"/>
    </row>
    <row r="4" spans="1:19" ht="38.25" x14ac:dyDescent="0.2">
      <c r="A4" s="332" t="s">
        <v>116</v>
      </c>
      <c r="B4" s="332" t="s">
        <v>117</v>
      </c>
      <c r="C4" s="333" t="s">
        <v>118</v>
      </c>
      <c r="D4" s="333" t="s">
        <v>119</v>
      </c>
      <c r="E4" s="333" t="s">
        <v>120</v>
      </c>
      <c r="F4" s="333" t="s">
        <v>121</v>
      </c>
      <c r="G4" s="333" t="s">
        <v>122</v>
      </c>
      <c r="H4" s="333" t="s">
        <v>123</v>
      </c>
      <c r="I4" s="332" t="s">
        <v>124</v>
      </c>
      <c r="J4" s="332" t="s">
        <v>125</v>
      </c>
      <c r="K4" s="332" t="s">
        <v>126</v>
      </c>
      <c r="L4" s="334" t="s">
        <v>127</v>
      </c>
      <c r="M4" s="334" t="s">
        <v>128</v>
      </c>
      <c r="N4" s="333" t="s">
        <v>129</v>
      </c>
      <c r="O4" s="333" t="s">
        <v>322</v>
      </c>
      <c r="P4" s="333" t="s">
        <v>130</v>
      </c>
    </row>
    <row r="5" spans="1:19" x14ac:dyDescent="0.2">
      <c r="A5" s="224" t="s">
        <v>131</v>
      </c>
      <c r="B5" s="224" t="s">
        <v>132</v>
      </c>
      <c r="C5" s="225"/>
      <c r="D5" s="225">
        <v>1200</v>
      </c>
      <c r="E5" s="225">
        <v>600</v>
      </c>
      <c r="F5" s="225">
        <v>200</v>
      </c>
      <c r="G5" s="225">
        <v>600</v>
      </c>
      <c r="H5" s="225">
        <v>1000</v>
      </c>
      <c r="I5" s="225">
        <v>500</v>
      </c>
      <c r="J5" s="225">
        <v>250</v>
      </c>
      <c r="K5" s="225">
        <v>200</v>
      </c>
      <c r="L5" s="226">
        <v>0</v>
      </c>
      <c r="M5" s="226"/>
      <c r="N5" s="226"/>
      <c r="O5" s="242">
        <f>SUM(C5:N5)</f>
        <v>4550</v>
      </c>
      <c r="P5" s="227" t="s">
        <v>133</v>
      </c>
      <c r="Q5" s="65"/>
      <c r="R5" s="65"/>
      <c r="S5" s="65"/>
    </row>
    <row r="6" spans="1:19" x14ac:dyDescent="0.2">
      <c r="A6" s="229" t="s">
        <v>136</v>
      </c>
      <c r="B6" s="229" t="s">
        <v>134</v>
      </c>
      <c r="C6" s="227"/>
      <c r="D6" s="226">
        <v>1000</v>
      </c>
      <c r="E6" s="226"/>
      <c r="F6" s="226"/>
      <c r="G6" s="226"/>
      <c r="H6" s="226"/>
      <c r="I6" s="226"/>
      <c r="J6" s="226"/>
      <c r="K6" s="226"/>
      <c r="L6" s="226"/>
      <c r="M6" s="226"/>
      <c r="N6" s="226">
        <v>400</v>
      </c>
      <c r="O6" s="242">
        <f t="shared" ref="O6:O11" si="0">SUM(C6:N6)</f>
        <v>1400</v>
      </c>
      <c r="P6" s="227" t="s">
        <v>135</v>
      </c>
    </row>
    <row r="7" spans="1:19" x14ac:dyDescent="0.2">
      <c r="A7" s="229" t="s">
        <v>325</v>
      </c>
      <c r="B7" s="229" t="s">
        <v>137</v>
      </c>
      <c r="C7" s="227"/>
      <c r="D7" s="227"/>
      <c r="E7" s="226"/>
      <c r="F7" s="226"/>
      <c r="G7" s="226"/>
      <c r="H7" s="226"/>
      <c r="I7" s="226"/>
      <c r="J7" s="226"/>
      <c r="K7" s="226"/>
      <c r="L7" s="226">
        <v>600</v>
      </c>
      <c r="M7" s="226"/>
      <c r="N7" s="226"/>
      <c r="O7" s="242">
        <f t="shared" si="0"/>
        <v>600</v>
      </c>
      <c r="P7" s="227" t="s">
        <v>133</v>
      </c>
    </row>
    <row r="8" spans="1:19" x14ac:dyDescent="0.2">
      <c r="A8" s="229"/>
      <c r="B8" s="229"/>
      <c r="C8" s="227"/>
      <c r="D8" s="227"/>
      <c r="E8" s="226"/>
      <c r="F8" s="226"/>
      <c r="G8" s="226"/>
      <c r="H8" s="226"/>
      <c r="I8" s="226"/>
      <c r="J8" s="226"/>
      <c r="K8" s="226"/>
      <c r="L8" s="226"/>
      <c r="M8" s="226"/>
      <c r="N8" s="226"/>
      <c r="O8" s="242">
        <f t="shared" si="0"/>
        <v>0</v>
      </c>
      <c r="P8" s="227" t="s">
        <v>133</v>
      </c>
    </row>
    <row r="9" spans="1:19" x14ac:dyDescent="0.2">
      <c r="A9" s="224"/>
      <c r="B9" s="224"/>
      <c r="C9" s="225"/>
      <c r="D9" s="225"/>
      <c r="E9" s="225"/>
      <c r="F9" s="225"/>
      <c r="G9" s="225"/>
      <c r="H9" s="225"/>
      <c r="I9" s="225"/>
      <c r="J9" s="225"/>
      <c r="K9" s="225"/>
      <c r="L9" s="226"/>
      <c r="M9" s="226"/>
      <c r="N9" s="226"/>
      <c r="O9" s="242">
        <f t="shared" si="0"/>
        <v>0</v>
      </c>
      <c r="P9" s="227" t="s">
        <v>135</v>
      </c>
    </row>
    <row r="10" spans="1:19" x14ac:dyDescent="0.2">
      <c r="A10" s="224"/>
      <c r="B10" s="224"/>
      <c r="C10" s="225"/>
      <c r="D10" s="225"/>
      <c r="E10" s="225"/>
      <c r="F10" s="225"/>
      <c r="G10" s="225"/>
      <c r="H10" s="225"/>
      <c r="I10" s="225"/>
      <c r="J10" s="225"/>
      <c r="K10" s="225"/>
      <c r="L10" s="226"/>
      <c r="M10" s="226"/>
      <c r="N10" s="226"/>
      <c r="O10" s="242">
        <f t="shared" si="0"/>
        <v>0</v>
      </c>
      <c r="P10" s="227" t="s">
        <v>135</v>
      </c>
    </row>
    <row r="11" spans="1:19" x14ac:dyDescent="0.2">
      <c r="A11" s="224"/>
      <c r="B11" s="224"/>
      <c r="C11" s="225"/>
      <c r="D11" s="225"/>
      <c r="E11" s="225"/>
      <c r="F11" s="225"/>
      <c r="G11" s="225"/>
      <c r="H11" s="225"/>
      <c r="I11" s="225"/>
      <c r="J11" s="225"/>
      <c r="K11" s="225"/>
      <c r="L11" s="226"/>
      <c r="M11" s="226"/>
      <c r="N11" s="226"/>
      <c r="O11" s="242">
        <f t="shared" si="0"/>
        <v>0</v>
      </c>
      <c r="P11" s="226"/>
    </row>
    <row r="12" spans="1:19" x14ac:dyDescent="0.2">
      <c r="A12" s="230"/>
      <c r="B12" s="230"/>
      <c r="C12" s="231"/>
      <c r="D12" s="231"/>
      <c r="E12" s="231"/>
      <c r="F12" s="231"/>
      <c r="G12" s="231"/>
      <c r="H12" s="231"/>
      <c r="I12" s="231"/>
      <c r="J12" s="231"/>
      <c r="K12" s="231"/>
      <c r="L12" s="232"/>
      <c r="M12" s="232"/>
      <c r="N12" s="232"/>
      <c r="O12" s="232"/>
      <c r="P12" s="232"/>
    </row>
    <row r="13" spans="1:19" s="140" customFormat="1" x14ac:dyDescent="0.2">
      <c r="A13" s="233" t="s">
        <v>323</v>
      </c>
      <c r="B13" s="233"/>
      <c r="C13" s="234">
        <f t="shared" ref="C13:N13" si="1">SUMIF($P$5:$P$12,"E",C$5:C$12)</f>
        <v>0</v>
      </c>
      <c r="D13" s="234">
        <f t="shared" si="1"/>
        <v>1000</v>
      </c>
      <c r="E13" s="234">
        <f t="shared" si="1"/>
        <v>0</v>
      </c>
      <c r="F13" s="234">
        <f t="shared" si="1"/>
        <v>0</v>
      </c>
      <c r="G13" s="234">
        <f t="shared" si="1"/>
        <v>0</v>
      </c>
      <c r="H13" s="234">
        <f t="shared" si="1"/>
        <v>0</v>
      </c>
      <c r="I13" s="234">
        <f t="shared" si="1"/>
        <v>0</v>
      </c>
      <c r="J13" s="234">
        <f t="shared" si="1"/>
        <v>0</v>
      </c>
      <c r="K13" s="234">
        <f t="shared" si="1"/>
        <v>0</v>
      </c>
      <c r="L13" s="234">
        <f t="shared" si="1"/>
        <v>0</v>
      </c>
      <c r="M13" s="234">
        <f t="shared" si="1"/>
        <v>0</v>
      </c>
      <c r="N13" s="234">
        <f t="shared" si="1"/>
        <v>400</v>
      </c>
      <c r="O13" s="335">
        <f ca="1">SUMIF($P$5:$P$12,"E",O5:O11)</f>
        <v>1400</v>
      </c>
      <c r="P13" s="235" t="str">
        <f>COUNTIF(P$5:P$12,"e")&amp;" Existing"</f>
        <v>3 Existing</v>
      </c>
    </row>
    <row r="14" spans="1:19" s="140" customFormat="1" x14ac:dyDescent="0.2">
      <c r="A14" s="233" t="s">
        <v>138</v>
      </c>
      <c r="B14" s="233"/>
      <c r="C14" s="234">
        <f t="shared" ref="C14:N14" si="2">SUMIF($P$5:$P$12,"P",C$5:C$12)</f>
        <v>0</v>
      </c>
      <c r="D14" s="234">
        <f t="shared" si="2"/>
        <v>1200</v>
      </c>
      <c r="E14" s="234">
        <f t="shared" si="2"/>
        <v>600</v>
      </c>
      <c r="F14" s="234">
        <f t="shared" si="2"/>
        <v>200</v>
      </c>
      <c r="G14" s="234">
        <f t="shared" si="2"/>
        <v>600</v>
      </c>
      <c r="H14" s="234">
        <f t="shared" si="2"/>
        <v>1000</v>
      </c>
      <c r="I14" s="234">
        <f t="shared" si="2"/>
        <v>500</v>
      </c>
      <c r="J14" s="234">
        <f t="shared" si="2"/>
        <v>250</v>
      </c>
      <c r="K14" s="234">
        <f t="shared" si="2"/>
        <v>200</v>
      </c>
      <c r="L14" s="234">
        <f t="shared" si="2"/>
        <v>600</v>
      </c>
      <c r="M14" s="234">
        <f t="shared" si="2"/>
        <v>0</v>
      </c>
      <c r="N14" s="234">
        <f t="shared" si="2"/>
        <v>0</v>
      </c>
      <c r="O14" s="335">
        <f>SUMIF($P$5:$P$12,"P",O5:O12)</f>
        <v>5150</v>
      </c>
      <c r="P14" s="235" t="str">
        <f>COUNTIF(P$5:P$12,"P")&amp;" Proposed"</f>
        <v>3 Proposed</v>
      </c>
    </row>
    <row r="15" spans="1:19" s="140" customFormat="1" x14ac:dyDescent="0.2">
      <c r="A15" s="233" t="s">
        <v>324</v>
      </c>
      <c r="B15" s="233"/>
      <c r="C15" s="234">
        <f>SUM(C13:C14)</f>
        <v>0</v>
      </c>
      <c r="D15" s="234">
        <f t="shared" ref="D15:O15" si="3">SUM(D13:D14)</f>
        <v>2200</v>
      </c>
      <c r="E15" s="234">
        <f t="shared" si="3"/>
        <v>600</v>
      </c>
      <c r="F15" s="234">
        <f t="shared" si="3"/>
        <v>200</v>
      </c>
      <c r="G15" s="234">
        <f t="shared" si="3"/>
        <v>600</v>
      </c>
      <c r="H15" s="234">
        <f t="shared" si="3"/>
        <v>1000</v>
      </c>
      <c r="I15" s="234">
        <f t="shared" si="3"/>
        <v>500</v>
      </c>
      <c r="J15" s="234">
        <f t="shared" si="3"/>
        <v>250</v>
      </c>
      <c r="K15" s="234">
        <f t="shared" si="3"/>
        <v>200</v>
      </c>
      <c r="L15" s="234">
        <f t="shared" si="3"/>
        <v>600</v>
      </c>
      <c r="M15" s="234">
        <f t="shared" si="3"/>
        <v>0</v>
      </c>
      <c r="N15" s="234">
        <f t="shared" si="3"/>
        <v>400</v>
      </c>
      <c r="O15" s="234">
        <f t="shared" ca="1" si="3"/>
        <v>6550</v>
      </c>
      <c r="P15" s="235" t="str">
        <f>COUNTA(P$5:P$12)&amp;" Total"</f>
        <v>6 Total</v>
      </c>
    </row>
    <row r="16" spans="1:19" s="140" customFormat="1" x14ac:dyDescent="0.2">
      <c r="A16" s="70"/>
      <c r="B16" s="70"/>
      <c r="C16" s="138"/>
      <c r="D16" s="138"/>
      <c r="E16" s="138"/>
      <c r="F16" s="138"/>
      <c r="G16" s="138"/>
      <c r="H16" s="138"/>
      <c r="I16" s="138"/>
      <c r="J16" s="138"/>
      <c r="K16" s="138"/>
      <c r="L16" s="138"/>
      <c r="M16" s="138"/>
      <c r="N16" s="138"/>
      <c r="O16" s="138"/>
      <c r="P16" s="139"/>
    </row>
    <row r="17" spans="1:2" ht="21" customHeight="1" x14ac:dyDescent="0.2">
      <c r="A17" s="498" t="s">
        <v>390</v>
      </c>
      <c r="B17" s="114"/>
    </row>
  </sheetData>
  <sheetProtection formatCells="0" formatColumns="0" formatRows="0" insertColumns="0" insertRows="0" insertHyperlinks="0" deleteColumns="0" deleteRows="0" selectLockedCells="1" sort="0" autoFilter="0" pivotTables="0"/>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9966"/>
    <pageSetUpPr fitToPage="1"/>
  </sheetPr>
  <dimension ref="A1:L58"/>
  <sheetViews>
    <sheetView showGridLines="0" workbookViewId="0">
      <selection activeCell="A31" sqref="A31"/>
    </sheetView>
  </sheetViews>
  <sheetFormatPr defaultColWidth="8.42578125" defaultRowHeight="12.75" x14ac:dyDescent="0.2"/>
  <cols>
    <col min="1" max="1" width="39.5703125" style="39" customWidth="1"/>
    <col min="2" max="3" width="19.85546875" style="58" customWidth="1"/>
    <col min="4" max="4" width="15.42578125" style="59" customWidth="1"/>
    <col min="5" max="5" width="22.42578125" style="39" bestFit="1" customWidth="1"/>
    <col min="6" max="6" width="20.42578125" style="39" customWidth="1"/>
    <col min="7" max="7" width="6.140625" style="39" customWidth="1"/>
    <col min="8" max="10" width="20.42578125" style="39" customWidth="1"/>
    <col min="11" max="11" width="12.42578125" style="39" customWidth="1"/>
    <col min="12" max="12" width="18.5703125" style="39" customWidth="1"/>
    <col min="13" max="13" width="18.42578125" style="39" customWidth="1"/>
    <col min="14" max="14" width="16.42578125" style="39" bestFit="1" customWidth="1"/>
    <col min="15" max="15" width="11.5703125" style="39" bestFit="1" customWidth="1"/>
    <col min="16" max="16" width="18.85546875" style="39" bestFit="1" customWidth="1"/>
    <col min="17" max="17" width="18.85546875" style="39" customWidth="1"/>
    <col min="18" max="18" width="11.85546875" style="39" bestFit="1" customWidth="1"/>
    <col min="19" max="16384" width="8.42578125" style="39"/>
  </cols>
  <sheetData>
    <row r="1" spans="1:12" s="29" customFormat="1" ht="9" customHeight="1" x14ac:dyDescent="0.3">
      <c r="A1" s="26"/>
      <c r="B1" s="27"/>
      <c r="C1" s="27"/>
      <c r="D1" s="28"/>
    </row>
    <row r="2" spans="1:12" s="33" customFormat="1" ht="27" customHeight="1" x14ac:dyDescent="0.2">
      <c r="A2" s="30" t="s">
        <v>114</v>
      </c>
      <c r="B2" s="31"/>
      <c r="C2" s="31"/>
      <c r="D2" s="32"/>
    </row>
    <row r="3" spans="1:12" s="37" customFormat="1" ht="26.25" customHeight="1" x14ac:dyDescent="0.2">
      <c r="A3" s="34"/>
      <c r="B3" s="35"/>
      <c r="C3" s="35"/>
      <c r="D3" s="36"/>
    </row>
    <row r="4" spans="1:12" s="38" customFormat="1" ht="24" customHeight="1" thickBot="1" x14ac:dyDescent="0.25">
      <c r="A4" s="144"/>
      <c r="B4" s="145"/>
      <c r="C4" s="145"/>
      <c r="D4" s="146"/>
      <c r="E4" s="144"/>
      <c r="F4" s="144"/>
      <c r="G4" s="144"/>
      <c r="H4" s="144"/>
      <c r="I4" s="144"/>
      <c r="J4" s="144"/>
      <c r="K4" s="144"/>
      <c r="L4" s="144"/>
    </row>
    <row r="5" spans="1:12" ht="15.75" customHeight="1" x14ac:dyDescent="0.2">
      <c r="A5" s="165" t="s">
        <v>139</v>
      </c>
      <c r="B5" s="166"/>
      <c r="C5" s="166"/>
      <c r="D5" s="166"/>
      <c r="E5" s="166"/>
      <c r="F5" s="167"/>
      <c r="H5" s="319" t="s">
        <v>140</v>
      </c>
      <c r="I5" s="320" t="s">
        <v>141</v>
      </c>
    </row>
    <row r="6" spans="1:12" ht="38.25" x14ac:dyDescent="0.2">
      <c r="A6" s="46" t="s">
        <v>142</v>
      </c>
      <c r="B6" s="236" t="s">
        <v>319</v>
      </c>
      <c r="C6" s="237" t="s">
        <v>144</v>
      </c>
      <c r="D6" s="237" t="s">
        <v>145</v>
      </c>
      <c r="E6" s="47" t="s">
        <v>146</v>
      </c>
      <c r="F6" s="141" t="s">
        <v>147</v>
      </c>
      <c r="H6" s="74" t="s">
        <v>148</v>
      </c>
      <c r="I6" s="238">
        <v>15</v>
      </c>
    </row>
    <row r="7" spans="1:12" ht="16.5" customHeight="1" x14ac:dyDescent="0.2">
      <c r="A7" s="49" t="s">
        <v>149</v>
      </c>
      <c r="B7" s="224">
        <v>24</v>
      </c>
      <c r="C7" s="224" t="s">
        <v>148</v>
      </c>
      <c r="D7" s="239">
        <f>IF(C7=H6,I6,(IF(C7=H7,I7,(IF(C7=H8,I8,(IF(C7=H9,I9,(IF(C7=H10,I10,(IF(C7=H11,I11,(IF(C7=H12,I12,0)))))))))))))</f>
        <v>15</v>
      </c>
      <c r="E7" s="60">
        <f t="shared" ref="E7:E9" si="0">D7*(B7/60)</f>
        <v>6</v>
      </c>
      <c r="F7" s="61">
        <f t="shared" ref="F7:F9" si="1">E7*365</f>
        <v>2190</v>
      </c>
      <c r="H7" s="74" t="s">
        <v>151</v>
      </c>
      <c r="I7" s="238">
        <v>20</v>
      </c>
    </row>
    <row r="8" spans="1:12" ht="16.5" customHeight="1" x14ac:dyDescent="0.2">
      <c r="A8" s="49" t="s">
        <v>152</v>
      </c>
      <c r="B8" s="224">
        <v>10</v>
      </c>
      <c r="C8" s="224" t="s">
        <v>153</v>
      </c>
      <c r="D8" s="239">
        <f>IF(C8=H6,I6,(IF(C8=H7,I7,(IF(C8=H8,I8,(IF(C8=H9,I9,(IF(C8=H10,I10,(IF(C8=H11,I11,(IF(C8=H12,I12,0)))))))))))))</f>
        <v>25</v>
      </c>
      <c r="E8" s="60">
        <f t="shared" si="0"/>
        <v>4.1666666666666661</v>
      </c>
      <c r="F8" s="61">
        <f t="shared" si="1"/>
        <v>1520.833333333333</v>
      </c>
      <c r="H8" s="74" t="s">
        <v>153</v>
      </c>
      <c r="I8" s="238">
        <v>25</v>
      </c>
    </row>
    <row r="9" spans="1:12" ht="16.5" customHeight="1" x14ac:dyDescent="0.2">
      <c r="A9" s="49" t="s">
        <v>154</v>
      </c>
      <c r="B9" s="240">
        <f>-B17</f>
        <v>-3</v>
      </c>
      <c r="C9" s="224" t="s">
        <v>157</v>
      </c>
      <c r="D9" s="241">
        <f>IF(C9=H6,I6,(IF(C9=H7,I7,(IF(C9=H8,I8,(IF(C9=H9,I9,(IF(C9=H10,I10,(IF(C9=H11,I11,(IF(C9=H12,I12,0)))))))))))))</f>
        <v>17.5</v>
      </c>
      <c r="E9" s="60">
        <f t="shared" si="0"/>
        <v>-0.875</v>
      </c>
      <c r="F9" s="61">
        <f t="shared" si="1"/>
        <v>-319.375</v>
      </c>
      <c r="H9" s="74" t="s">
        <v>155</v>
      </c>
      <c r="I9" s="238">
        <v>30</v>
      </c>
      <c r="J9" s="302"/>
    </row>
    <row r="10" spans="1:12" ht="16.5" customHeight="1" x14ac:dyDescent="0.2">
      <c r="A10" s="52" t="s">
        <v>156</v>
      </c>
      <c r="B10" s="224">
        <v>18</v>
      </c>
      <c r="C10" s="224" t="s">
        <v>150</v>
      </c>
      <c r="D10" s="239">
        <f>IF(C10=H6,I6,(IF(C10=H7,I7,(IF(C10=H8,I8,(IF(C10=H9,I9,(IF(C10=H10,I10,(IF(C10=H11,I11,(IF(C10=H12,I12,0)))))))))))))</f>
        <v>22.5</v>
      </c>
      <c r="E10" s="60">
        <f>D10*(B10/60)</f>
        <v>6.75</v>
      </c>
      <c r="F10" s="61">
        <f>E10*365</f>
        <v>2463.75</v>
      </c>
      <c r="H10" s="74" t="s">
        <v>150</v>
      </c>
      <c r="I10" s="238">
        <v>22.5</v>
      </c>
    </row>
    <row r="11" spans="1:12" ht="16.5" customHeight="1" x14ac:dyDescent="0.2">
      <c r="A11" s="305"/>
      <c r="B11" s="306"/>
      <c r="C11" s="306"/>
      <c r="D11" s="307"/>
      <c r="E11" s="308"/>
      <c r="F11" s="309"/>
      <c r="H11" s="74" t="s">
        <v>157</v>
      </c>
      <c r="I11" s="238">
        <v>17.5</v>
      </c>
    </row>
    <row r="12" spans="1:12" ht="16.5" customHeight="1" thickBot="1" x14ac:dyDescent="0.25">
      <c r="A12" s="121"/>
      <c r="B12" s="122"/>
      <c r="C12" s="123"/>
      <c r="D12" s="124"/>
      <c r="E12" s="125"/>
      <c r="F12" s="126"/>
      <c r="H12" s="74" t="s">
        <v>158</v>
      </c>
      <c r="I12" s="238">
        <v>27.5</v>
      </c>
    </row>
    <row r="13" spans="1:12" ht="16.5" customHeight="1" thickBot="1" x14ac:dyDescent="0.25">
      <c r="A13" s="168" t="s">
        <v>159</v>
      </c>
      <c r="B13" s="169">
        <f>SUM(B7:B12)</f>
        <v>49</v>
      </c>
      <c r="C13" s="170"/>
      <c r="D13" s="171"/>
      <c r="E13" s="172">
        <f>SUM(E7:E12)</f>
        <v>16.041666666666664</v>
      </c>
      <c r="F13" s="340">
        <f>SUM(F7:F12)</f>
        <v>5855.208333333333</v>
      </c>
      <c r="H13" s="74" t="s">
        <v>160</v>
      </c>
      <c r="I13" s="238"/>
    </row>
    <row r="14" spans="1:12" ht="16.5" customHeight="1" thickBot="1" x14ac:dyDescent="0.25">
      <c r="A14" s="97" t="s">
        <v>161</v>
      </c>
      <c r="C14" s="40"/>
      <c r="D14" s="41"/>
      <c r="E14" s="144"/>
      <c r="H14" s="321" t="s">
        <v>162</v>
      </c>
      <c r="I14" s="322"/>
    </row>
    <row r="15" spans="1:12" ht="16.5" customHeight="1" x14ac:dyDescent="0.2">
      <c r="A15" s="522" t="s">
        <v>163</v>
      </c>
      <c r="B15" s="523"/>
      <c r="C15" s="523"/>
      <c r="D15" s="523"/>
      <c r="E15" s="524"/>
      <c r="F15" s="525"/>
    </row>
    <row r="16" spans="1:12" s="45" customFormat="1" ht="25.5" x14ac:dyDescent="0.2">
      <c r="A16" s="46" t="s">
        <v>142</v>
      </c>
      <c r="B16" s="236" t="s">
        <v>143</v>
      </c>
      <c r="C16" s="237" t="s">
        <v>164</v>
      </c>
      <c r="D16" s="237" t="s">
        <v>145</v>
      </c>
      <c r="E16" s="47" t="s">
        <v>146</v>
      </c>
      <c r="F16" s="48" t="s">
        <v>165</v>
      </c>
      <c r="G16" s="39"/>
      <c r="H16" s="39"/>
      <c r="I16" s="39"/>
      <c r="J16" s="39"/>
      <c r="K16" s="39"/>
      <c r="L16" s="39"/>
    </row>
    <row r="17" spans="1:12" ht="16.5" customHeight="1" x14ac:dyDescent="0.2">
      <c r="A17" s="49" t="s">
        <v>154</v>
      </c>
      <c r="B17" s="224">
        <v>3</v>
      </c>
      <c r="C17" s="310" t="s">
        <v>148</v>
      </c>
      <c r="D17" s="311">
        <f>IF(C17=H6,I6,(IF(C17=H7,I7,(IF(C17=H8,I8,(IF(C17=H9,I9,(IF(C17=H10,I10,(IF(C17=H11,I11,(IF(C17=H12,I12,0)))))))))))))</f>
        <v>15</v>
      </c>
      <c r="E17" s="312">
        <f>D17*(B17/60)</f>
        <v>0.75</v>
      </c>
      <c r="F17" s="61">
        <f>E17*365</f>
        <v>273.75</v>
      </c>
      <c r="G17" s="45"/>
      <c r="H17" s="45"/>
      <c r="I17" s="45"/>
      <c r="J17" s="45"/>
      <c r="K17" s="45"/>
    </row>
    <row r="18" spans="1:12" ht="16.5" customHeight="1" x14ac:dyDescent="0.2">
      <c r="A18" s="49"/>
      <c r="B18" s="224"/>
      <c r="C18" s="310"/>
      <c r="D18" s="311">
        <f>IF(C18=H7,I7,(IF(C18=H8,I8,(IF(C18=H9,I9,(IF(C18=H10,I10,(IF(C18=H11,I11,(IF(C18=H12,I12,(IF(C18=H13,I13,0)))))))))))))</f>
        <v>0</v>
      </c>
      <c r="E18" s="312">
        <f>D18*(B18/60)</f>
        <v>0</v>
      </c>
      <c r="F18" s="61">
        <f>E18*365</f>
        <v>0</v>
      </c>
    </row>
    <row r="19" spans="1:12" s="45" customFormat="1" ht="16.5" customHeight="1" thickBot="1" x14ac:dyDescent="0.25">
      <c r="A19" s="127"/>
      <c r="B19" s="128"/>
      <c r="C19" s="230"/>
      <c r="D19" s="129"/>
      <c r="E19" s="130"/>
      <c r="F19" s="131"/>
      <c r="H19" s="39"/>
      <c r="I19" s="39"/>
      <c r="J19" s="39"/>
      <c r="K19" s="39"/>
      <c r="L19" s="144"/>
    </row>
    <row r="20" spans="1:12" ht="16.5" customHeight="1" thickBot="1" x14ac:dyDescent="0.25">
      <c r="A20" s="336" t="s">
        <v>159</v>
      </c>
      <c r="B20" s="337">
        <f>SUM(B17:B19)</f>
        <v>3</v>
      </c>
      <c r="C20" s="338"/>
      <c r="D20" s="337"/>
      <c r="E20" s="339">
        <f>SUM(E17:E19)</f>
        <v>0.75</v>
      </c>
      <c r="F20" s="62">
        <f>SUM(F17:F19)</f>
        <v>273.75</v>
      </c>
      <c r="L20" s="144"/>
    </row>
    <row r="21" spans="1:12" x14ac:dyDescent="0.2">
      <c r="A21" s="42"/>
      <c r="B21" s="43"/>
      <c r="C21" s="43"/>
      <c r="D21" s="44"/>
    </row>
    <row r="22" spans="1:12" ht="16.5" customHeight="1" x14ac:dyDescent="0.2">
      <c r="A22" s="243" t="s">
        <v>166</v>
      </c>
      <c r="B22" s="173" t="s">
        <v>167</v>
      </c>
      <c r="C22" s="173" t="s">
        <v>168</v>
      </c>
      <c r="D22" s="174" t="s">
        <v>169</v>
      </c>
      <c r="E22" s="144"/>
    </row>
    <row r="23" spans="1:12" ht="16.5" customHeight="1" x14ac:dyDescent="0.2">
      <c r="A23" s="74" t="s">
        <v>326</v>
      </c>
      <c r="B23" s="147">
        <f>B13/60</f>
        <v>0.81666666666666665</v>
      </c>
      <c r="C23" s="148">
        <f>B23*365</f>
        <v>298.08333333333331</v>
      </c>
      <c r="D23" s="244">
        <f>F13</f>
        <v>5855.208333333333</v>
      </c>
      <c r="E23" s="149"/>
      <c r="F23" s="45"/>
    </row>
    <row r="24" spans="1:12" ht="16.5" customHeight="1" x14ac:dyDescent="0.2">
      <c r="A24" s="74" t="s">
        <v>170</v>
      </c>
      <c r="B24" s="147"/>
      <c r="C24" s="150"/>
      <c r="D24" s="244"/>
      <c r="E24" s="144"/>
    </row>
    <row r="25" spans="1:12" ht="16.5" customHeight="1" x14ac:dyDescent="0.2">
      <c r="A25" s="117"/>
      <c r="B25" s="118"/>
      <c r="C25" s="119"/>
      <c r="D25" s="245"/>
      <c r="E25" s="144"/>
    </row>
    <row r="26" spans="1:12" ht="16.5" customHeight="1" x14ac:dyDescent="0.2">
      <c r="A26" s="246" t="s">
        <v>171</v>
      </c>
      <c r="B26" s="247"/>
      <c r="C26" s="247"/>
      <c r="D26" s="248">
        <f>SUM(D23:D25)</f>
        <v>5855.208333333333</v>
      </c>
      <c r="E26" s="144"/>
    </row>
    <row r="27" spans="1:12" ht="16.5" customHeight="1" x14ac:dyDescent="0.2">
      <c r="A27" s="249" t="s">
        <v>172</v>
      </c>
      <c r="B27" s="250"/>
      <c r="C27" s="250"/>
      <c r="D27" s="250"/>
      <c r="E27" s="51"/>
    </row>
    <row r="28" spans="1:12" x14ac:dyDescent="0.2">
      <c r="A28" s="42"/>
      <c r="B28" s="43"/>
      <c r="C28" s="43"/>
      <c r="D28" s="50"/>
      <c r="E28" s="144"/>
      <c r="F28" s="45"/>
    </row>
    <row r="29" spans="1:12" ht="25.5" x14ac:dyDescent="0.2">
      <c r="A29" s="243" t="s">
        <v>173</v>
      </c>
      <c r="B29" s="173" t="s">
        <v>167</v>
      </c>
      <c r="C29" s="173" t="s">
        <v>168</v>
      </c>
      <c r="D29" s="174" t="s">
        <v>174</v>
      </c>
      <c r="E29" s="144"/>
    </row>
    <row r="30" spans="1:12" ht="25.5" x14ac:dyDescent="0.2">
      <c r="A30" s="151" t="s">
        <v>327</v>
      </c>
      <c r="B30" s="147">
        <f>B20/60</f>
        <v>0.05</v>
      </c>
      <c r="C30" s="148">
        <f>B30*365</f>
        <v>18.25</v>
      </c>
      <c r="D30" s="244">
        <f>F20</f>
        <v>273.75</v>
      </c>
    </row>
    <row r="31" spans="1:12" ht="12.95" customHeight="1" x14ac:dyDescent="0.2">
      <c r="A31" s="251" t="s">
        <v>175</v>
      </c>
      <c r="B31" s="252"/>
      <c r="C31" s="253"/>
      <c r="D31" s="254"/>
    </row>
    <row r="32" spans="1:12" x14ac:dyDescent="0.2">
      <c r="A32" s="255"/>
      <c r="B32" s="256"/>
      <c r="C32" s="257"/>
      <c r="D32" s="258"/>
    </row>
    <row r="33" spans="1:4" ht="25.5" x14ac:dyDescent="0.2">
      <c r="A33" s="243" t="s">
        <v>163</v>
      </c>
      <c r="B33" s="259"/>
      <c r="C33" s="259"/>
      <c r="D33" s="248">
        <f>-SUM(D30:D32)</f>
        <v>-273.75</v>
      </c>
    </row>
    <row r="34" spans="1:4" x14ac:dyDescent="0.2">
      <c r="A34" s="54"/>
      <c r="B34" s="55"/>
      <c r="C34" s="55"/>
      <c r="D34" s="56"/>
    </row>
    <row r="35" spans="1:4" x14ac:dyDescent="0.2">
      <c r="A35" s="260" t="s">
        <v>176</v>
      </c>
      <c r="B35" s="175" t="s">
        <v>177</v>
      </c>
      <c r="C35" s="175" t="s">
        <v>178</v>
      </c>
      <c r="D35" s="176" t="s">
        <v>179</v>
      </c>
    </row>
    <row r="36" spans="1:4" x14ac:dyDescent="0.2">
      <c r="A36" s="261" t="s">
        <v>180</v>
      </c>
      <c r="B36" s="262">
        <v>22.5</v>
      </c>
      <c r="C36" s="263">
        <v>40</v>
      </c>
      <c r="D36" s="244">
        <f t="shared" ref="D36:D41" si="2">SUM(B36*C36)</f>
        <v>900</v>
      </c>
    </row>
    <row r="37" spans="1:4" x14ac:dyDescent="0.2">
      <c r="A37" s="261" t="s">
        <v>181</v>
      </c>
      <c r="B37" s="262">
        <v>30</v>
      </c>
      <c r="C37" s="263">
        <v>20</v>
      </c>
      <c r="D37" s="244">
        <f t="shared" si="2"/>
        <v>600</v>
      </c>
    </row>
    <row r="38" spans="1:4" x14ac:dyDescent="0.2">
      <c r="A38" s="261" t="s">
        <v>182</v>
      </c>
      <c r="B38" s="262">
        <v>40</v>
      </c>
      <c r="C38" s="263">
        <v>20</v>
      </c>
      <c r="D38" s="244">
        <f t="shared" si="2"/>
        <v>800</v>
      </c>
    </row>
    <row r="39" spans="1:4" x14ac:dyDescent="0.2">
      <c r="A39" s="261" t="s">
        <v>183</v>
      </c>
      <c r="B39" s="262">
        <v>15</v>
      </c>
      <c r="C39" s="263"/>
      <c r="D39" s="244">
        <f t="shared" si="2"/>
        <v>0</v>
      </c>
    </row>
    <row r="40" spans="1:4" x14ac:dyDescent="0.2">
      <c r="A40" s="261" t="s">
        <v>184</v>
      </c>
      <c r="B40" s="262"/>
      <c r="C40" s="263"/>
      <c r="D40" s="244">
        <f t="shared" si="2"/>
        <v>0</v>
      </c>
    </row>
    <row r="41" spans="1:4" x14ac:dyDescent="0.2">
      <c r="A41" s="261"/>
      <c r="B41" s="262"/>
      <c r="C41" s="263"/>
      <c r="D41" s="244">
        <f t="shared" si="2"/>
        <v>0</v>
      </c>
    </row>
    <row r="42" spans="1:4" x14ac:dyDescent="0.2">
      <c r="A42" s="264"/>
      <c r="B42" s="265"/>
      <c r="C42" s="266"/>
      <c r="D42" s="245"/>
    </row>
    <row r="43" spans="1:4" x14ac:dyDescent="0.2">
      <c r="A43" s="260" t="s">
        <v>185</v>
      </c>
      <c r="B43" s="267"/>
      <c r="C43" s="267"/>
      <c r="D43" s="248">
        <f>SUM(D36:D42)</f>
        <v>2300</v>
      </c>
    </row>
    <row r="44" spans="1:4" x14ac:dyDescent="0.2">
      <c r="A44" s="54"/>
      <c r="B44" s="55"/>
      <c r="C44" s="55"/>
      <c r="D44" s="50"/>
    </row>
    <row r="45" spans="1:4" ht="25.5" x14ac:dyDescent="0.2">
      <c r="A45" s="260" t="s">
        <v>186</v>
      </c>
      <c r="B45" s="268" t="s">
        <v>187</v>
      </c>
      <c r="C45" s="267" t="s">
        <v>188</v>
      </c>
      <c r="D45" s="267" t="s">
        <v>189</v>
      </c>
    </row>
    <row r="46" spans="1:4" x14ac:dyDescent="0.2">
      <c r="A46" s="261" t="s">
        <v>190</v>
      </c>
      <c r="B46" s="269">
        <f>$D$26+$D$43+$D$33</f>
        <v>7881.458333333333</v>
      </c>
      <c r="C46" s="270">
        <v>0.45</v>
      </c>
      <c r="D46" s="271">
        <f>B46*C46</f>
        <v>3546.65625</v>
      </c>
    </row>
    <row r="47" spans="1:4" x14ac:dyDescent="0.2">
      <c r="A47" s="261" t="s">
        <v>191</v>
      </c>
      <c r="B47" s="269">
        <f>$D$26+$D$43+$D$33</f>
        <v>7881.458333333333</v>
      </c>
      <c r="C47" s="270">
        <v>0.45</v>
      </c>
      <c r="D47" s="271">
        <f>B47*C47</f>
        <v>3546.65625</v>
      </c>
    </row>
    <row r="48" spans="1:4" x14ac:dyDescent="0.2">
      <c r="A48" s="261"/>
      <c r="B48" s="269"/>
      <c r="C48" s="263"/>
      <c r="D48" s="271">
        <f>B48*C48</f>
        <v>0</v>
      </c>
    </row>
    <row r="49" spans="1:4" x14ac:dyDescent="0.2">
      <c r="A49" s="261"/>
      <c r="B49" s="269"/>
      <c r="C49" s="263"/>
      <c r="D49" s="271">
        <f>B49*C49</f>
        <v>0</v>
      </c>
    </row>
    <row r="50" spans="1:4" x14ac:dyDescent="0.2">
      <c r="A50" s="261"/>
      <c r="B50" s="269"/>
      <c r="C50" s="263"/>
      <c r="D50" s="271">
        <f>B50*C50</f>
        <v>0</v>
      </c>
    </row>
    <row r="51" spans="1:4" x14ac:dyDescent="0.2">
      <c r="A51" s="264"/>
      <c r="B51" s="272"/>
      <c r="C51" s="266"/>
      <c r="D51" s="273"/>
    </row>
    <row r="52" spans="1:4" x14ac:dyDescent="0.2">
      <c r="A52" s="260" t="s">
        <v>192</v>
      </c>
      <c r="B52" s="259"/>
      <c r="C52" s="259"/>
      <c r="D52" s="248">
        <f>SUM(D46:D51)</f>
        <v>7093.3125</v>
      </c>
    </row>
    <row r="55" spans="1:4" x14ac:dyDescent="0.2">
      <c r="A55" s="260" t="s">
        <v>193</v>
      </c>
      <c r="B55" s="259"/>
      <c r="C55" s="259"/>
      <c r="D55" s="269">
        <f>(D26+D43)+D52</f>
        <v>15248.520833333332</v>
      </c>
    </row>
    <row r="56" spans="1:4" x14ac:dyDescent="0.2">
      <c r="A56" s="260" t="s">
        <v>194</v>
      </c>
      <c r="B56" s="259"/>
      <c r="C56" s="259"/>
      <c r="D56" s="269">
        <f>D55+D33</f>
        <v>14974.770833333332</v>
      </c>
    </row>
    <row r="58" spans="1:4" ht="18" x14ac:dyDescent="0.25">
      <c r="A58" s="303" t="s">
        <v>320</v>
      </c>
    </row>
  </sheetData>
  <sheetProtection formatCells="0" formatColumns="0" formatRows="0" insertColumns="0" insertRows="0" insertHyperlinks="0" deleteColumns="0" deleteRows="0" selectLockedCells="1" sort="0" autoFilter="0" pivotTables="0"/>
  <dataConsolidate/>
  <mergeCells count="1">
    <mergeCell ref="A15:F15"/>
  </mergeCells>
  <dataValidations disablePrompts="1" count="1">
    <dataValidation type="list" allowBlank="1" showInputMessage="1" showErrorMessage="1" sqref="C7:C12 C17:C19">
      <formula1>$H$6:$H$12</formula1>
    </dataValidation>
  </dataValidations>
  <pageMargins left="0.74803149606299213" right="0.74803149606299213" top="0.98425196850393704" bottom="0.98425196850393704" header="0.51181102362204722" footer="0.51181102362204722"/>
  <pageSetup paperSize="9" scale="36"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E3294"/>
    <pageSetUpPr fitToPage="1"/>
  </sheetPr>
  <dimension ref="B1:P59"/>
  <sheetViews>
    <sheetView showGridLines="0" workbookViewId="0">
      <pane ySplit="3" topLeftCell="A4" activePane="bottomLeft" state="frozen"/>
      <selection pane="bottomLeft" activeCell="H8" sqref="H8"/>
    </sheetView>
  </sheetViews>
  <sheetFormatPr defaultColWidth="8.42578125" defaultRowHeight="12.75" x14ac:dyDescent="0.2"/>
  <cols>
    <col min="1" max="1" width="8.42578125" style="39"/>
    <col min="2" max="2" width="50.5703125" style="39" customWidth="1"/>
    <col min="3" max="4" width="15.42578125" style="92" customWidth="1"/>
    <col min="5" max="5" width="15.5703125" style="39" customWidth="1"/>
    <col min="6" max="6" width="20.42578125" style="39" customWidth="1"/>
    <col min="7" max="7" width="22.42578125" style="39" bestFit="1" customWidth="1"/>
    <col min="8" max="9" width="20.42578125" style="39" customWidth="1"/>
    <col min="10" max="16" width="10.5703125" style="39" customWidth="1"/>
    <col min="17" max="16384" width="8.42578125" style="39"/>
  </cols>
  <sheetData>
    <row r="1" spans="2:16" s="29" customFormat="1" ht="9" customHeight="1" x14ac:dyDescent="0.3">
      <c r="B1" s="26"/>
    </row>
    <row r="2" spans="2:16" s="33" customFormat="1" ht="27" customHeight="1" x14ac:dyDescent="0.2">
      <c r="B2" s="30" t="s">
        <v>195</v>
      </c>
      <c r="C2" s="66"/>
      <c r="D2" s="66"/>
    </row>
    <row r="3" spans="2:16" s="37" customFormat="1" ht="8.4499999999999993" customHeight="1" x14ac:dyDescent="0.2">
      <c r="B3" s="34"/>
      <c r="C3" s="67"/>
      <c r="D3" s="67"/>
      <c r="F3" s="33"/>
      <c r="G3" s="33"/>
      <c r="H3" s="33"/>
      <c r="I3" s="33"/>
      <c r="J3" s="33"/>
      <c r="K3" s="33"/>
      <c r="L3" s="33"/>
      <c r="M3" s="33"/>
      <c r="N3" s="33"/>
      <c r="O3" s="33"/>
      <c r="P3" s="33"/>
    </row>
    <row r="4" spans="2:16" s="38" customFormat="1" ht="24" customHeight="1" x14ac:dyDescent="0.2">
      <c r="B4" s="144"/>
      <c r="C4" s="152"/>
      <c r="D4" s="152"/>
      <c r="E4" s="144"/>
      <c r="F4" s="526"/>
      <c r="G4" s="526"/>
      <c r="H4" s="526"/>
      <c r="I4" s="526"/>
      <c r="J4" s="526"/>
      <c r="K4" s="526"/>
      <c r="L4" s="526"/>
      <c r="M4" s="526"/>
      <c r="N4" s="526"/>
      <c r="O4" s="526"/>
      <c r="P4" s="526"/>
    </row>
    <row r="5" spans="2:16" ht="25.5" x14ac:dyDescent="0.2">
      <c r="B5" s="243" t="s">
        <v>196</v>
      </c>
      <c r="C5" s="177" t="s">
        <v>197</v>
      </c>
      <c r="D5" s="177" t="s">
        <v>165</v>
      </c>
      <c r="E5" s="144"/>
      <c r="F5" s="68"/>
      <c r="G5" s="68"/>
      <c r="H5" s="68"/>
      <c r="I5" s="69"/>
      <c r="J5" s="69"/>
      <c r="K5" s="69"/>
      <c r="L5" s="69"/>
      <c r="M5" s="68"/>
      <c r="N5" s="68"/>
      <c r="O5" s="68"/>
      <c r="P5" s="69"/>
    </row>
    <row r="6" spans="2:16" ht="16.5" customHeight="1" x14ac:dyDescent="0.2">
      <c r="B6" s="74" t="s">
        <v>120</v>
      </c>
      <c r="C6" s="274">
        <f>D6/12</f>
        <v>50</v>
      </c>
      <c r="D6" s="275">
        <f>'Restroom Costs Inventory'!E14</f>
        <v>600</v>
      </c>
      <c r="E6" s="144"/>
      <c r="F6" s="70"/>
      <c r="G6" s="70"/>
      <c r="H6" s="70"/>
      <c r="I6" s="153"/>
      <c r="J6" s="153"/>
      <c r="K6" s="153"/>
      <c r="L6" s="153"/>
      <c r="M6" s="153"/>
      <c r="N6" s="153"/>
      <c r="O6" s="153"/>
      <c r="P6" s="153"/>
    </row>
    <row r="7" spans="2:16" ht="16.5" customHeight="1" x14ac:dyDescent="0.2">
      <c r="B7" s="74" t="s">
        <v>198</v>
      </c>
      <c r="C7" s="274">
        <f>D7/12</f>
        <v>100</v>
      </c>
      <c r="D7" s="275">
        <f>'Restroom Costs Inventory'!D14</f>
        <v>1200</v>
      </c>
      <c r="E7" s="144"/>
      <c r="F7" s="71"/>
      <c r="G7" s="71"/>
      <c r="H7" s="71"/>
      <c r="I7" s="72"/>
      <c r="J7" s="72"/>
      <c r="K7" s="72"/>
      <c r="L7" s="72"/>
      <c r="M7" s="72"/>
      <c r="N7" s="72"/>
      <c r="O7" s="72"/>
      <c r="P7" s="72"/>
    </row>
    <row r="8" spans="2:16" ht="16.5" customHeight="1" x14ac:dyDescent="0.2">
      <c r="B8" s="74" t="s">
        <v>118</v>
      </c>
      <c r="C8" s="275">
        <f>D8/12</f>
        <v>0</v>
      </c>
      <c r="D8" s="275">
        <f>'Restroom Costs Inventory'!C14</f>
        <v>0</v>
      </c>
      <c r="E8" s="144"/>
      <c r="F8" s="73"/>
      <c r="G8" s="73"/>
      <c r="H8" s="73"/>
      <c r="I8" s="72"/>
      <c r="J8" s="72"/>
      <c r="K8" s="72"/>
      <c r="L8" s="72"/>
      <c r="M8" s="72"/>
      <c r="N8" s="72"/>
      <c r="O8" s="72"/>
      <c r="P8" s="72"/>
    </row>
    <row r="9" spans="2:16" ht="16.5" customHeight="1" x14ac:dyDescent="0.2">
      <c r="B9" s="74" t="s">
        <v>199</v>
      </c>
      <c r="C9" s="275">
        <f>D9/12</f>
        <v>50</v>
      </c>
      <c r="D9" s="275">
        <f>'Restroom Costs Inventory'!L14</f>
        <v>600</v>
      </c>
      <c r="E9" s="144"/>
      <c r="F9" s="71"/>
      <c r="G9" s="71"/>
      <c r="H9" s="71"/>
      <c r="I9" s="72"/>
      <c r="J9" s="72"/>
      <c r="K9" s="72"/>
      <c r="L9" s="72"/>
      <c r="M9" s="72"/>
      <c r="N9" s="72"/>
      <c r="O9" s="72"/>
      <c r="P9" s="72"/>
    </row>
    <row r="10" spans="2:16" ht="16.5" customHeight="1" x14ac:dyDescent="0.2">
      <c r="B10" s="74" t="s">
        <v>200</v>
      </c>
      <c r="C10" s="275">
        <f t="shared" ref="C10:C11" si="0">D10/12</f>
        <v>0</v>
      </c>
      <c r="D10" s="275">
        <f>'Restroom Costs Inventory'!$M$14</f>
        <v>0</v>
      </c>
      <c r="E10" s="144"/>
      <c r="F10" s="71"/>
      <c r="G10" s="71"/>
      <c r="H10" s="71"/>
      <c r="I10" s="72"/>
      <c r="J10" s="72"/>
      <c r="K10" s="72"/>
      <c r="L10" s="72"/>
      <c r="M10" s="72"/>
      <c r="N10" s="72"/>
      <c r="O10" s="72"/>
      <c r="P10" s="72"/>
    </row>
    <row r="11" spans="2:16" ht="16.5" customHeight="1" x14ac:dyDescent="0.2">
      <c r="B11" s="74" t="s">
        <v>184</v>
      </c>
      <c r="C11" s="275">
        <f t="shared" si="0"/>
        <v>0</v>
      </c>
      <c r="D11" s="275"/>
      <c r="E11" s="144"/>
      <c r="F11" s="73"/>
      <c r="G11" s="73"/>
      <c r="H11" s="73"/>
      <c r="I11" s="72"/>
      <c r="J11" s="72"/>
      <c r="K11" s="72"/>
      <c r="L11" s="72"/>
      <c r="M11" s="72"/>
      <c r="N11" s="72"/>
      <c r="O11" s="72"/>
      <c r="P11" s="72"/>
    </row>
    <row r="12" spans="2:16" ht="16.5" customHeight="1" x14ac:dyDescent="0.2">
      <c r="B12" s="117"/>
      <c r="C12" s="276"/>
      <c r="D12" s="276"/>
      <c r="F12" s="73"/>
      <c r="G12" s="73"/>
      <c r="H12" s="73"/>
      <c r="I12" s="72"/>
      <c r="J12" s="72"/>
      <c r="K12" s="72"/>
      <c r="L12" s="72"/>
      <c r="M12" s="72"/>
      <c r="N12" s="72"/>
      <c r="O12" s="72"/>
      <c r="P12" s="72"/>
    </row>
    <row r="13" spans="2:16" s="45" customFormat="1" ht="16.5" customHeight="1" x14ac:dyDescent="0.2">
      <c r="B13" s="246" t="s">
        <v>201</v>
      </c>
      <c r="C13" s="277">
        <f>SUM(C6:C11)</f>
        <v>200</v>
      </c>
      <c r="D13" s="277">
        <f>SUM(D6:D12)</f>
        <v>2400</v>
      </c>
      <c r="E13" s="144"/>
      <c r="F13" s="76"/>
      <c r="G13" s="76"/>
      <c r="H13" s="76"/>
      <c r="I13" s="77"/>
      <c r="J13" s="77"/>
      <c r="K13" s="77"/>
      <c r="L13" s="77"/>
      <c r="M13" s="77"/>
      <c r="N13" s="77"/>
      <c r="O13" s="77"/>
      <c r="P13" s="77"/>
    </row>
    <row r="14" spans="2:16" x14ac:dyDescent="0.2">
      <c r="B14" s="42"/>
      <c r="C14" s="75"/>
      <c r="D14" s="75"/>
      <c r="E14" s="149"/>
      <c r="F14" s="73"/>
      <c r="G14" s="73"/>
      <c r="H14" s="73"/>
      <c r="I14" s="72"/>
      <c r="J14" s="72"/>
      <c r="K14" s="72"/>
      <c r="L14" s="72"/>
      <c r="M14" s="72"/>
      <c r="N14" s="72"/>
      <c r="O14" s="72"/>
      <c r="P14" s="72"/>
    </row>
    <row r="15" spans="2:16" ht="25.5" x14ac:dyDescent="0.2">
      <c r="B15" s="243" t="s">
        <v>321</v>
      </c>
      <c r="C15" s="177" t="s">
        <v>197</v>
      </c>
      <c r="D15" s="177" t="s">
        <v>165</v>
      </c>
      <c r="E15" s="144"/>
      <c r="F15" s="73"/>
      <c r="G15" s="73"/>
      <c r="H15" s="73"/>
      <c r="I15" s="72"/>
      <c r="J15" s="72"/>
      <c r="K15" s="72"/>
      <c r="L15" s="72"/>
      <c r="M15" s="72"/>
      <c r="N15" s="72"/>
      <c r="O15" s="72"/>
      <c r="P15" s="72"/>
    </row>
    <row r="16" spans="2:16" ht="16.5" customHeight="1" x14ac:dyDescent="0.2">
      <c r="B16" s="74" t="s">
        <v>121</v>
      </c>
      <c r="C16" s="274">
        <f>D16/12</f>
        <v>16.666666666666668</v>
      </c>
      <c r="D16" s="275">
        <f>'Restroom Costs Inventory'!F14</f>
        <v>200</v>
      </c>
      <c r="E16" s="144"/>
      <c r="F16" s="73"/>
      <c r="G16" s="73"/>
      <c r="H16" s="73"/>
      <c r="I16" s="72"/>
      <c r="J16" s="72"/>
      <c r="K16" s="72"/>
      <c r="L16" s="72"/>
      <c r="M16" s="72"/>
      <c r="N16" s="72"/>
      <c r="O16" s="72"/>
      <c r="P16" s="72"/>
    </row>
    <row r="17" spans="2:16" ht="16.5" customHeight="1" x14ac:dyDescent="0.2">
      <c r="B17" s="74" t="s">
        <v>122</v>
      </c>
      <c r="C17" s="274">
        <f t="shared" ref="C17:C20" si="1">D17/12</f>
        <v>50</v>
      </c>
      <c r="D17" s="275">
        <f>'Restroom Costs Inventory'!G14</f>
        <v>600</v>
      </c>
      <c r="E17" s="144"/>
      <c r="F17" s="73"/>
      <c r="G17" s="73"/>
      <c r="H17" s="73"/>
      <c r="I17" s="72"/>
      <c r="J17" s="72"/>
      <c r="K17" s="72"/>
      <c r="L17" s="72"/>
      <c r="M17" s="72"/>
      <c r="N17" s="72"/>
      <c r="O17" s="72"/>
      <c r="P17" s="72"/>
    </row>
    <row r="18" spans="2:16" ht="16.5" customHeight="1" x14ac:dyDescent="0.2">
      <c r="B18" s="74" t="s">
        <v>202</v>
      </c>
      <c r="C18" s="274">
        <f t="shared" si="1"/>
        <v>83.333333333333329</v>
      </c>
      <c r="D18" s="275">
        <f>'Restroom Costs Inventory'!H14</f>
        <v>1000</v>
      </c>
      <c r="E18" s="144"/>
      <c r="F18" s="70"/>
      <c r="G18" s="70"/>
      <c r="H18" s="70"/>
      <c r="I18" s="153"/>
      <c r="J18" s="153"/>
      <c r="K18" s="153"/>
      <c r="L18" s="153"/>
      <c r="M18" s="153"/>
      <c r="N18" s="153"/>
      <c r="O18" s="153"/>
      <c r="P18" s="153"/>
    </row>
    <row r="19" spans="2:16" ht="16.5" customHeight="1" x14ac:dyDescent="0.2">
      <c r="B19" s="74" t="s">
        <v>124</v>
      </c>
      <c r="C19" s="274">
        <f t="shared" si="1"/>
        <v>41.666666666666664</v>
      </c>
      <c r="D19" s="275">
        <f>'Restroom Costs Inventory'!I14</f>
        <v>500</v>
      </c>
      <c r="E19" s="144"/>
      <c r="F19" s="70"/>
      <c r="G19" s="70"/>
      <c r="H19" s="70"/>
      <c r="I19" s="153"/>
      <c r="J19" s="153"/>
      <c r="K19" s="153"/>
      <c r="L19" s="153"/>
      <c r="M19" s="153"/>
      <c r="N19" s="153"/>
      <c r="O19" s="153"/>
      <c r="P19" s="153"/>
    </row>
    <row r="20" spans="2:16" ht="16.5" customHeight="1" x14ac:dyDescent="0.2">
      <c r="B20" s="74" t="s">
        <v>125</v>
      </c>
      <c r="C20" s="274">
        <f t="shared" si="1"/>
        <v>20.833333333333332</v>
      </c>
      <c r="D20" s="275">
        <f>'Restroom Costs Inventory'!J14</f>
        <v>250</v>
      </c>
      <c r="E20" s="144"/>
      <c r="F20" s="70"/>
      <c r="G20" s="70"/>
      <c r="H20" s="70"/>
      <c r="I20" s="153"/>
      <c r="J20" s="153"/>
      <c r="K20" s="153"/>
      <c r="L20" s="153"/>
      <c r="M20" s="153"/>
      <c r="N20" s="153"/>
      <c r="O20" s="153"/>
      <c r="P20" s="153"/>
    </row>
    <row r="21" spans="2:16" ht="16.5" customHeight="1" x14ac:dyDescent="0.2">
      <c r="B21" s="74" t="s">
        <v>203</v>
      </c>
      <c r="C21" s="274">
        <f>D21/12</f>
        <v>0</v>
      </c>
      <c r="D21" s="275">
        <f>'Restroom Costs Inventory'!$N$14</f>
        <v>0</v>
      </c>
      <c r="E21" s="144"/>
      <c r="F21" s="70"/>
      <c r="G21" s="70"/>
      <c r="H21" s="70"/>
      <c r="I21" s="153"/>
      <c r="J21" s="153"/>
      <c r="K21" s="153"/>
      <c r="L21" s="153"/>
      <c r="M21" s="153"/>
      <c r="N21" s="153"/>
      <c r="O21" s="153"/>
      <c r="P21" s="153"/>
    </row>
    <row r="22" spans="2:16" ht="16.5" customHeight="1" x14ac:dyDescent="0.2">
      <c r="B22" s="74" t="s">
        <v>126</v>
      </c>
      <c r="C22" s="274">
        <f>D22/12</f>
        <v>16.666666666666668</v>
      </c>
      <c r="D22" s="275">
        <f>'Restroom Costs Inventory'!K14</f>
        <v>200</v>
      </c>
      <c r="E22" s="144"/>
      <c r="F22" s="78"/>
      <c r="G22" s="78"/>
      <c r="H22" s="78"/>
      <c r="I22" s="79"/>
      <c r="J22" s="79"/>
      <c r="K22" s="79"/>
      <c r="L22" s="79"/>
      <c r="M22" s="79"/>
      <c r="N22" s="79"/>
      <c r="O22" s="79"/>
      <c r="P22" s="79"/>
    </row>
    <row r="23" spans="2:16" ht="16.5" customHeight="1" x14ac:dyDescent="0.2">
      <c r="B23" s="117"/>
      <c r="C23" s="278"/>
      <c r="D23" s="276"/>
      <c r="E23" s="144"/>
      <c r="F23" s="81"/>
      <c r="G23" s="81"/>
      <c r="H23" s="81"/>
      <c r="I23" s="82"/>
      <c r="J23" s="82"/>
      <c r="K23" s="82"/>
      <c r="L23" s="82"/>
      <c r="M23" s="82"/>
      <c r="N23" s="82"/>
      <c r="O23" s="82"/>
      <c r="P23" s="82"/>
    </row>
    <row r="24" spans="2:16" ht="16.5" customHeight="1" x14ac:dyDescent="0.2">
      <c r="B24" s="246" t="s">
        <v>204</v>
      </c>
      <c r="C24" s="277">
        <f>SUM(C16:C22)</f>
        <v>229.16666666666666</v>
      </c>
      <c r="D24" s="277">
        <f>SUM(D16:D22)</f>
        <v>2750</v>
      </c>
      <c r="E24" s="144"/>
      <c r="F24" s="144"/>
      <c r="G24" s="144"/>
      <c r="H24" s="144"/>
      <c r="I24" s="144"/>
      <c r="J24" s="144"/>
      <c r="K24" s="144"/>
      <c r="L24" s="144"/>
      <c r="M24" s="144"/>
      <c r="N24" s="144"/>
      <c r="O24" s="144"/>
      <c r="P24" s="144"/>
    </row>
    <row r="25" spans="2:16" ht="16.5" customHeight="1" x14ac:dyDescent="0.2">
      <c r="B25" s="42"/>
      <c r="C25" s="80"/>
      <c r="D25" s="80"/>
      <c r="F25" s="144"/>
      <c r="G25" s="144"/>
      <c r="H25" s="144"/>
      <c r="I25" s="144"/>
      <c r="J25" s="144"/>
      <c r="K25" s="144"/>
      <c r="L25" s="144"/>
      <c r="M25" s="144"/>
      <c r="N25" s="144"/>
      <c r="O25" s="144"/>
      <c r="P25" s="144"/>
    </row>
    <row r="26" spans="2:16" ht="16.5" customHeight="1" x14ac:dyDescent="0.2">
      <c r="B26" s="243" t="s">
        <v>205</v>
      </c>
      <c r="C26" s="178" t="s">
        <v>206</v>
      </c>
      <c r="D26" s="178" t="s">
        <v>189</v>
      </c>
      <c r="E26" s="144"/>
      <c r="F26" s="144"/>
      <c r="G26" s="144"/>
      <c r="H26" s="144"/>
      <c r="I26" s="144"/>
      <c r="J26" s="144"/>
      <c r="K26" s="144"/>
      <c r="L26" s="144"/>
      <c r="M26" s="144"/>
      <c r="N26" s="144"/>
      <c r="O26" s="144"/>
      <c r="P26" s="144"/>
    </row>
    <row r="27" spans="2:16" ht="16.5" customHeight="1" x14ac:dyDescent="0.2">
      <c r="B27" s="74" t="s">
        <v>120</v>
      </c>
      <c r="C27" s="83">
        <v>0.2</v>
      </c>
      <c r="D27" s="279">
        <f>D6*C27</f>
        <v>120</v>
      </c>
      <c r="E27" s="144"/>
      <c r="F27" s="144"/>
      <c r="G27" s="144"/>
      <c r="H27" s="144"/>
      <c r="I27" s="144"/>
      <c r="J27" s="144"/>
      <c r="K27" s="144"/>
      <c r="L27" s="144"/>
      <c r="M27" s="144"/>
      <c r="N27" s="144"/>
      <c r="O27" s="144"/>
      <c r="P27" s="144"/>
    </row>
    <row r="28" spans="2:16" ht="16.5" customHeight="1" x14ac:dyDescent="0.2">
      <c r="B28" s="74" t="s">
        <v>207</v>
      </c>
      <c r="C28" s="83">
        <v>0.8</v>
      </c>
      <c r="D28" s="279">
        <f>D7*C28</f>
        <v>960</v>
      </c>
      <c r="E28" s="144"/>
      <c r="F28" s="144"/>
      <c r="G28" s="144"/>
      <c r="H28" s="144"/>
      <c r="I28" s="144"/>
      <c r="J28" s="144"/>
      <c r="K28" s="144"/>
      <c r="L28" s="144"/>
      <c r="M28" s="144"/>
      <c r="N28" s="144"/>
      <c r="O28" s="144"/>
      <c r="P28" s="144"/>
    </row>
    <row r="29" spans="2:16" ht="16.5" customHeight="1" x14ac:dyDescent="0.2">
      <c r="B29" s="74" t="s">
        <v>118</v>
      </c>
      <c r="C29" s="83">
        <v>0.6</v>
      </c>
      <c r="D29" s="279">
        <f>D8*C29</f>
        <v>0</v>
      </c>
      <c r="E29" s="144"/>
      <c r="F29" s="144"/>
      <c r="G29" s="144"/>
      <c r="H29" s="144"/>
      <c r="I29" s="144"/>
      <c r="J29" s="144"/>
      <c r="K29" s="144"/>
      <c r="L29" s="144"/>
      <c r="M29" s="144"/>
      <c r="N29" s="144"/>
      <c r="O29" s="144"/>
      <c r="P29" s="144"/>
    </row>
    <row r="30" spans="2:16" ht="16.5" customHeight="1" x14ac:dyDescent="0.2">
      <c r="B30" s="74" t="s">
        <v>199</v>
      </c>
      <c r="C30" s="83">
        <v>0.2</v>
      </c>
      <c r="D30" s="279">
        <f>D9*C30</f>
        <v>120</v>
      </c>
      <c r="E30" s="144"/>
      <c r="F30" s="144"/>
      <c r="G30" s="144"/>
      <c r="H30" s="144"/>
      <c r="I30" s="144"/>
      <c r="J30" s="144"/>
      <c r="K30" s="144"/>
      <c r="L30" s="144"/>
      <c r="M30" s="144"/>
      <c r="N30" s="144"/>
      <c r="O30" s="144"/>
      <c r="P30" s="144"/>
    </row>
    <row r="31" spans="2:16" ht="16.5" customHeight="1" x14ac:dyDescent="0.2">
      <c r="B31" s="74" t="s">
        <v>200</v>
      </c>
      <c r="C31" s="83">
        <v>0</v>
      </c>
      <c r="D31" s="279">
        <f>D10*C31</f>
        <v>0</v>
      </c>
      <c r="E31" s="144"/>
    </row>
    <row r="32" spans="2:16" s="45" customFormat="1" ht="16.5" customHeight="1" x14ac:dyDescent="0.2">
      <c r="B32" s="74" t="s">
        <v>208</v>
      </c>
      <c r="C32" s="83">
        <v>0</v>
      </c>
      <c r="D32" s="279">
        <f>D21*C32</f>
        <v>0</v>
      </c>
      <c r="E32" s="144"/>
      <c r="F32" s="39"/>
      <c r="G32" s="39"/>
      <c r="H32" s="39"/>
      <c r="I32" s="39"/>
      <c r="J32" s="39"/>
      <c r="K32" s="39"/>
      <c r="L32" s="39"/>
      <c r="M32" s="39"/>
      <c r="N32" s="39"/>
      <c r="O32" s="39"/>
      <c r="P32" s="39"/>
    </row>
    <row r="33" spans="2:5" ht="16.5" customHeight="1" x14ac:dyDescent="0.2">
      <c r="B33" s="117"/>
      <c r="C33" s="120"/>
      <c r="D33" s="280"/>
      <c r="E33" s="144"/>
    </row>
    <row r="34" spans="2:5" ht="16.5" customHeight="1" x14ac:dyDescent="0.2">
      <c r="B34" s="246" t="s">
        <v>209</v>
      </c>
      <c r="C34" s="281"/>
      <c r="D34" s="277">
        <f>SUM(D27:D32)</f>
        <v>1200</v>
      </c>
      <c r="E34" s="144"/>
    </row>
    <row r="35" spans="2:5" ht="16.5" customHeight="1" x14ac:dyDescent="0.2">
      <c r="B35" s="42"/>
      <c r="C35" s="80"/>
      <c r="D35" s="80"/>
      <c r="E35" s="144"/>
    </row>
    <row r="36" spans="2:5" ht="16.5" customHeight="1" x14ac:dyDescent="0.2">
      <c r="B36" s="179" t="s">
        <v>210</v>
      </c>
      <c r="C36" s="154"/>
      <c r="D36" s="93">
        <f>D13+D24+D34</f>
        <v>6350</v>
      </c>
      <c r="E36" s="144"/>
    </row>
    <row r="37" spans="2:5" ht="16.5" customHeight="1" x14ac:dyDescent="0.2">
      <c r="B37" s="84"/>
      <c r="C37" s="85"/>
      <c r="D37" s="85"/>
      <c r="E37" s="144"/>
    </row>
    <row r="38" spans="2:5" ht="16.5" customHeight="1" x14ac:dyDescent="0.2">
      <c r="B38" s="84"/>
      <c r="C38" s="85"/>
      <c r="D38" s="85"/>
      <c r="E38" s="144"/>
    </row>
    <row r="39" spans="2:5" ht="16.5" customHeight="1" x14ac:dyDescent="0.2">
      <c r="B39" s="84"/>
      <c r="C39" s="85"/>
      <c r="D39" s="85"/>
      <c r="E39" s="144"/>
    </row>
    <row r="40" spans="2:5" ht="16.5" customHeight="1" x14ac:dyDescent="0.2">
      <c r="B40" s="84"/>
      <c r="C40" s="85"/>
      <c r="D40" s="85"/>
    </row>
    <row r="41" spans="2:5" ht="16.5" customHeight="1" x14ac:dyDescent="0.2">
      <c r="B41" s="84"/>
      <c r="C41" s="85"/>
      <c r="D41" s="85"/>
    </row>
    <row r="42" spans="2:5" ht="16.5" customHeight="1" x14ac:dyDescent="0.2">
      <c r="B42" s="84"/>
      <c r="C42" s="85"/>
      <c r="D42" s="85"/>
    </row>
    <row r="43" spans="2:5" ht="16.5" customHeight="1" x14ac:dyDescent="0.2">
      <c r="B43" s="86"/>
      <c r="C43" s="87"/>
      <c r="D43" s="87"/>
    </row>
    <row r="44" spans="2:5" ht="16.5" customHeight="1" x14ac:dyDescent="0.2">
      <c r="B44" s="84"/>
      <c r="C44" s="88"/>
      <c r="D44" s="88"/>
    </row>
    <row r="45" spans="2:5" ht="16.5" customHeight="1" x14ac:dyDescent="0.2">
      <c r="B45" s="84"/>
      <c r="C45" s="85"/>
      <c r="D45" s="85"/>
    </row>
    <row r="46" spans="2:5" ht="16.5" customHeight="1" x14ac:dyDescent="0.2">
      <c r="B46" s="84"/>
      <c r="C46" s="85"/>
      <c r="D46" s="85"/>
    </row>
    <row r="47" spans="2:5" ht="16.5" customHeight="1" x14ac:dyDescent="0.2">
      <c r="B47" s="84"/>
      <c r="C47" s="85"/>
      <c r="D47" s="85"/>
    </row>
    <row r="48" spans="2:5" ht="16.5" customHeight="1" x14ac:dyDescent="0.2">
      <c r="B48" s="84"/>
      <c r="C48" s="85"/>
      <c r="D48" s="85"/>
    </row>
    <row r="49" spans="2:4" ht="16.5" customHeight="1" x14ac:dyDescent="0.2">
      <c r="B49" s="84"/>
      <c r="C49" s="85"/>
      <c r="D49" s="85"/>
    </row>
    <row r="50" spans="2:4" x14ac:dyDescent="0.2">
      <c r="B50" s="84"/>
      <c r="C50" s="85"/>
      <c r="D50" s="85"/>
    </row>
    <row r="51" spans="2:4" ht="16.7" customHeight="1" x14ac:dyDescent="0.2">
      <c r="B51" s="86"/>
      <c r="C51" s="87"/>
      <c r="D51" s="87"/>
    </row>
    <row r="52" spans="2:4" x14ac:dyDescent="0.2">
      <c r="B52" s="84"/>
      <c r="C52" s="89"/>
      <c r="D52" s="89"/>
    </row>
    <row r="53" spans="2:4" ht="17.45" customHeight="1" x14ac:dyDescent="0.2">
      <c r="B53" s="86"/>
      <c r="C53" s="87"/>
      <c r="D53" s="87"/>
    </row>
    <row r="54" spans="2:4" x14ac:dyDescent="0.2">
      <c r="B54" s="73"/>
      <c r="C54" s="90"/>
      <c r="D54" s="90"/>
    </row>
    <row r="55" spans="2:4" x14ac:dyDescent="0.2">
      <c r="B55" s="86"/>
      <c r="C55" s="87"/>
      <c r="D55" s="87"/>
    </row>
    <row r="56" spans="2:4" x14ac:dyDescent="0.2">
      <c r="B56" s="73"/>
      <c r="C56" s="90"/>
      <c r="D56" s="90"/>
    </row>
    <row r="57" spans="2:4" x14ac:dyDescent="0.2">
      <c r="B57" s="57"/>
      <c r="C57" s="91"/>
      <c r="D57" s="91"/>
    </row>
    <row r="58" spans="2:4" x14ac:dyDescent="0.2">
      <c r="B58" s="57"/>
      <c r="C58" s="91"/>
      <c r="D58" s="91"/>
    </row>
    <row r="59" spans="2:4" x14ac:dyDescent="0.2">
      <c r="B59" s="57"/>
      <c r="C59" s="91"/>
      <c r="D59" s="91"/>
    </row>
  </sheetData>
  <sheetProtection formatCells="0" formatColumns="0" formatRows="0" insertColumns="0" insertRows="0" insertHyperlinks="0" deleteColumns="0" deleteRows="0" selectLockedCells="1" sort="0" autoFilter="0" pivotTables="0"/>
  <mergeCells count="1">
    <mergeCell ref="F4:P4"/>
  </mergeCells>
  <pageMargins left="0.74803149606299213" right="0.74803149606299213" top="0.98425196850393704" bottom="0.98425196850393704" header="0.51181102362204722" footer="0.51181102362204722"/>
  <pageSetup paperSize="9" scale="3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6600"/>
    <pageSetUpPr fitToPage="1"/>
  </sheetPr>
  <dimension ref="A1:K63"/>
  <sheetViews>
    <sheetView showGridLines="0" workbookViewId="0">
      <pane ySplit="4" topLeftCell="A5" activePane="bottomLeft" state="frozen"/>
      <selection pane="bottomLeft"/>
    </sheetView>
  </sheetViews>
  <sheetFormatPr defaultColWidth="8.42578125" defaultRowHeight="12.75" x14ac:dyDescent="0.2"/>
  <cols>
    <col min="1" max="1" width="62.42578125" style="39" customWidth="1"/>
    <col min="2" max="3" width="17.42578125" style="39" customWidth="1"/>
    <col min="4" max="4" width="15.42578125" style="92" customWidth="1"/>
    <col min="5" max="7" width="20.42578125" style="39" customWidth="1"/>
    <col min="8" max="8" width="23.85546875" style="39" customWidth="1"/>
    <col min="9" max="9" width="12.42578125" style="39" customWidth="1"/>
    <col min="10" max="11" width="68.42578125" style="39" customWidth="1"/>
    <col min="12" max="16384" width="8.42578125" style="39"/>
  </cols>
  <sheetData>
    <row r="1" spans="1:11" s="29" customFormat="1" ht="9" customHeight="1" x14ac:dyDescent="0.3">
      <c r="A1" s="26"/>
      <c r="B1" s="26"/>
      <c r="C1" s="26"/>
    </row>
    <row r="2" spans="1:11" s="33" customFormat="1" ht="27" customHeight="1" x14ac:dyDescent="0.2">
      <c r="A2" s="30" t="s">
        <v>211</v>
      </c>
      <c r="B2" s="30"/>
      <c r="C2" s="30"/>
      <c r="D2" s="66"/>
    </row>
    <row r="3" spans="1:11" s="33" customFormat="1" ht="27" customHeight="1" x14ac:dyDescent="0.2">
      <c r="A3" s="30"/>
      <c r="B3" s="30"/>
      <c r="C3" s="30"/>
      <c r="D3" s="66"/>
    </row>
    <row r="4" spans="1:11" s="37" customFormat="1" ht="8.4499999999999993" customHeight="1" x14ac:dyDescent="0.2">
      <c r="A4" s="34"/>
      <c r="B4" s="34"/>
      <c r="C4" s="34"/>
      <c r="D4" s="67"/>
    </row>
    <row r="5" spans="1:11" s="38" customFormat="1" ht="13.5" customHeight="1" x14ac:dyDescent="0.2">
      <c r="A5" s="144"/>
      <c r="B5" s="144"/>
      <c r="C5" s="144"/>
      <c r="D5" s="152"/>
      <c r="E5" s="144"/>
      <c r="F5" s="144"/>
      <c r="G5" s="144"/>
      <c r="H5" s="144"/>
      <c r="I5" s="144"/>
      <c r="J5" s="144"/>
      <c r="K5" s="144"/>
    </row>
    <row r="6" spans="1:11" ht="16.5" customHeight="1" x14ac:dyDescent="0.2">
      <c r="A6" s="243" t="s">
        <v>329</v>
      </c>
      <c r="B6" s="173" t="s">
        <v>145</v>
      </c>
      <c r="C6" s="173" t="s">
        <v>212</v>
      </c>
      <c r="D6" s="181" t="s">
        <v>179</v>
      </c>
      <c r="E6" s="144"/>
      <c r="F6" s="144"/>
      <c r="G6" s="144"/>
      <c r="H6" s="144"/>
      <c r="I6" s="144"/>
      <c r="J6" s="144"/>
      <c r="K6" s="144"/>
    </row>
    <row r="7" spans="1:11" ht="16.5" customHeight="1" x14ac:dyDescent="0.2">
      <c r="A7" s="155" t="str">
        <f>'Pay Rates Sheet (Optional)'!A20</f>
        <v>Planner</v>
      </c>
      <c r="B7" s="155">
        <f>'Pay Rates Sheet (Optional)'!B20</f>
        <v>25.32</v>
      </c>
      <c r="C7" s="156">
        <v>250</v>
      </c>
      <c r="D7" s="275">
        <f>SUM(B7*C7)</f>
        <v>6330</v>
      </c>
      <c r="E7" s="144"/>
      <c r="F7" s="144"/>
      <c r="G7" s="144"/>
      <c r="H7" s="144"/>
      <c r="I7" s="144"/>
      <c r="J7" s="144"/>
      <c r="K7" s="144"/>
    </row>
    <row r="8" spans="1:11" ht="16.5" customHeight="1" x14ac:dyDescent="0.2">
      <c r="A8" s="155" t="str">
        <f>'Pay Rates Sheet (Optional)'!A21</f>
        <v>Scheduler</v>
      </c>
      <c r="B8" s="155">
        <f>'Pay Rates Sheet (Optional)'!B21</f>
        <v>35</v>
      </c>
      <c r="C8" s="156">
        <v>125</v>
      </c>
      <c r="D8" s="275">
        <f t="shared" ref="D8:D14" si="0">SUM(B8*C8)</f>
        <v>4375</v>
      </c>
      <c r="E8" s="144"/>
    </row>
    <row r="9" spans="1:11" ht="16.5" customHeight="1" x14ac:dyDescent="0.2">
      <c r="A9" s="155" t="str">
        <f>'Pay Rates Sheet (Optional)'!A22</f>
        <v>Vehicle Operator Release Time</v>
      </c>
      <c r="B9" s="155">
        <f>'Pay Rates Sheet (Optional)'!B22</f>
        <v>25</v>
      </c>
      <c r="C9" s="156">
        <v>60</v>
      </c>
      <c r="D9" s="275">
        <f t="shared" si="0"/>
        <v>1500</v>
      </c>
      <c r="E9" s="144"/>
    </row>
    <row r="10" spans="1:11" ht="16.5" customHeight="1" x14ac:dyDescent="0.2">
      <c r="A10" s="74" t="str">
        <f>'Pay Rates Sheet (Optional)'!A23</f>
        <v>Restroom Planner/Administrator/Committee Chair</v>
      </c>
      <c r="B10" s="74">
        <f>'Pay Rates Sheet (Optional)'!B23</f>
        <v>0</v>
      </c>
      <c r="C10" s="156"/>
      <c r="D10" s="275">
        <f t="shared" si="0"/>
        <v>0</v>
      </c>
      <c r="E10" s="144"/>
    </row>
    <row r="11" spans="1:11" ht="16.5" customHeight="1" x14ac:dyDescent="0.2">
      <c r="A11" s="74" t="s">
        <v>184</v>
      </c>
      <c r="B11" s="74"/>
      <c r="C11" s="156"/>
      <c r="D11" s="275">
        <f t="shared" si="0"/>
        <v>0</v>
      </c>
      <c r="E11" s="144"/>
    </row>
    <row r="12" spans="1:11" ht="16.5" customHeight="1" x14ac:dyDescent="0.2">
      <c r="A12" s="74"/>
      <c r="B12" s="74"/>
      <c r="C12" s="156"/>
      <c r="D12" s="275">
        <f t="shared" si="0"/>
        <v>0</v>
      </c>
      <c r="E12" s="144"/>
    </row>
    <row r="13" spans="1:11" ht="16.5" customHeight="1" x14ac:dyDescent="0.2">
      <c r="A13" s="74"/>
      <c r="B13" s="74"/>
      <c r="C13" s="156"/>
      <c r="D13" s="275">
        <f t="shared" si="0"/>
        <v>0</v>
      </c>
      <c r="E13" s="144"/>
    </row>
    <row r="14" spans="1:11" ht="16.5" customHeight="1" x14ac:dyDescent="0.2">
      <c r="A14" s="74"/>
      <c r="B14" s="74"/>
      <c r="C14" s="156"/>
      <c r="D14" s="275">
        <f t="shared" si="0"/>
        <v>0</v>
      </c>
      <c r="E14" s="144"/>
    </row>
    <row r="15" spans="1:11" ht="16.5" customHeight="1" x14ac:dyDescent="0.2">
      <c r="A15" s="115"/>
      <c r="B15" s="115"/>
      <c r="C15" s="116"/>
      <c r="D15" s="282"/>
      <c r="E15" s="144"/>
    </row>
    <row r="16" spans="1:11" ht="16.5" customHeight="1" x14ac:dyDescent="0.2">
      <c r="A16" s="246" t="s">
        <v>213</v>
      </c>
      <c r="B16" s="246"/>
      <c r="C16" s="246"/>
      <c r="D16" s="277">
        <f>SUM(D7:D14)</f>
        <v>12205</v>
      </c>
    </row>
    <row r="17" spans="1:11" s="45" customFormat="1" ht="16.5" customHeight="1" x14ac:dyDescent="0.2">
      <c r="A17" s="42"/>
      <c r="B17" s="42"/>
      <c r="C17" s="42"/>
      <c r="D17" s="75"/>
      <c r="E17" s="144"/>
    </row>
    <row r="18" spans="1:11" ht="16.5" customHeight="1" x14ac:dyDescent="0.2">
      <c r="A18" s="243" t="s">
        <v>214</v>
      </c>
      <c r="B18" s="173" t="s">
        <v>145</v>
      </c>
      <c r="C18" s="173" t="s">
        <v>212</v>
      </c>
      <c r="D18" s="181" t="s">
        <v>179</v>
      </c>
      <c r="E18" s="149"/>
    </row>
    <row r="19" spans="1:11" ht="16.5" customHeight="1" x14ac:dyDescent="0.2">
      <c r="A19" s="157" t="s">
        <v>215</v>
      </c>
      <c r="B19" s="74"/>
      <c r="C19" s="156"/>
      <c r="D19" s="275"/>
      <c r="E19" s="144"/>
    </row>
    <row r="20" spans="1:11" ht="16.5" customHeight="1" x14ac:dyDescent="0.2">
      <c r="A20" s="74" t="str">
        <f>'Pay Rates Sheet (Optional)'!A20</f>
        <v>Planner</v>
      </c>
      <c r="B20" s="74">
        <f>'Pay Rates Sheet (Optional)'!B20</f>
        <v>25.32</v>
      </c>
      <c r="C20" s="156">
        <v>500</v>
      </c>
      <c r="D20" s="275">
        <f>(B20*C20)</f>
        <v>12660</v>
      </c>
      <c r="E20" s="144"/>
    </row>
    <row r="21" spans="1:11" ht="16.5" customHeight="1" x14ac:dyDescent="0.2">
      <c r="A21" s="74" t="str">
        <f>'Pay Rates Sheet (Optional)'!A26</f>
        <v>Supervisor</v>
      </c>
      <c r="B21" s="74">
        <f>'Pay Rates Sheet (Optional)'!B26</f>
        <v>0</v>
      </c>
      <c r="C21" s="156"/>
      <c r="D21" s="275">
        <f>(B21*C21)</f>
        <v>0</v>
      </c>
      <c r="E21" s="144"/>
    </row>
    <row r="22" spans="1:11" ht="16.5" customHeight="1" x14ac:dyDescent="0.2">
      <c r="A22" s="74" t="str">
        <f>'Pay Rates Sheet (Optional)'!A27</f>
        <v>Programmer</v>
      </c>
      <c r="B22" s="74">
        <f>'Pay Rates Sheet (Optional)'!B27</f>
        <v>0</v>
      </c>
      <c r="C22" s="156"/>
      <c r="D22" s="275">
        <f>(B22*C22)</f>
        <v>0</v>
      </c>
      <c r="E22" s="144"/>
    </row>
    <row r="23" spans="1:11" ht="16.5" customHeight="1" x14ac:dyDescent="0.2">
      <c r="A23" s="157" t="s">
        <v>216</v>
      </c>
      <c r="B23" s="74"/>
      <c r="C23" s="156"/>
      <c r="D23" s="275"/>
      <c r="E23" s="144"/>
    </row>
    <row r="24" spans="1:11" ht="16.5" customHeight="1" x14ac:dyDescent="0.2">
      <c r="A24" s="74" t="str">
        <f>'Pay Rates Sheet (Optional)'!A29</f>
        <v>IT Analyst</v>
      </c>
      <c r="B24" s="74">
        <f>'Pay Rates Sheet (Optional)'!B29</f>
        <v>0</v>
      </c>
      <c r="C24" s="156"/>
      <c r="D24" s="275">
        <f>(B24*C24)</f>
        <v>0</v>
      </c>
      <c r="E24" s="144"/>
      <c r="F24" s="144"/>
      <c r="G24" s="144"/>
      <c r="H24" s="144"/>
      <c r="I24" s="144"/>
      <c r="J24" s="144"/>
      <c r="K24" s="144"/>
    </row>
    <row r="25" spans="1:11" ht="16.5" customHeight="1" x14ac:dyDescent="0.2">
      <c r="A25" s="74" t="str">
        <f>'Pay Rates Sheet (Optional)'!A30</f>
        <v>IT Supervisor</v>
      </c>
      <c r="B25" s="74">
        <f>'Pay Rates Sheet (Optional)'!B30</f>
        <v>0</v>
      </c>
      <c r="C25" s="156"/>
      <c r="D25" s="275">
        <f>(B25*C25)</f>
        <v>0</v>
      </c>
      <c r="E25" s="144"/>
      <c r="F25" s="144"/>
      <c r="G25" s="144"/>
      <c r="H25" s="144"/>
      <c r="I25" s="144"/>
      <c r="J25" s="144"/>
      <c r="K25" s="144"/>
    </row>
    <row r="26" spans="1:11" ht="16.5" customHeight="1" x14ac:dyDescent="0.2">
      <c r="A26" s="74" t="str">
        <f>'Pay Rates Sheet (Optional)'!A31</f>
        <v>IT Development Programmer</v>
      </c>
      <c r="B26" s="74">
        <f>'Pay Rates Sheet (Optional)'!B31</f>
        <v>0</v>
      </c>
      <c r="C26" s="156"/>
      <c r="D26" s="275">
        <f>(B26*C26)</f>
        <v>0</v>
      </c>
      <c r="E26" s="144"/>
      <c r="F26" s="144"/>
      <c r="G26" s="144"/>
      <c r="H26" s="144"/>
      <c r="I26" s="144"/>
      <c r="J26" s="144"/>
      <c r="K26" s="144"/>
    </row>
    <row r="27" spans="1:11" ht="16.5" customHeight="1" x14ac:dyDescent="0.2">
      <c r="A27" s="115"/>
      <c r="B27" s="115"/>
      <c r="C27" s="116"/>
      <c r="D27" s="282"/>
      <c r="E27" s="144"/>
      <c r="F27" s="94"/>
      <c r="G27" s="94"/>
      <c r="H27" s="94"/>
      <c r="I27" s="94"/>
      <c r="J27" s="94"/>
      <c r="K27" s="94"/>
    </row>
    <row r="28" spans="1:11" s="45" customFormat="1" ht="16.5" customHeight="1" x14ac:dyDescent="0.2">
      <c r="A28" s="246" t="s">
        <v>217</v>
      </c>
      <c r="B28" s="246"/>
      <c r="C28" s="246"/>
      <c r="D28" s="277">
        <f>SUM(D19:D27)</f>
        <v>12660</v>
      </c>
      <c r="E28" s="144"/>
      <c r="F28" s="144"/>
      <c r="G28" s="144"/>
      <c r="H28" s="144"/>
      <c r="I28" s="144"/>
      <c r="J28" s="144"/>
      <c r="K28" s="144"/>
    </row>
    <row r="29" spans="1:11" ht="16.5" customHeight="1" x14ac:dyDescent="0.2">
      <c r="A29" s="42"/>
      <c r="B29" s="42"/>
      <c r="C29" s="42"/>
      <c r="D29" s="80"/>
      <c r="E29" s="144"/>
      <c r="F29" s="144"/>
      <c r="G29" s="144"/>
      <c r="H29" s="144"/>
      <c r="I29" s="144"/>
      <c r="J29" s="144"/>
      <c r="K29" s="144"/>
    </row>
    <row r="30" spans="1:11" ht="16.5" customHeight="1" x14ac:dyDescent="0.2">
      <c r="A30" s="243" t="s">
        <v>218</v>
      </c>
      <c r="B30" s="173" t="s">
        <v>145</v>
      </c>
      <c r="C30" s="173" t="s">
        <v>212</v>
      </c>
      <c r="D30" s="181" t="s">
        <v>179</v>
      </c>
      <c r="E30" s="144"/>
      <c r="F30" s="144"/>
      <c r="G30" s="144"/>
      <c r="H30" s="144"/>
      <c r="I30" s="144"/>
      <c r="J30" s="144"/>
      <c r="K30" s="144"/>
    </row>
    <row r="31" spans="1:11" ht="16.5" customHeight="1" x14ac:dyDescent="0.2">
      <c r="A31" s="251" t="s">
        <v>219</v>
      </c>
      <c r="B31" s="251">
        <v>50</v>
      </c>
      <c r="C31" s="283">
        <v>80</v>
      </c>
      <c r="D31" s="275">
        <f t="shared" ref="D31:D36" si="1">SUM(B31*C31)</f>
        <v>4000</v>
      </c>
      <c r="E31" s="144"/>
      <c r="F31" s="144"/>
      <c r="G31" s="144"/>
      <c r="H31" s="144"/>
      <c r="I31" s="144"/>
      <c r="J31" s="144"/>
      <c r="K31" s="144"/>
    </row>
    <row r="32" spans="1:11" ht="16.5" customHeight="1" x14ac:dyDescent="0.2">
      <c r="A32" s="251" t="s">
        <v>220</v>
      </c>
      <c r="B32" s="251">
        <v>25</v>
      </c>
      <c r="C32" s="283">
        <v>120</v>
      </c>
      <c r="D32" s="275">
        <f t="shared" si="1"/>
        <v>3000</v>
      </c>
      <c r="E32" s="144"/>
      <c r="F32" s="144"/>
      <c r="G32" s="144"/>
      <c r="H32" s="144"/>
      <c r="I32" s="144"/>
      <c r="J32" s="144"/>
      <c r="K32" s="144"/>
    </row>
    <row r="33" spans="1:11" ht="16.5" customHeight="1" x14ac:dyDescent="0.2">
      <c r="A33" s="251" t="s">
        <v>221</v>
      </c>
      <c r="B33" s="251">
        <v>30</v>
      </c>
      <c r="C33" s="283">
        <v>180</v>
      </c>
      <c r="D33" s="275">
        <f t="shared" si="1"/>
        <v>5400</v>
      </c>
      <c r="E33" s="144"/>
      <c r="F33" s="144"/>
      <c r="G33" s="144"/>
      <c r="H33" s="144"/>
      <c r="I33" s="144"/>
      <c r="J33" s="144"/>
      <c r="K33" s="144"/>
    </row>
    <row r="34" spans="1:11" ht="16.5" customHeight="1" x14ac:dyDescent="0.2">
      <c r="A34" s="251" t="s">
        <v>222</v>
      </c>
      <c r="B34" s="251">
        <v>18</v>
      </c>
      <c r="C34" s="283">
        <v>40</v>
      </c>
      <c r="D34" s="275">
        <f t="shared" si="1"/>
        <v>720</v>
      </c>
      <c r="E34" s="144"/>
      <c r="F34" s="144"/>
      <c r="G34" s="144"/>
      <c r="H34" s="144"/>
      <c r="I34" s="144"/>
      <c r="J34" s="144"/>
      <c r="K34" s="144"/>
    </row>
    <row r="35" spans="1:11" ht="16.5" customHeight="1" x14ac:dyDescent="0.2">
      <c r="A35" s="251" t="s">
        <v>223</v>
      </c>
      <c r="B35" s="251"/>
      <c r="C35" s="283"/>
      <c r="D35" s="275">
        <f t="shared" si="1"/>
        <v>0</v>
      </c>
      <c r="E35" s="144"/>
      <c r="F35" s="144"/>
      <c r="G35" s="144"/>
      <c r="H35" s="144"/>
      <c r="I35" s="144"/>
      <c r="J35" s="144"/>
      <c r="K35" s="144"/>
    </row>
    <row r="36" spans="1:11" ht="16.5" customHeight="1" x14ac:dyDescent="0.2">
      <c r="A36" s="251" t="s">
        <v>184</v>
      </c>
      <c r="B36" s="251"/>
      <c r="C36" s="283"/>
      <c r="D36" s="275">
        <f t="shared" si="1"/>
        <v>0</v>
      </c>
    </row>
    <row r="37" spans="1:11" s="96" customFormat="1" ht="16.5" customHeight="1" x14ac:dyDescent="0.2">
      <c r="A37" s="284"/>
      <c r="B37" s="284"/>
      <c r="C37" s="285"/>
      <c r="D37" s="282"/>
    </row>
    <row r="38" spans="1:11" ht="16.5" customHeight="1" x14ac:dyDescent="0.2">
      <c r="A38" s="246" t="s">
        <v>224</v>
      </c>
      <c r="B38" s="246"/>
      <c r="C38" s="246"/>
      <c r="D38" s="277">
        <f>SUM(D31:D37)</f>
        <v>13120</v>
      </c>
    </row>
    <row r="39" spans="1:11" ht="16.5" customHeight="1" x14ac:dyDescent="0.2">
      <c r="A39" s="42"/>
      <c r="B39" s="42"/>
      <c r="C39" s="42"/>
      <c r="D39" s="95"/>
    </row>
    <row r="40" spans="1:11" ht="16.5" customHeight="1" x14ac:dyDescent="0.2">
      <c r="A40" s="246" t="s">
        <v>225</v>
      </c>
      <c r="B40" s="182" t="s">
        <v>145</v>
      </c>
      <c r="C40" s="182" t="s">
        <v>212</v>
      </c>
      <c r="D40" s="181" t="s">
        <v>179</v>
      </c>
    </row>
    <row r="41" spans="1:11" ht="16.5" customHeight="1" x14ac:dyDescent="0.2">
      <c r="A41" s="251" t="s">
        <v>226</v>
      </c>
      <c r="B41" s="251">
        <v>25</v>
      </c>
      <c r="C41" s="283">
        <v>80</v>
      </c>
      <c r="D41" s="275">
        <f t="shared" ref="D41:D43" si="2">SUM(B41*C41)</f>
        <v>2000</v>
      </c>
    </row>
    <row r="42" spans="1:11" ht="16.5" customHeight="1" x14ac:dyDescent="0.2">
      <c r="A42" s="251"/>
      <c r="B42" s="251"/>
      <c r="C42" s="283"/>
      <c r="D42" s="275">
        <f t="shared" si="2"/>
        <v>0</v>
      </c>
    </row>
    <row r="43" spans="1:11" x14ac:dyDescent="0.2">
      <c r="A43" s="251"/>
      <c r="B43" s="251"/>
      <c r="C43" s="283"/>
      <c r="D43" s="275">
        <f t="shared" si="2"/>
        <v>0</v>
      </c>
    </row>
    <row r="44" spans="1:11" ht="16.5" customHeight="1" x14ac:dyDescent="0.2">
      <c r="A44" s="251"/>
      <c r="B44" s="251"/>
      <c r="C44" s="283"/>
      <c r="D44" s="275"/>
    </row>
    <row r="45" spans="1:11" ht="16.5" customHeight="1" x14ac:dyDescent="0.2">
      <c r="A45" s="246" t="s">
        <v>227</v>
      </c>
      <c r="B45" s="246"/>
      <c r="C45" s="246"/>
      <c r="D45" s="277">
        <f>SUM(D41:D43)</f>
        <v>2000</v>
      </c>
    </row>
    <row r="46" spans="1:11" ht="16.5" customHeight="1" x14ac:dyDescent="0.2">
      <c r="A46" s="42"/>
      <c r="B46" s="42"/>
      <c r="C46" s="42"/>
      <c r="D46" s="80"/>
    </row>
    <row r="47" spans="1:11" ht="24" customHeight="1" x14ac:dyDescent="0.2">
      <c r="A47" s="246" t="s">
        <v>228</v>
      </c>
      <c r="B47" s="173" t="s">
        <v>229</v>
      </c>
      <c r="C47" s="182" t="s">
        <v>206</v>
      </c>
      <c r="D47" s="181" t="s">
        <v>179</v>
      </c>
    </row>
    <row r="48" spans="1:11" ht="16.5" customHeight="1" x14ac:dyDescent="0.2">
      <c r="A48" s="251" t="s">
        <v>230</v>
      </c>
      <c r="B48" s="279">
        <f>D16</f>
        <v>12205</v>
      </c>
      <c r="C48" s="286">
        <v>0.45</v>
      </c>
      <c r="D48" s="275">
        <f t="shared" ref="D48:D51" si="3">SUM(B48*C48)</f>
        <v>5492.25</v>
      </c>
    </row>
    <row r="49" spans="1:4" ht="16.5" customHeight="1" x14ac:dyDescent="0.2">
      <c r="A49" s="251" t="s">
        <v>231</v>
      </c>
      <c r="B49" s="279">
        <f>D28</f>
        <v>12660</v>
      </c>
      <c r="C49" s="286">
        <v>0.45</v>
      </c>
      <c r="D49" s="275">
        <f t="shared" si="3"/>
        <v>5697</v>
      </c>
    </row>
    <row r="50" spans="1:4" ht="16.5" customHeight="1" x14ac:dyDescent="0.2">
      <c r="A50" s="251" t="s">
        <v>218</v>
      </c>
      <c r="B50" s="279">
        <f>D38</f>
        <v>13120</v>
      </c>
      <c r="C50" s="286">
        <v>0.45</v>
      </c>
      <c r="D50" s="275">
        <f t="shared" si="3"/>
        <v>5904</v>
      </c>
    </row>
    <row r="51" spans="1:4" ht="16.5" customHeight="1" x14ac:dyDescent="0.2">
      <c r="A51" s="251" t="s">
        <v>232</v>
      </c>
      <c r="B51" s="279">
        <f>D45</f>
        <v>2000</v>
      </c>
      <c r="C51" s="286">
        <v>0.45</v>
      </c>
      <c r="D51" s="275">
        <f t="shared" si="3"/>
        <v>900</v>
      </c>
    </row>
    <row r="52" spans="1:4" ht="16.5" customHeight="1" x14ac:dyDescent="0.2">
      <c r="A52" s="284"/>
      <c r="B52" s="287"/>
      <c r="C52" s="288"/>
      <c r="D52" s="282"/>
    </row>
    <row r="53" spans="1:4" ht="16.5" customHeight="1" x14ac:dyDescent="0.2">
      <c r="A53" s="246" t="s">
        <v>233</v>
      </c>
      <c r="B53" s="246"/>
      <c r="C53" s="246"/>
      <c r="D53" s="277">
        <f>SUM(D48:D52)</f>
        <v>17993.25</v>
      </c>
    </row>
    <row r="54" spans="1:4" ht="16.5" customHeight="1" x14ac:dyDescent="0.2">
      <c r="D54" s="39"/>
    </row>
    <row r="55" spans="1:4" ht="16.5" customHeight="1" x14ac:dyDescent="0.2">
      <c r="A55" s="246" t="s">
        <v>234</v>
      </c>
      <c r="B55" s="246" t="s">
        <v>145</v>
      </c>
      <c r="C55" s="289" t="s">
        <v>212</v>
      </c>
      <c r="D55" s="181" t="s">
        <v>179</v>
      </c>
    </row>
    <row r="56" spans="1:4" ht="16.5" customHeight="1" x14ac:dyDescent="0.2">
      <c r="A56" s="251" t="s">
        <v>235</v>
      </c>
      <c r="B56" s="251"/>
      <c r="C56" s="290"/>
      <c r="D56" s="275">
        <f t="shared" ref="D56:D59" si="4">SUM(B56*C56)</f>
        <v>0</v>
      </c>
    </row>
    <row r="57" spans="1:4" ht="16.5" customHeight="1" x14ac:dyDescent="0.2">
      <c r="A57" s="251" t="s">
        <v>236</v>
      </c>
      <c r="B57" s="251"/>
      <c r="C57" s="290"/>
      <c r="D57" s="275">
        <f t="shared" si="4"/>
        <v>0</v>
      </c>
    </row>
    <row r="58" spans="1:4" ht="16.5" customHeight="1" x14ac:dyDescent="0.2">
      <c r="A58" s="251" t="s">
        <v>237</v>
      </c>
      <c r="B58" s="251"/>
      <c r="C58" s="290"/>
      <c r="D58" s="275">
        <f t="shared" si="4"/>
        <v>0</v>
      </c>
    </row>
    <row r="59" spans="1:4" ht="16.5" customHeight="1" x14ac:dyDescent="0.2">
      <c r="A59" s="251" t="s">
        <v>238</v>
      </c>
      <c r="B59" s="251"/>
      <c r="C59" s="290"/>
      <c r="D59" s="275">
        <f t="shared" si="4"/>
        <v>0</v>
      </c>
    </row>
    <row r="60" spans="1:4" x14ac:dyDescent="0.2">
      <c r="A60" s="284"/>
      <c r="B60" s="284"/>
      <c r="C60" s="291"/>
      <c r="D60" s="282"/>
    </row>
    <row r="61" spans="1:4" ht="16.5" customHeight="1" x14ac:dyDescent="0.2">
      <c r="A61" s="246" t="s">
        <v>239</v>
      </c>
      <c r="B61" s="246"/>
      <c r="C61" s="246"/>
      <c r="D61" s="277">
        <f>SUM(D56:D60)</f>
        <v>0</v>
      </c>
    </row>
    <row r="63" spans="1:4" x14ac:dyDescent="0.2">
      <c r="A63" s="246" t="s">
        <v>240</v>
      </c>
      <c r="B63" s="246"/>
      <c r="C63" s="246"/>
      <c r="D63" s="277">
        <f>D61+D53+D45+D38+D28+D16</f>
        <v>57978.25</v>
      </c>
    </row>
  </sheetData>
  <sheetProtection formatCells="0" formatColumns="0" formatRows="0" insertColumns="0" insertRows="0" insertHyperlinks="0" deleteColumns="0" deleteRows="0" selectLockedCells="1" sort="0" autoFilter="0" pivotTables="0"/>
  <pageMargins left="0.25" right="0.25" top="0.24" bottom="0.25" header="0" footer="0"/>
  <pageSetup paperSize="9" scale="5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42</vt:i4>
      </vt:variant>
    </vt:vector>
  </HeadingPairs>
  <TitlesOfParts>
    <vt:vector size="56" baseType="lpstr">
      <vt:lpstr>Topic &amp; Activities Lists</vt:lpstr>
      <vt:lpstr>Process List</vt:lpstr>
      <vt:lpstr>Planning</vt:lpstr>
      <vt:lpstr>Annual workplan</vt:lpstr>
      <vt:lpstr>Instructions</vt:lpstr>
      <vt:lpstr>Restroom Costs Inventory</vt:lpstr>
      <vt:lpstr>Direct Operating Costs</vt:lpstr>
      <vt:lpstr>Other Direct Costs</vt:lpstr>
      <vt:lpstr>Administrative Costs</vt:lpstr>
      <vt:lpstr>Capital Costs</vt:lpstr>
      <vt:lpstr>Total Costs</vt:lpstr>
      <vt:lpstr>Control</vt:lpstr>
      <vt:lpstr>Pay Rates Sheet (Optional)</vt:lpstr>
      <vt:lpstr>Costs Benefits Beta</vt:lpstr>
      <vt:lpstr>Administrative_Overhead</vt:lpstr>
      <vt:lpstr>'Process List'!AlcoholSubstance</vt:lpstr>
      <vt:lpstr>'Process List'!AlcoholUse</vt:lpstr>
      <vt:lpstr>'Costs Benefits Beta'!B_Ongoing</vt:lpstr>
      <vt:lpstr>'Annual workplan'!c_Title</vt:lpstr>
      <vt:lpstr>COSTS_PROPOSED</vt:lpstr>
      <vt:lpstr>Development_Tool_Management</vt:lpstr>
      <vt:lpstr>Driver_rates</vt:lpstr>
      <vt:lpstr>Existing_costs</vt:lpstr>
      <vt:lpstr>External_Administrative_Costs</vt:lpstr>
      <vt:lpstr>'Process List'!Fitness</vt:lpstr>
      <vt:lpstr>Improvements</vt:lpstr>
      <vt:lpstr>Instructions</vt:lpstr>
      <vt:lpstr>Instructions____Temporary_Restroom_Facility__List_each_type_of_restroom_facility__including_the_number_planned_and_the_purchase_and_installation_cost_per_unit.___Permanent_Restroom_Facility__List_each_type_o</vt:lpstr>
      <vt:lpstr>Instructions_tab</vt:lpstr>
      <vt:lpstr>Inventory_Costs_Instructions</vt:lpstr>
      <vt:lpstr>'Process List'!Nutrition</vt:lpstr>
      <vt:lpstr>Other</vt:lpstr>
      <vt:lpstr>Other_Direct_Operating_Costs</vt:lpstr>
      <vt:lpstr>Other_Facility_Access_Direct_Costs</vt:lpstr>
      <vt:lpstr>Other_Operating_Direct_Costs__From_Inventory</vt:lpstr>
      <vt:lpstr>Other_Overhead_Costs</vt:lpstr>
      <vt:lpstr>Overhead</vt:lpstr>
      <vt:lpstr>Permanent_facilities</vt:lpstr>
      <vt:lpstr>'Capital Costs'!Permanent_Facilities_Build</vt:lpstr>
      <vt:lpstr>Potential_Savings</vt:lpstr>
      <vt:lpstr>Proposed_changes</vt:lpstr>
      <vt:lpstr>Reduction</vt:lpstr>
      <vt:lpstr>Restroom_Access_Planning_Time</vt:lpstr>
      <vt:lpstr>ROW_Land_Purchase</vt:lpstr>
      <vt:lpstr>Safety_Risk_Assessment</vt:lpstr>
      <vt:lpstr>Schedule_Improvements_and_Service_Reduction_Savings</vt:lpstr>
      <vt:lpstr>Site_Improvements__from_Table</vt:lpstr>
      <vt:lpstr>Stations</vt:lpstr>
      <vt:lpstr>'Capital Costs'!Stations_Facilities_Changes</vt:lpstr>
      <vt:lpstr>Temp_Facilities</vt:lpstr>
      <vt:lpstr>Total_Administrative_Costs</vt:lpstr>
      <vt:lpstr>'Costs Benefits Beta'!Total_Benefit</vt:lpstr>
      <vt:lpstr>Total_Capital_Costs</vt:lpstr>
      <vt:lpstr>Total_Costs</vt:lpstr>
      <vt:lpstr>Total_of_Other_Direct_Costs</vt:lpstr>
      <vt:lpstr>Vendor_Negotiation</vt:lpstr>
    </vt:vector>
  </TitlesOfParts>
  <Manager/>
  <Company>NHS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U400USER</dc:creator>
  <cp:keywords/>
  <dc:description/>
  <cp:lastModifiedBy>Mackie, Paul</cp:lastModifiedBy>
  <cp:revision/>
  <dcterms:created xsi:type="dcterms:W3CDTF">2009-03-24T13:18:45Z</dcterms:created>
  <dcterms:modified xsi:type="dcterms:W3CDTF">2020-10-09T17:29:03Z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