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75" yWindow="0" windowWidth="14025" windowHeight="8265" activeTab="0"/>
  </bookViews>
  <sheets>
    <sheet name="Option Value of Transit" sheetId="1" r:id="rId1"/>
  </sheets>
  <definedNames/>
  <calcPr fullCalcOnLoad="1"/>
</workbook>
</file>

<file path=xl/sharedStrings.xml><?xml version="1.0" encoding="utf-8"?>
<sst xmlns="http://schemas.openxmlformats.org/spreadsheetml/2006/main" count="22" uniqueCount="19">
  <si>
    <t>Interest rate</t>
  </si>
  <si>
    <t xml:space="preserve"> </t>
  </si>
  <si>
    <t>t=</t>
  </si>
  <si>
    <r>
      <t xml:space="preserve">of Auto Trip Cost </t>
    </r>
    <r>
      <rPr>
        <b/>
        <vertAlign val="superscript"/>
        <sz val="10"/>
        <rFont val="Arial"/>
        <family val="2"/>
      </rPr>
      <t>3</t>
    </r>
  </si>
  <si>
    <t>Annual transit trips per traveler</t>
  </si>
  <si>
    <t>Total annual option value</t>
  </si>
  <si>
    <t>Option Value of Transit - Alternative X</t>
  </si>
  <si>
    <t>Volatility</t>
  </si>
  <si>
    <r>
      <t xml:space="preserve">Average total cost of auto trip </t>
    </r>
    <r>
      <rPr>
        <vertAlign val="superscript"/>
        <sz val="10"/>
        <rFont val="Arial"/>
        <family val="2"/>
      </rPr>
      <t>1</t>
    </r>
  </si>
  <si>
    <r>
      <t xml:space="preserve">Cost of Transit Trip </t>
    </r>
    <r>
      <rPr>
        <b/>
        <vertAlign val="superscript"/>
        <sz val="10"/>
        <rFont val="Arial"/>
        <family val="2"/>
      </rPr>
      <t>2</t>
    </r>
  </si>
  <si>
    <t xml:space="preserve">   Transit is not typically used by these travelers, implying that transit costs should be greater than average auto costs.</t>
  </si>
  <si>
    <r>
      <t xml:space="preserve">Daily non-transit users </t>
    </r>
    <r>
      <rPr>
        <vertAlign val="superscript"/>
        <sz val="10"/>
        <rFont val="Arial"/>
        <family val="2"/>
      </rPr>
      <t xml:space="preserve">4 </t>
    </r>
  </si>
  <si>
    <r>
      <t>Notes:</t>
    </r>
    <r>
      <rPr>
        <sz val="10"/>
        <rFont val="Geneva"/>
        <family val="0"/>
      </rPr>
      <t xml:space="preserve"> Copy and complete this worksheet for each alternative.  Use the top half of this worksheet to calculate a range of values per transit option (i.e. the value of transit's availability to infrequent users).  Use the lower half of the worksheet to calculate the annualized option value for all non-transit users.  Highlighted cells are calculated and do not require user input. Refer to Chapter 4 of the guidebook for information pertaining to different components of the calculation.</t>
    </r>
  </si>
  <si>
    <r>
      <t>1</t>
    </r>
    <r>
      <rPr>
        <i/>
        <sz val="8"/>
        <rFont val="Arial"/>
        <family val="2"/>
      </rPr>
      <t xml:space="preserve"> This is the usual or expected price of auto trips that would be replaced infrequently by transit, and includes operating costs and the value of travel time.</t>
    </r>
  </si>
  <si>
    <r>
      <t>2</t>
    </r>
    <r>
      <rPr>
        <i/>
        <sz val="8"/>
        <rFont val="Arial"/>
        <family val="2"/>
      </rPr>
      <t xml:space="preserve"> This is the usual or expected cost of using transit, and includes out-of-pocket costs and the value of time traveling, walking, and waiting. </t>
    </r>
  </si>
  <si>
    <t>Per-option value (select from calculated table results above)</t>
  </si>
  <si>
    <r>
      <t>3</t>
    </r>
    <r>
      <rPr>
        <i/>
        <sz val="8"/>
        <rFont val="Arial"/>
        <family val="2"/>
      </rPr>
      <t xml:space="preserve"> This is the average amount that the cost of auto trips increase due to greater volatility/unreliability from bad weather, repairs, or other factors. </t>
    </r>
  </si>
  <si>
    <r>
      <t>4</t>
    </r>
    <r>
      <rPr>
        <i/>
        <sz val="8"/>
        <rFont val="Arial"/>
        <family val="2"/>
      </rPr>
      <t xml:space="preserve"> Estimated number of daily auto users - from travel demand model (do not include trucks)</t>
    </r>
  </si>
  <si>
    <t>User input parameters (review and change as appropriate based on local information):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</si>
</sst>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quot;$&quot;#,##0"/>
  </numFmts>
  <fonts count="14">
    <font>
      <sz val="12"/>
      <name val="Geneva"/>
      <family val="0"/>
    </font>
    <font>
      <b/>
      <sz val="12"/>
      <name val="Geneva"/>
      <family val="0"/>
    </font>
    <font>
      <i/>
      <sz val="12"/>
      <name val="Geneva"/>
      <family val="0"/>
    </font>
    <font>
      <b/>
      <i/>
      <sz val="12"/>
      <name val="Geneva"/>
      <family val="0"/>
    </font>
    <font>
      <u val="single"/>
      <sz val="12"/>
      <color indexed="12"/>
      <name val="Geneva"/>
      <family val="0"/>
    </font>
    <font>
      <u val="single"/>
      <sz val="12"/>
      <color indexed="36"/>
      <name val="Geneva"/>
      <family val="0"/>
    </font>
    <font>
      <sz val="10"/>
      <name val="Arial"/>
      <family val="2"/>
    </font>
    <font>
      <b/>
      <sz val="10"/>
      <name val="Arial"/>
      <family val="2"/>
    </font>
    <font>
      <i/>
      <sz val="10"/>
      <name val="Arial"/>
      <family val="2"/>
    </font>
    <font>
      <b/>
      <vertAlign val="superscript"/>
      <sz val="10"/>
      <name val="Arial"/>
      <family val="2"/>
    </font>
    <font>
      <vertAlign val="superscript"/>
      <sz val="10"/>
      <name val="Arial"/>
      <family val="2"/>
    </font>
    <font>
      <sz val="10"/>
      <name val="Geneva"/>
      <family val="0"/>
    </font>
    <font>
      <i/>
      <vertAlign val="superscript"/>
      <sz val="8"/>
      <name val="Arial"/>
      <family val="2"/>
    </font>
    <font>
      <i/>
      <sz val="8"/>
      <name val="Arial"/>
      <family val="2"/>
    </font>
  </fonts>
  <fills count="3">
    <fill>
      <patternFill/>
    </fill>
    <fill>
      <patternFill patternType="gray125"/>
    </fill>
    <fill>
      <patternFill patternType="solid">
        <fgColor indexed="47"/>
        <bgColor indexed="64"/>
      </patternFill>
    </fill>
  </fills>
  <borders count="8">
    <border>
      <left/>
      <right/>
      <top/>
      <bottom/>
      <diagonal/>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wrapText="1"/>
    </xf>
    <xf numFmtId="0" fontId="7" fillId="0" borderId="1" xfId="0" applyFont="1" applyBorder="1" applyAlignment="1">
      <alignment horizontal="center"/>
    </xf>
    <xf numFmtId="9" fontId="6" fillId="0" borderId="0" xfId="0" applyNumberFormat="1" applyFont="1" applyAlignment="1">
      <alignment/>
    </xf>
    <xf numFmtId="164" fontId="6" fillId="0" borderId="0" xfId="0" applyNumberFormat="1" applyFont="1" applyAlignment="1">
      <alignment/>
    </xf>
    <xf numFmtId="3" fontId="6" fillId="0" borderId="0" xfId="0" applyNumberFormat="1" applyFont="1" applyAlignment="1">
      <alignment/>
    </xf>
    <xf numFmtId="7" fontId="6" fillId="0" borderId="2" xfId="17" applyNumberFormat="1" applyFont="1" applyBorder="1" applyAlignment="1">
      <alignment/>
    </xf>
    <xf numFmtId="0" fontId="8" fillId="0" borderId="0" xfId="0" applyFont="1" applyAlignment="1" applyProtection="1">
      <alignment horizontal="right"/>
      <protection/>
    </xf>
    <xf numFmtId="0" fontId="6" fillId="2" borderId="0" xfId="0" applyFont="1" applyFill="1" applyAlignment="1">
      <alignment horizontal="left"/>
    </xf>
    <xf numFmtId="0" fontId="6" fillId="2" borderId="0" xfId="0" applyFont="1" applyFill="1" applyAlignment="1">
      <alignment/>
    </xf>
    <xf numFmtId="166" fontId="7" fillId="2" borderId="0" xfId="0" applyNumberFormat="1" applyFont="1" applyFill="1" applyAlignment="1">
      <alignment/>
    </xf>
    <xf numFmtId="0" fontId="11" fillId="0" borderId="0" xfId="0" applyFont="1" applyAlignment="1">
      <alignment/>
    </xf>
    <xf numFmtId="164" fontId="6" fillId="2" borderId="3" xfId="0" applyNumberFormat="1" applyFont="1" applyFill="1" applyBorder="1" applyAlignment="1">
      <alignment/>
    </xf>
    <xf numFmtId="0" fontId="7" fillId="0" borderId="4" xfId="0" applyFont="1" applyBorder="1" applyAlignment="1">
      <alignment horizontal="center"/>
    </xf>
    <xf numFmtId="0" fontId="7" fillId="0" borderId="5" xfId="0" applyFont="1" applyBorder="1" applyAlignment="1">
      <alignment horizontal="centerContinuous"/>
    </xf>
    <xf numFmtId="0" fontId="6" fillId="0" borderId="5" xfId="0" applyFont="1" applyBorder="1" applyAlignment="1">
      <alignment horizontal="centerContinuous"/>
    </xf>
    <xf numFmtId="7" fontId="6" fillId="0" borderId="1" xfId="17" applyNumberFormat="1" applyFont="1" applyBorder="1" applyAlignment="1">
      <alignment/>
    </xf>
    <xf numFmtId="164" fontId="6" fillId="2" borderId="6" xfId="0" applyNumberFormat="1" applyFont="1" applyFill="1" applyBorder="1" applyAlignment="1">
      <alignment/>
    </xf>
    <xf numFmtId="7" fontId="6" fillId="0" borderId="7" xfId="17" applyNumberFormat="1" applyFont="1" applyBorder="1" applyAlignment="1">
      <alignment/>
    </xf>
    <xf numFmtId="0" fontId="6" fillId="0" borderId="4" xfId="0" applyFont="1" applyBorder="1" applyAlignment="1">
      <alignment horizontal="centerContinuous"/>
    </xf>
    <xf numFmtId="0" fontId="13" fillId="0" borderId="0" xfId="0" applyFont="1" applyAlignment="1">
      <alignment horizontal="left" vertical="center" wrapText="1"/>
    </xf>
    <xf numFmtId="0" fontId="12" fillId="0" borderId="0" xfId="0" applyFont="1" applyAlignment="1">
      <alignment horizontal="left" vertical="center" wrapText="1"/>
    </xf>
    <xf numFmtId="0" fontId="7" fillId="0" borderId="0" xfId="0" applyFont="1" applyAlignment="1">
      <alignment horizontal="center"/>
    </xf>
    <xf numFmtId="0" fontId="7" fillId="0" borderId="0" xfId="0" applyFont="1" applyAlignment="1">
      <alignment horizontal="left" vertical="center" wrapText="1"/>
    </xf>
    <xf numFmtId="0" fontId="0" fillId="0" borderId="0" xfId="0"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5"/>
  <sheetViews>
    <sheetView tabSelected="1" workbookViewId="0" topLeftCell="A1">
      <selection activeCell="A1" sqref="A1:H1"/>
    </sheetView>
  </sheetViews>
  <sheetFormatPr defaultColWidth="8.796875" defaultRowHeight="15"/>
  <cols>
    <col min="1" max="1" width="21.09765625" style="1" customWidth="1"/>
    <col min="2" max="2" width="19.59765625" style="1" customWidth="1"/>
    <col min="3" max="3" width="11.59765625" style="1" customWidth="1"/>
    <col min="4" max="4" width="11.09765625" style="1" customWidth="1"/>
    <col min="5" max="6" width="11.59765625" style="1" customWidth="1"/>
    <col min="7" max="7" width="7.3984375" style="1" customWidth="1"/>
    <col min="8" max="8" width="9.3984375" style="1" customWidth="1"/>
    <col min="9" max="9" width="8.796875" style="1" customWidth="1"/>
    <col min="10" max="10" width="9" style="1" customWidth="1"/>
    <col min="11" max="11" width="9.09765625" style="1" customWidth="1"/>
    <col min="12" max="12" width="9" style="1" customWidth="1"/>
    <col min="13" max="14" width="9.296875" style="1" customWidth="1"/>
    <col min="15" max="16384" width="11.59765625" style="1" customWidth="1"/>
  </cols>
  <sheetData>
    <row r="1" spans="1:8" ht="12.75">
      <c r="A1" s="24" t="s">
        <v>6</v>
      </c>
      <c r="B1" s="24"/>
      <c r="C1" s="24"/>
      <c r="D1" s="24"/>
      <c r="E1" s="24"/>
      <c r="F1" s="24"/>
      <c r="G1" s="24"/>
      <c r="H1" s="24"/>
    </row>
    <row r="2" spans="1:8" s="13" customFormat="1" ht="12.75">
      <c r="A2" s="25" t="s">
        <v>12</v>
      </c>
      <c r="B2" s="26"/>
      <c r="C2" s="26"/>
      <c r="D2" s="26"/>
      <c r="E2" s="26"/>
      <c r="F2" s="26"/>
      <c r="G2" s="26"/>
      <c r="H2" s="26"/>
    </row>
    <row r="3" spans="1:8" ht="12.75">
      <c r="A3" s="26"/>
      <c r="B3" s="26"/>
      <c r="C3" s="26"/>
      <c r="D3" s="26"/>
      <c r="E3" s="26"/>
      <c r="F3" s="26"/>
      <c r="G3" s="26"/>
      <c r="H3" s="26"/>
    </row>
    <row r="4" spans="1:8" ht="12.75">
      <c r="A4" s="26"/>
      <c r="B4" s="26"/>
      <c r="C4" s="26"/>
      <c r="D4" s="26"/>
      <c r="E4" s="26"/>
      <c r="F4" s="26"/>
      <c r="G4" s="26"/>
      <c r="H4" s="26"/>
    </row>
    <row r="5" spans="1:8" s="13" customFormat="1" ht="12.75">
      <c r="A5" s="26"/>
      <c r="B5" s="26"/>
      <c r="C5" s="26"/>
      <c r="D5" s="26"/>
      <c r="E5" s="26"/>
      <c r="F5" s="26"/>
      <c r="G5" s="26"/>
      <c r="H5" s="26"/>
    </row>
    <row r="6" spans="1:8" s="13" customFormat="1" ht="12.75">
      <c r="A6" s="26"/>
      <c r="B6" s="26"/>
      <c r="C6" s="26"/>
      <c r="D6" s="26"/>
      <c r="E6" s="26"/>
      <c r="F6" s="26"/>
      <c r="G6" s="26"/>
      <c r="H6" s="26"/>
    </row>
    <row r="7" ht="12.75">
      <c r="A7" s="2" t="s">
        <v>18</v>
      </c>
    </row>
    <row r="8" spans="1:5" ht="15" customHeight="1">
      <c r="A8" s="3" t="s">
        <v>4</v>
      </c>
      <c r="B8" s="1">
        <v>2</v>
      </c>
      <c r="C8" s="9" t="s">
        <v>2</v>
      </c>
      <c r="D8" s="10">
        <f>1/B8</f>
        <v>0.5</v>
      </c>
      <c r="E8" s="1" t="s">
        <v>1</v>
      </c>
    </row>
    <row r="9" spans="1:4" ht="14.25">
      <c r="A9" s="1" t="s">
        <v>8</v>
      </c>
      <c r="B9" s="6">
        <v>5</v>
      </c>
      <c r="D9" s="1" t="s">
        <v>1</v>
      </c>
    </row>
    <row r="10" spans="1:4" ht="12.75">
      <c r="A10" s="1" t="s">
        <v>0</v>
      </c>
      <c r="B10" s="5">
        <v>0.04</v>
      </c>
      <c r="D10" s="1" t="s">
        <v>1</v>
      </c>
    </row>
    <row r="12" spans="1:8" ht="14.25">
      <c r="A12" s="15" t="s">
        <v>7</v>
      </c>
      <c r="B12" s="16" t="s">
        <v>9</v>
      </c>
      <c r="C12" s="17"/>
      <c r="D12" s="17"/>
      <c r="E12" s="17"/>
      <c r="F12" s="17"/>
      <c r="G12" s="17"/>
      <c r="H12" s="21"/>
    </row>
    <row r="13" spans="1:8" ht="14.25">
      <c r="A13" s="4" t="s">
        <v>3</v>
      </c>
      <c r="B13" s="20">
        <v>5</v>
      </c>
      <c r="C13" s="20">
        <v>5.5</v>
      </c>
      <c r="D13" s="20">
        <v>6</v>
      </c>
      <c r="E13" s="20">
        <v>6.5</v>
      </c>
      <c r="F13" s="20">
        <v>7</v>
      </c>
      <c r="G13" s="20">
        <v>7.5</v>
      </c>
      <c r="H13" s="20">
        <v>8</v>
      </c>
    </row>
    <row r="14" spans="1:8" ht="12.75">
      <c r="A14" s="8">
        <v>0.25</v>
      </c>
      <c r="B14" s="14">
        <f aca="true" t="shared" si="0" ref="B14:H23">$B$9*NORMSDIST((LN($B$9/B$13)+($B$10+$A14*$A14/2)*$D$8)/($A14*SQRT($D$8)))-B$13*EXP(-$B$10*$D$8)*NORMSDIST(((LN($B$9/B$13)+($B$10+$A14*$A14/2)*$D$8)/($A14*SQRT($D$8)))-$A14*SQRT($D$8))</f>
        <v>0.40039948249183377</v>
      </c>
      <c r="C14" s="14">
        <f t="shared" si="0"/>
        <v>0.20299595761523936</v>
      </c>
      <c r="D14" s="14">
        <f t="shared" si="0"/>
        <v>0.09287568915226563</v>
      </c>
      <c r="E14" s="14">
        <f t="shared" si="0"/>
        <v>0.03887769179125394</v>
      </c>
      <c r="F14" s="14">
        <f t="shared" si="0"/>
        <v>0.015103580243392672</v>
      </c>
      <c r="G14" s="14">
        <f t="shared" si="0"/>
        <v>0.005517869513806284</v>
      </c>
      <c r="H14" s="14">
        <f t="shared" si="0"/>
        <v>0.0019178063100522558</v>
      </c>
    </row>
    <row r="15" spans="1:8" ht="12.75">
      <c r="A15" s="8">
        <f aca="true" t="shared" si="1" ref="A15:A23">+A14+0.25</f>
        <v>0.5</v>
      </c>
      <c r="B15" s="14">
        <f t="shared" si="0"/>
        <v>0.7452377682077844</v>
      </c>
      <c r="C15" s="14">
        <f t="shared" si="0"/>
        <v>0.5497685326690318</v>
      </c>
      <c r="D15" s="14">
        <f t="shared" si="0"/>
        <v>0.4008479324289469</v>
      </c>
      <c r="E15" s="14">
        <f t="shared" si="0"/>
        <v>0.2896299881346003</v>
      </c>
      <c r="F15" s="14">
        <f t="shared" si="0"/>
        <v>0.20784730809389906</v>
      </c>
      <c r="G15" s="14">
        <f t="shared" si="0"/>
        <v>0.1484200922861565</v>
      </c>
      <c r="H15" s="14">
        <f t="shared" si="0"/>
        <v>0.10562208869620726</v>
      </c>
    </row>
    <row r="16" spans="1:8" ht="12.75">
      <c r="A16" s="8">
        <f t="shared" si="1"/>
        <v>0.75</v>
      </c>
      <c r="B16" s="14">
        <f t="shared" si="0"/>
        <v>1.0854581205305607</v>
      </c>
      <c r="C16" s="14">
        <f t="shared" si="0"/>
        <v>0.9016104673020668</v>
      </c>
      <c r="D16" s="14">
        <f t="shared" si="0"/>
        <v>0.7486400890339988</v>
      </c>
      <c r="E16" s="14">
        <f t="shared" si="0"/>
        <v>0.6218109288921307</v>
      </c>
      <c r="F16" s="14">
        <f t="shared" si="0"/>
        <v>0.5168784887885067</v>
      </c>
      <c r="G16" s="14">
        <f t="shared" si="0"/>
        <v>0.4301549712152517</v>
      </c>
      <c r="H16" s="14">
        <f t="shared" si="0"/>
        <v>0.35850026375307786</v>
      </c>
    </row>
    <row r="17" spans="1:8" ht="12.75">
      <c r="A17" s="8">
        <f t="shared" si="1"/>
        <v>1</v>
      </c>
      <c r="B17" s="14">
        <f t="shared" si="0"/>
        <v>1.417980319454968</v>
      </c>
      <c r="C17" s="14">
        <f t="shared" si="0"/>
        <v>1.2479168076475826</v>
      </c>
      <c r="D17" s="14">
        <f t="shared" si="0"/>
        <v>1.100503654093354</v>
      </c>
      <c r="E17" s="14">
        <f t="shared" si="0"/>
        <v>0.9725651196558383</v>
      </c>
      <c r="F17" s="14">
        <f t="shared" si="0"/>
        <v>0.8613493214499712</v>
      </c>
      <c r="G17" s="14">
        <f t="shared" si="0"/>
        <v>0.7644918395567237</v>
      </c>
      <c r="H17" s="14">
        <f t="shared" si="0"/>
        <v>0.6799684541921784</v>
      </c>
    </row>
    <row r="18" spans="1:8" ht="12.75">
      <c r="A18" s="8">
        <f t="shared" si="1"/>
        <v>1.25</v>
      </c>
      <c r="B18" s="14">
        <f t="shared" si="0"/>
        <v>1.7403476813493715</v>
      </c>
      <c r="C18" s="14">
        <f t="shared" si="0"/>
        <v>1.5845936840578385</v>
      </c>
      <c r="D18" s="14">
        <f t="shared" si="0"/>
        <v>1.4463755323974827</v>
      </c>
      <c r="E18" s="14">
        <f t="shared" si="0"/>
        <v>1.3233446392676507</v>
      </c>
      <c r="F18" s="14">
        <f t="shared" si="0"/>
        <v>1.213505418049058</v>
      </c>
      <c r="G18" s="14">
        <f t="shared" si="0"/>
        <v>1.1151599129128205</v>
      </c>
      <c r="H18" s="14">
        <f t="shared" si="0"/>
        <v>1.0268614848412372</v>
      </c>
    </row>
    <row r="19" spans="1:8" ht="12.75">
      <c r="A19" s="8">
        <f t="shared" si="1"/>
        <v>1.5</v>
      </c>
      <c r="B19" s="14">
        <f t="shared" si="0"/>
        <v>2.0504064792177603</v>
      </c>
      <c r="C19" s="14">
        <f t="shared" si="0"/>
        <v>1.9088718326011127</v>
      </c>
      <c r="D19" s="14">
        <f t="shared" si="0"/>
        <v>1.7813537321248512</v>
      </c>
      <c r="E19" s="14">
        <f t="shared" si="0"/>
        <v>1.6660227618115022</v>
      </c>
      <c r="F19" s="14">
        <f t="shared" si="0"/>
        <v>1.5613441497611527</v>
      </c>
      <c r="G19" s="14">
        <f t="shared" si="0"/>
        <v>1.4660221439458345</v>
      </c>
      <c r="H19" s="14">
        <f t="shared" si="0"/>
        <v>1.3789561516951996</v>
      </c>
    </row>
    <row r="20" spans="1:8" ht="12.75">
      <c r="A20" s="8">
        <f t="shared" si="1"/>
        <v>1.75</v>
      </c>
      <c r="B20" s="14">
        <f t="shared" si="0"/>
        <v>2.3462936598153794</v>
      </c>
      <c r="C20" s="14">
        <f t="shared" si="0"/>
        <v>2.2185775088950677</v>
      </c>
      <c r="D20" s="14">
        <f t="shared" si="0"/>
        <v>2.1022895240511277</v>
      </c>
      <c r="E20" s="14">
        <f t="shared" si="0"/>
        <v>1.995961669736552</v>
      </c>
      <c r="F20" s="14">
        <f t="shared" si="0"/>
        <v>1.8983725223080585</v>
      </c>
      <c r="G20" s="14">
        <f t="shared" si="0"/>
        <v>1.8084964569254667</v>
      </c>
      <c r="H20" s="14">
        <f t="shared" si="0"/>
        <v>1.725465105747569</v>
      </c>
    </row>
    <row r="21" spans="1:8" ht="12.75">
      <c r="A21" s="8">
        <f t="shared" si="1"/>
        <v>2</v>
      </c>
      <c r="B21" s="14">
        <f t="shared" si="0"/>
        <v>2.626454473397854</v>
      </c>
      <c r="C21" s="14">
        <f t="shared" si="0"/>
        <v>2.511969844960907</v>
      </c>
      <c r="D21" s="14">
        <f t="shared" si="0"/>
        <v>2.406920555450972</v>
      </c>
      <c r="E21" s="14">
        <f t="shared" si="0"/>
        <v>2.3101072021925386</v>
      </c>
      <c r="F21" s="14">
        <f t="shared" si="0"/>
        <v>2.2205374949968055</v>
      </c>
      <c r="G21" s="14">
        <f t="shared" si="0"/>
        <v>2.1373814229702273</v>
      </c>
      <c r="H21" s="14">
        <f t="shared" si="0"/>
        <v>2.0599379599071224</v>
      </c>
    </row>
    <row r="22" spans="1:8" ht="12.75">
      <c r="A22" s="8">
        <f t="shared" si="1"/>
        <v>2.25</v>
      </c>
      <c r="B22" s="14">
        <f t="shared" si="0"/>
        <v>2.8896583780350724</v>
      </c>
      <c r="C22" s="14">
        <f t="shared" si="0"/>
        <v>2.787696825960163</v>
      </c>
      <c r="D22" s="14">
        <f t="shared" si="0"/>
        <v>2.693586135554028</v>
      </c>
      <c r="E22" s="14">
        <f t="shared" si="0"/>
        <v>2.6063355402936628</v>
      </c>
      <c r="F22" s="14">
        <f t="shared" si="0"/>
        <v>2.525128639473769</v>
      </c>
      <c r="G22" s="14">
        <f t="shared" si="0"/>
        <v>2.4492844681862556</v>
      </c>
      <c r="H22" s="14">
        <f t="shared" si="0"/>
        <v>2.3782289602841447</v>
      </c>
    </row>
    <row r="23" spans="1:8" ht="12.75">
      <c r="A23" s="18">
        <f t="shared" si="1"/>
        <v>2.5</v>
      </c>
      <c r="B23" s="19">
        <f t="shared" si="0"/>
        <v>3.135006807639364</v>
      </c>
      <c r="C23" s="19">
        <f t="shared" si="0"/>
        <v>3.044779084571524</v>
      </c>
      <c r="D23" s="19">
        <f t="shared" si="0"/>
        <v>2.9611133736026862</v>
      </c>
      <c r="E23" s="19">
        <f t="shared" si="0"/>
        <v>2.883185881168475</v>
      </c>
      <c r="F23" s="19">
        <f t="shared" si="0"/>
        <v>2.810319785421591</v>
      </c>
      <c r="G23" s="19">
        <f t="shared" si="0"/>
        <v>2.7419517327734484</v>
      </c>
      <c r="H23" s="19">
        <f t="shared" si="0"/>
        <v>2.677607490471062</v>
      </c>
    </row>
    <row r="26" spans="1:3" ht="12.75">
      <c r="A26" s="1" t="s">
        <v>4</v>
      </c>
      <c r="C26" s="11">
        <f>B8</f>
        <v>2</v>
      </c>
    </row>
    <row r="27" spans="1:3" ht="12.75">
      <c r="A27" s="1" t="s">
        <v>15</v>
      </c>
      <c r="C27" s="6">
        <v>2.22</v>
      </c>
    </row>
    <row r="28" spans="1:3" ht="14.25">
      <c r="A28" s="1" t="s">
        <v>11</v>
      </c>
      <c r="C28" s="7">
        <v>0</v>
      </c>
    </row>
    <row r="29" spans="1:3" s="2" customFormat="1" ht="12.75">
      <c r="A29" s="2" t="s">
        <v>5</v>
      </c>
      <c r="C29" s="12">
        <f>C26*C27*C28</f>
        <v>0</v>
      </c>
    </row>
    <row r="31" spans="1:8" ht="12.75">
      <c r="A31" s="23" t="s">
        <v>13</v>
      </c>
      <c r="B31" s="22"/>
      <c r="C31" s="22"/>
      <c r="D31" s="22"/>
      <c r="E31" s="22"/>
      <c r="F31" s="22"/>
      <c r="G31" s="22"/>
      <c r="H31" s="22"/>
    </row>
    <row r="32" spans="1:8" ht="12.75">
      <c r="A32" s="23" t="s">
        <v>14</v>
      </c>
      <c r="B32" s="22"/>
      <c r="C32" s="22"/>
      <c r="D32" s="22"/>
      <c r="E32" s="22"/>
      <c r="F32" s="22"/>
      <c r="G32" s="22"/>
      <c r="H32" s="22"/>
    </row>
    <row r="33" spans="1:8" ht="12.75">
      <c r="A33" s="22" t="s">
        <v>10</v>
      </c>
      <c r="B33" s="22"/>
      <c r="C33" s="22"/>
      <c r="D33" s="22"/>
      <c r="E33" s="22"/>
      <c r="F33" s="22"/>
      <c r="G33" s="22"/>
      <c r="H33" s="22"/>
    </row>
    <row r="34" spans="1:8" ht="12.75">
      <c r="A34" s="23" t="s">
        <v>16</v>
      </c>
      <c r="B34" s="22"/>
      <c r="C34" s="22"/>
      <c r="D34" s="22"/>
      <c r="E34" s="22"/>
      <c r="F34" s="22"/>
      <c r="G34" s="22"/>
      <c r="H34" s="22"/>
    </row>
    <row r="35" spans="1:8" ht="12.75">
      <c r="A35" s="23" t="s">
        <v>17</v>
      </c>
      <c r="B35" s="22"/>
      <c r="C35" s="22"/>
      <c r="D35" s="22"/>
      <c r="E35" s="22"/>
      <c r="F35" s="22"/>
      <c r="G35" s="22"/>
      <c r="H35" s="22"/>
    </row>
  </sheetData>
  <mergeCells count="7">
    <mergeCell ref="A33:H33"/>
    <mergeCell ref="A34:H34"/>
    <mergeCell ref="A35:H35"/>
    <mergeCell ref="A1:H1"/>
    <mergeCell ref="A2:H6"/>
    <mergeCell ref="A31:H31"/>
    <mergeCell ref="A32:H32"/>
  </mergeCells>
  <printOptions/>
  <pageMargins left="0.5" right="0.5" top="0.5" bottom="0.5"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ECONorthwest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Grover</dc:creator>
  <cp:keywords/>
  <dc:description/>
  <cp:lastModifiedBy>Christians</cp:lastModifiedBy>
  <cp:lastPrinted>2001-11-19T21:41:04Z</cp:lastPrinted>
  <dcterms:created xsi:type="dcterms:W3CDTF">2001-03-12T22:57:07Z</dcterms:created>
  <dcterms:modified xsi:type="dcterms:W3CDTF">2001-11-20T23:34:20Z</dcterms:modified>
  <cp:category/>
  <cp:version/>
  <cp:contentType/>
  <cp:contentStatus/>
</cp:coreProperties>
</file>