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ReadMe" sheetId="1" r:id="rId1"/>
    <sheet name="data &amp; resuts" sheetId="2" r:id="rId2"/>
    <sheet name="data synthesizer" sheetId="3" r:id="rId3"/>
  </sheets>
  <definedNames/>
  <calcPr fullCalcOnLoad="1"/>
</workbook>
</file>

<file path=xl/sharedStrings.xml><?xml version="1.0" encoding="utf-8"?>
<sst xmlns="http://schemas.openxmlformats.org/spreadsheetml/2006/main" count="77" uniqueCount="65">
  <si>
    <t>count</t>
  </si>
  <si>
    <t>excess platform wait</t>
  </si>
  <si>
    <t>equivalent excess wait</t>
  </si>
  <si>
    <t>excess budgeted wait</t>
  </si>
  <si>
    <t>change</t>
  </si>
  <si>
    <t>case No-OC</t>
  </si>
  <si>
    <t>case OC</t>
  </si>
  <si>
    <t>DATA SUMMARY</t>
  </si>
  <si>
    <t>mean V</t>
  </si>
  <si>
    <t xml:space="preserve">mean V </t>
  </si>
  <si>
    <t>std dev of V</t>
  </si>
  <si>
    <t>Percentile values</t>
  </si>
  <si>
    <t>Waiting Time Summary</t>
  </si>
  <si>
    <t>Reformatted for graphing</t>
  </si>
  <si>
    <t>delta for</t>
  </si>
  <si>
    <t>sum</t>
  </si>
  <si>
    <t>Deviations less than or equal to:</t>
  </si>
  <si>
    <t>One minute early</t>
  </si>
  <si>
    <t>On time</t>
  </si>
  <si>
    <t>&gt; 1 min early</t>
  </si>
  <si>
    <t>&gt;10 min late</t>
  </si>
  <si>
    <t>3+ to 5 min late</t>
  </si>
  <si>
    <t>5+ to 10 min late</t>
  </si>
  <si>
    <t>potential wait</t>
  </si>
  <si>
    <t>schedule adjusted by this amount</t>
  </si>
  <si>
    <t>Distribution of Schedule Deviations</t>
  </si>
  <si>
    <t>Peter G. Furth, Northeastern University</t>
  </si>
  <si>
    <t>able to board the first trip that comes (i.e., no pass-ups).</t>
  </si>
  <si>
    <t>Contents:</t>
  </si>
  <si>
    <t>For further docmentation, see the TCRP project H28 Final Report.</t>
  </si>
  <si>
    <t>Long Hdwy Waiting Prototype H28</t>
  </si>
  <si>
    <t>This file's worksheets analyze waiting time on transit routes with long headways,</t>
  </si>
  <si>
    <t>assuming that (a) passengers target a particular scheduled departure and (b) are</t>
  </si>
  <si>
    <t>Passenger's target arrival time is assumed to be chosen so as to give them a</t>
  </si>
  <si>
    <t>2% chance of arriving after the bus.</t>
  </si>
  <si>
    <t>Data (Observed values of V = Schedule Deviation)</t>
  </si>
  <si>
    <t>"Data &amp; Results" contains schedule data for two cases, called Case No-OC</t>
  </si>
  <si>
    <t>and Case OC. "OC" means operational control. This sheet also contains</t>
  </si>
  <si>
    <t>result tables and graphs.</t>
  </si>
  <si>
    <t>"Data Synthesizer" is a worksheet that can be used to synthesize data, which</t>
  </si>
  <si>
    <t>can then be copied (Paste Special / Values) back into the "Data and Results".</t>
  </si>
  <si>
    <t>By changing the parameters governing the synthesized data, one can see</t>
  </si>
  <si>
    <t>how results change with parameters.</t>
  </si>
  <si>
    <t>Data Synthesizer</t>
  </si>
  <si>
    <t>Parameters</t>
  </si>
  <si>
    <t>target mean</t>
  </si>
  <si>
    <t>target sdev</t>
  </si>
  <si>
    <t>Case No-OC</t>
  </si>
  <si>
    <t>Case OC</t>
  </si>
  <si>
    <t>Paste Special / Values</t>
  </si>
  <si>
    <t>Summary of Data</t>
  </si>
  <si>
    <t>sample mean</t>
  </si>
  <si>
    <t>sample sdev</t>
  </si>
  <si>
    <t>data from B14:B113</t>
  </si>
  <si>
    <t>% trips to be considered early &amp; held</t>
  </si>
  <si>
    <t>maximum lateness after trips are held</t>
  </si>
  <si>
    <t>Case OC data has the same schedule deviations as case No-OC, except as follows:</t>
  </si>
  <si>
    <t>That makes all the schedule deviations smaller by that amount.</t>
  </si>
  <si>
    <t xml:space="preserve">2. Any deviation that would be negative after adjustment is instead given a random </t>
  </si>
  <si>
    <t>1. The schedule has been adjusted by a fixed amount shown in "Data Synthesizer" G7.</t>
  </si>
  <si>
    <t>positive value between 0 and the number shown in "Data Synthesizer" G4.</t>
  </si>
  <si>
    <t xml:space="preserve">3. The schedule adjustment amount in "Data Synthesizer" G7 will be automatically </t>
  </si>
  <si>
    <t>calculated based on the percentage entered in that sheet's G3. The</t>
  </si>
  <si>
    <t xml:space="preserve">original value in that cell, 30, means that the schedule should be adjusted by </t>
  </si>
  <si>
    <t>an amount that would cause 30 percent of the trips, if not held, to depart early.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</si>
</sst>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V-&quot;00"/>
    <numFmt numFmtId="169" formatCode="&quot;% &lt; &quot;0\ &quot;min&quot;"/>
    <numFmt numFmtId="170" formatCode="&quot;% &gt; &quot;0.0\ &quot;min&quot;"/>
    <numFmt numFmtId="171" formatCode="&quot;% &lt; &quot;0.0\ &quot;min&quot;"/>
    <numFmt numFmtId="172" formatCode="&quot;% &lt; &quot;\-0.0\ &quot;min&quot;"/>
    <numFmt numFmtId="173" formatCode="&quot;less than &quot;\ \-0.0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.75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9" fontId="0" fillId="0" borderId="0" xfId="21" applyAlignment="1">
      <alignment/>
    </xf>
    <xf numFmtId="168" fontId="0" fillId="0" borderId="0" xfId="0" applyNumberFormat="1" applyAlignment="1">
      <alignment horizontal="left"/>
    </xf>
    <xf numFmtId="17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9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5" fontId="0" fillId="0" borderId="0" xfId="0" applyNumberFormat="1" applyAlignment="1">
      <alignment/>
    </xf>
    <xf numFmtId="0" fontId="9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11" fillId="0" borderId="1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b. Waiting Time Summary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525"/>
          <c:w val="0.45075"/>
          <c:h val="0.81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&amp; resuts'!$L$22</c:f>
              <c:strCache>
                <c:ptCount val="1"/>
                <c:pt idx="0">
                  <c:v>excess platform wait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&amp; resuts'!$M$21:$N$21</c:f>
              <c:strCache/>
            </c:strRef>
          </c:cat>
          <c:val>
            <c:numRef>
              <c:f>'data &amp; resuts'!$M$22:$N$22</c:f>
              <c:numCache/>
            </c:numRef>
          </c:val>
        </c:ser>
        <c:ser>
          <c:idx val="1"/>
          <c:order val="1"/>
          <c:tx>
            <c:strRef>
              <c:f>'data &amp; resuts'!$L$23</c:f>
              <c:strCache>
                <c:ptCount val="1"/>
                <c:pt idx="0">
                  <c:v>equivalent excess wait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&amp; resuts'!$M$21:$N$21</c:f>
              <c:strCache/>
            </c:strRef>
          </c:cat>
          <c:val>
            <c:numRef>
              <c:f>'data &amp; resuts'!$M$23:$N$23</c:f>
              <c:numCache/>
            </c:numRef>
          </c:val>
        </c:ser>
        <c:ser>
          <c:idx val="2"/>
          <c:order val="2"/>
          <c:tx>
            <c:strRef>
              <c:f>'data &amp; resuts'!$L$24</c:f>
              <c:strCache>
                <c:ptCount val="1"/>
                <c:pt idx="0">
                  <c:v>excess budgeted wait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&amp; resuts'!$M$21:$N$21</c:f>
              <c:strCache/>
            </c:strRef>
          </c:cat>
          <c:val>
            <c:numRef>
              <c:f>'data &amp; resuts'!$M$24:$N$24</c:f>
              <c:numCache/>
            </c:numRef>
          </c:val>
        </c:ser>
        <c:overlap val="100"/>
        <c:axId val="55649422"/>
        <c:axId val="31082751"/>
      </c:bar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82751"/>
        <c:crosses val="autoZero"/>
        <c:auto val="1"/>
        <c:lblOffset val="100"/>
        <c:noMultiLvlLbl val="0"/>
      </c:catAx>
      <c:valAx>
        <c:axId val="3108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4942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02"/>
          <c:y val="0.3605"/>
          <c:w val="0.3915"/>
          <c:h val="0.38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a. Distribution of Schedule Deviations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5225"/>
          <c:w val="0.5885"/>
          <c:h val="0.8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&amp; resuts'!$H$9</c:f>
              <c:strCache>
                <c:ptCount val="1"/>
                <c:pt idx="0">
                  <c:v>&gt; 1 min early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&amp; resuts'!$I$8:$J$8</c:f>
              <c:strCache/>
            </c:strRef>
          </c:cat>
          <c:val>
            <c:numRef>
              <c:f>'data &amp; resuts'!$I$9:$J$9</c:f>
              <c:numCache/>
            </c:numRef>
          </c:val>
        </c:ser>
        <c:ser>
          <c:idx val="1"/>
          <c:order val="1"/>
          <c:tx>
            <c:strRef>
              <c:f>'data &amp; resuts'!$H$10</c:f>
              <c:strCache>
                <c:ptCount val="1"/>
                <c:pt idx="0">
                  <c:v>One minute early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&amp; resuts'!$I$8:$J$8</c:f>
              <c:strCache/>
            </c:strRef>
          </c:cat>
          <c:val>
            <c:numRef>
              <c:f>'data &amp; resuts'!$I$10:$J$10</c:f>
              <c:numCache/>
            </c:numRef>
          </c:val>
        </c:ser>
        <c:ser>
          <c:idx val="2"/>
          <c:order val="2"/>
          <c:tx>
            <c:strRef>
              <c:f>'data &amp; resuts'!$H$11</c:f>
              <c:strCache>
                <c:ptCount val="1"/>
                <c:pt idx="0">
                  <c:v>On time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&amp; resuts'!$I$8:$J$8</c:f>
              <c:strCache/>
            </c:strRef>
          </c:cat>
          <c:val>
            <c:numRef>
              <c:f>'data &amp; resuts'!$I$11:$J$11</c:f>
              <c:numCache/>
            </c:numRef>
          </c:val>
        </c:ser>
        <c:ser>
          <c:idx val="3"/>
          <c:order val="3"/>
          <c:tx>
            <c:strRef>
              <c:f>'data &amp; resuts'!$H$12</c:f>
              <c:strCache>
                <c:ptCount val="1"/>
                <c:pt idx="0">
                  <c:v>3+ to 5 min late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&amp; resuts'!$I$8:$J$8</c:f>
              <c:strCache/>
            </c:strRef>
          </c:cat>
          <c:val>
            <c:numRef>
              <c:f>'data &amp; resuts'!$I$12:$J$12</c:f>
              <c:numCache/>
            </c:numRef>
          </c:val>
        </c:ser>
        <c:ser>
          <c:idx val="4"/>
          <c:order val="4"/>
          <c:tx>
            <c:strRef>
              <c:f>'data &amp; resuts'!$H$13</c:f>
              <c:strCache>
                <c:ptCount val="1"/>
                <c:pt idx="0">
                  <c:v>5+ to 10 min late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&amp; resuts'!$I$8:$J$8</c:f>
              <c:strCache/>
            </c:strRef>
          </c:cat>
          <c:val>
            <c:numRef>
              <c:f>'data &amp; resuts'!$I$13:$J$13</c:f>
              <c:numCache/>
            </c:numRef>
          </c:val>
        </c:ser>
        <c:ser>
          <c:idx val="5"/>
          <c:order val="5"/>
          <c:tx>
            <c:strRef>
              <c:f>'data &amp; resuts'!$H$14</c:f>
              <c:strCache>
                <c:ptCount val="1"/>
                <c:pt idx="0">
                  <c:v>&gt;10 min late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&amp; resuts'!$I$8:$J$8</c:f>
              <c:strCache/>
            </c:strRef>
          </c:cat>
          <c:val>
            <c:numRef>
              <c:f>'data &amp; resuts'!$I$14:$J$14</c:f>
              <c:numCache/>
            </c:numRef>
          </c:val>
        </c:ser>
        <c:overlap val="100"/>
        <c:axId val="11309304"/>
        <c:axId val="34674873"/>
      </c:barChart>
      <c:catAx>
        <c:axId val="1130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4873"/>
        <c:crosses val="autoZero"/>
        <c:auto val="1"/>
        <c:lblOffset val="100"/>
        <c:noMultiLvlLbl val="0"/>
      </c:catAx>
      <c:valAx>
        <c:axId val="3467487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09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28</xdr:row>
      <xdr:rowOff>19050</xdr:rowOff>
    </xdr:from>
    <xdr:to>
      <xdr:col>14</xdr:col>
      <xdr:colOff>257175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8629650" y="4962525"/>
        <a:ext cx="29813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47625</xdr:rowOff>
    </xdr:from>
    <xdr:to>
      <xdr:col>9</xdr:col>
      <xdr:colOff>704850</xdr:colOff>
      <xdr:row>49</xdr:row>
      <xdr:rowOff>47625</xdr:rowOff>
    </xdr:to>
    <xdr:graphicFrame>
      <xdr:nvGraphicFramePr>
        <xdr:cNvPr id="2" name="Chart 2"/>
        <xdr:cNvGraphicFramePr/>
      </xdr:nvGraphicFramePr>
      <xdr:xfrm>
        <a:off x="4857750" y="4991100"/>
        <a:ext cx="34194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3">
      <selection activeCell="E29" sqref="E29"/>
    </sheetView>
  </sheetViews>
  <sheetFormatPr defaultColWidth="9.140625" defaultRowHeight="12.75"/>
  <cols>
    <col min="2" max="2" width="4.140625" style="0" customWidth="1"/>
  </cols>
  <sheetData>
    <row r="1" ht="18">
      <c r="A1" s="14" t="s">
        <v>30</v>
      </c>
    </row>
    <row r="3" ht="12.75">
      <c r="A3" t="s">
        <v>26</v>
      </c>
    </row>
    <row r="4" ht="12.75">
      <c r="A4" s="15">
        <v>38639</v>
      </c>
    </row>
    <row r="6" ht="12.75">
      <c r="A6" t="s">
        <v>31</v>
      </c>
    </row>
    <row r="7" ht="12.75">
      <c r="A7" t="s">
        <v>32</v>
      </c>
    </row>
    <row r="8" ht="12.75">
      <c r="A8" t="s">
        <v>27</v>
      </c>
    </row>
    <row r="10" ht="12.75">
      <c r="A10" t="s">
        <v>33</v>
      </c>
    </row>
    <row r="11" ht="12.75">
      <c r="A11" t="s">
        <v>34</v>
      </c>
    </row>
    <row r="13" ht="12.75">
      <c r="A13" t="s">
        <v>28</v>
      </c>
    </row>
    <row r="14" ht="12.75">
      <c r="B14" t="s">
        <v>36</v>
      </c>
    </row>
    <row r="15" ht="12.75">
      <c r="C15" t="s">
        <v>37</v>
      </c>
    </row>
    <row r="16" ht="12.75">
      <c r="C16" t="s">
        <v>38</v>
      </c>
    </row>
    <row r="17" ht="12.75">
      <c r="B17" t="s">
        <v>39</v>
      </c>
    </row>
    <row r="18" ht="12.75">
      <c r="C18" t="s">
        <v>40</v>
      </c>
    </row>
    <row r="19" ht="12.75">
      <c r="C19" t="s">
        <v>41</v>
      </c>
    </row>
    <row r="20" ht="12.75">
      <c r="C20" t="s">
        <v>42</v>
      </c>
    </row>
    <row r="22" ht="12.75">
      <c r="A22" t="s">
        <v>56</v>
      </c>
    </row>
    <row r="23" ht="12.75">
      <c r="B23" t="s">
        <v>59</v>
      </c>
    </row>
    <row r="24" ht="12.75">
      <c r="C24" t="s">
        <v>57</v>
      </c>
    </row>
    <row r="26" ht="12.75">
      <c r="B26" t="s">
        <v>58</v>
      </c>
    </row>
    <row r="27" ht="12.75">
      <c r="C27" t="s">
        <v>60</v>
      </c>
    </row>
    <row r="29" ht="12.75">
      <c r="B29" t="s">
        <v>61</v>
      </c>
    </row>
    <row r="30" ht="12.75">
      <c r="C30" t="s">
        <v>62</v>
      </c>
    </row>
    <row r="31" ht="12.75">
      <c r="C31" t="s">
        <v>63</v>
      </c>
    </row>
    <row r="32" ht="12.75">
      <c r="C32" t="s">
        <v>64</v>
      </c>
    </row>
    <row r="34" ht="12.75">
      <c r="A34" t="s">
        <v>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8"/>
  <sheetViews>
    <sheetView workbookViewId="0" topLeftCell="E22">
      <selection activeCell="A28" sqref="A28"/>
    </sheetView>
  </sheetViews>
  <sheetFormatPr defaultColWidth="9.140625" defaultRowHeight="12.75"/>
  <cols>
    <col min="2" max="2" width="20.140625" style="0" customWidth="1"/>
    <col min="3" max="3" width="11.8515625" style="0" customWidth="1"/>
    <col min="4" max="4" width="11.140625" style="0" customWidth="1"/>
    <col min="5" max="5" width="11.421875" style="0" customWidth="1"/>
    <col min="8" max="8" width="19.57421875" style="0" customWidth="1"/>
    <col min="9" max="9" width="12.00390625" style="0" customWidth="1"/>
    <col min="10" max="10" width="11.28125" style="0" customWidth="1"/>
    <col min="12" max="12" width="18.00390625" style="0" customWidth="1"/>
  </cols>
  <sheetData>
    <row r="1" spans="3:5" s="6" customFormat="1" ht="25.5">
      <c r="C1" s="16" t="s">
        <v>5</v>
      </c>
      <c r="D1" s="16" t="s">
        <v>6</v>
      </c>
      <c r="E1" s="16" t="s">
        <v>4</v>
      </c>
    </row>
    <row r="2" s="6" customFormat="1" ht="12.75">
      <c r="A2" s="7" t="s">
        <v>7</v>
      </c>
    </row>
    <row r="3" spans="2:4" ht="12.75">
      <c r="B3" t="s">
        <v>0</v>
      </c>
      <c r="C3">
        <f>COUNT(C$29:C$128)</f>
        <v>100</v>
      </c>
      <c r="D3">
        <f>COUNT(D$29:D$128)</f>
        <v>100</v>
      </c>
    </row>
    <row r="4" spans="2:5" ht="12.75">
      <c r="B4" t="s">
        <v>9</v>
      </c>
      <c r="C4" s="1">
        <f>AVERAGE(C$29:C$128)</f>
        <v>3.483199999999999</v>
      </c>
      <c r="D4" s="1">
        <f>AVERAGE(D$29:D$128)</f>
        <v>1.8785999999999996</v>
      </c>
      <c r="E4" s="1">
        <f>D4-C4</f>
        <v>-1.6045999999999996</v>
      </c>
    </row>
    <row r="5" spans="2:5" ht="12.75">
      <c r="B5" t="s">
        <v>10</v>
      </c>
      <c r="C5" s="1">
        <f>STDEVP(C$29:C$128)</f>
        <v>2.2191542893634053</v>
      </c>
      <c r="D5" s="1">
        <f>STDEVP(D$29:D$128)</f>
        <v>1.5449461285106354</v>
      </c>
      <c r="E5" s="1">
        <f>D5-C5</f>
        <v>-0.6742081608527699</v>
      </c>
    </row>
    <row r="6" spans="3:5" ht="12.75">
      <c r="C6" s="1"/>
      <c r="D6" s="1"/>
      <c r="E6" s="1"/>
    </row>
    <row r="7" spans="1:5" ht="15">
      <c r="A7" s="13" t="s">
        <v>25</v>
      </c>
      <c r="C7" s="1"/>
      <c r="D7" s="1"/>
      <c r="E7" s="1"/>
    </row>
    <row r="8" spans="1:10" ht="12.75">
      <c r="A8" t="s">
        <v>16</v>
      </c>
      <c r="C8" s="1"/>
      <c r="D8" s="1"/>
      <c r="G8" s="12" t="s">
        <v>13</v>
      </c>
      <c r="H8" s="11"/>
      <c r="I8" s="6" t="s">
        <v>5</v>
      </c>
      <c r="J8" s="6" t="s">
        <v>6</v>
      </c>
    </row>
    <row r="9" spans="2:10" ht="12.75">
      <c r="B9" s="8">
        <v>-1</v>
      </c>
      <c r="C9" s="3">
        <f aca="true" t="shared" si="0" ref="C9:D14">IF(C$29&gt;=$B9,0%,MATCH($B9-0.0001,C$29:C$128,1)/C$3)</f>
        <v>0.03</v>
      </c>
      <c r="D9" s="3">
        <f t="shared" si="0"/>
        <v>0</v>
      </c>
      <c r="E9" s="3">
        <f aca="true" t="shared" si="1" ref="E9:E14">D9-C9</f>
        <v>-0.03</v>
      </c>
      <c r="H9" t="s">
        <v>19</v>
      </c>
      <c r="I9" s="9">
        <f>C9</f>
        <v>0.03</v>
      </c>
      <c r="J9" s="9">
        <f>D9</f>
        <v>0</v>
      </c>
    </row>
    <row r="10" spans="2:10" ht="12.75">
      <c r="B10" s="8">
        <v>0</v>
      </c>
      <c r="C10" s="3">
        <f t="shared" si="0"/>
        <v>0.05</v>
      </c>
      <c r="D10" s="3">
        <f t="shared" si="0"/>
        <v>0</v>
      </c>
      <c r="E10" s="3">
        <f t="shared" si="1"/>
        <v>-0.05</v>
      </c>
      <c r="H10" t="s">
        <v>17</v>
      </c>
      <c r="I10" s="9">
        <f>C10-C9</f>
        <v>0.020000000000000004</v>
      </c>
      <c r="J10" s="9">
        <f>D10-D9</f>
        <v>0</v>
      </c>
    </row>
    <row r="11" spans="2:10" ht="12.75">
      <c r="B11" s="8">
        <v>3</v>
      </c>
      <c r="C11" s="3">
        <f t="shared" si="0"/>
        <v>0.44</v>
      </c>
      <c r="D11" s="3">
        <f t="shared" si="0"/>
        <v>0.79</v>
      </c>
      <c r="E11" s="3">
        <f t="shared" si="1"/>
        <v>0.35000000000000003</v>
      </c>
      <c r="H11" t="s">
        <v>18</v>
      </c>
      <c r="I11" s="9">
        <f aca="true" t="shared" si="2" ref="I11:J14">C11-C10</f>
        <v>0.39</v>
      </c>
      <c r="J11" s="9">
        <f t="shared" si="2"/>
        <v>0.79</v>
      </c>
    </row>
    <row r="12" spans="2:10" ht="12.75">
      <c r="B12" s="8">
        <v>5</v>
      </c>
      <c r="C12" s="3">
        <f t="shared" si="0"/>
        <v>0.75</v>
      </c>
      <c r="D12" s="3">
        <f t="shared" si="0"/>
        <v>0.97</v>
      </c>
      <c r="E12" s="3">
        <f t="shared" si="1"/>
        <v>0.21999999999999997</v>
      </c>
      <c r="H12" t="s">
        <v>21</v>
      </c>
      <c r="I12" s="9">
        <f t="shared" si="2"/>
        <v>0.31</v>
      </c>
      <c r="J12" s="9">
        <f t="shared" si="2"/>
        <v>0.17999999999999994</v>
      </c>
    </row>
    <row r="13" spans="2:10" ht="12.75">
      <c r="B13" s="8">
        <v>10</v>
      </c>
      <c r="C13" s="3">
        <f t="shared" si="0"/>
        <v>1</v>
      </c>
      <c r="D13" s="3">
        <f t="shared" si="0"/>
        <v>1</v>
      </c>
      <c r="E13" s="3">
        <f t="shared" si="1"/>
        <v>0</v>
      </c>
      <c r="H13" t="s">
        <v>22</v>
      </c>
      <c r="I13" s="9">
        <f t="shared" si="2"/>
        <v>0.25</v>
      </c>
      <c r="J13" s="9">
        <f t="shared" si="2"/>
        <v>0.030000000000000027</v>
      </c>
    </row>
    <row r="14" spans="2:10" ht="12.75">
      <c r="B14" s="8">
        <v>100</v>
      </c>
      <c r="C14" s="3">
        <f t="shared" si="0"/>
        <v>1</v>
      </c>
      <c r="D14" s="3">
        <f t="shared" si="0"/>
        <v>1</v>
      </c>
      <c r="E14" s="3">
        <f t="shared" si="1"/>
        <v>0</v>
      </c>
      <c r="H14" t="s">
        <v>20</v>
      </c>
      <c r="I14" s="9">
        <f t="shared" si="2"/>
        <v>0</v>
      </c>
      <c r="J14" s="9">
        <f t="shared" si="2"/>
        <v>0</v>
      </c>
    </row>
    <row r="15" spans="2:10" ht="12.75">
      <c r="B15" s="8"/>
      <c r="C15" s="3"/>
      <c r="D15" s="3"/>
      <c r="E15" s="3"/>
      <c r="I15" s="9"/>
      <c r="J15" s="9"/>
    </row>
    <row r="16" spans="1:10" ht="15">
      <c r="A16" s="13" t="s">
        <v>11</v>
      </c>
      <c r="B16" s="5"/>
      <c r="C16" s="3"/>
      <c r="D16" s="3"/>
      <c r="E16" s="3"/>
      <c r="H16" t="s">
        <v>15</v>
      </c>
      <c r="I16" s="9">
        <f>SUM(I9:I14)</f>
        <v>1</v>
      </c>
      <c r="J16" s="9">
        <f>SUM(J9:J14)</f>
        <v>1</v>
      </c>
    </row>
    <row r="17" spans="2:5" ht="12.75">
      <c r="B17" s="4">
        <v>2</v>
      </c>
      <c r="C17" s="1">
        <f>PERCENTILE(C$29:C$128,$B17/100)</f>
        <v>-1.0268000000000002</v>
      </c>
      <c r="D17" s="1">
        <f>PERCENTILE(D$29:D$128,$B17/100)</f>
        <v>0.0294</v>
      </c>
      <c r="E17" s="1">
        <f>D17-C17</f>
        <v>1.0562000000000002</v>
      </c>
    </row>
    <row r="18" spans="2:5" ht="12.75">
      <c r="B18" s="4" t="s">
        <v>8</v>
      </c>
      <c r="C18" s="1">
        <f>C4</f>
        <v>3.483199999999999</v>
      </c>
      <c r="D18" s="1">
        <f>D4</f>
        <v>1.8785999999999996</v>
      </c>
      <c r="E18" s="1">
        <f>D18-C18</f>
        <v>-1.6045999999999996</v>
      </c>
    </row>
    <row r="19" spans="2:5" ht="12.75">
      <c r="B19" s="4">
        <v>95</v>
      </c>
      <c r="C19" s="1">
        <f>PERCENTILE(C$29:C$128,$B19/100)</f>
        <v>6.8445</v>
      </c>
      <c r="D19" s="1">
        <f>PERCENTILE(D$29:D$128,$B19/100)</f>
        <v>4.6445</v>
      </c>
      <c r="E19" s="1">
        <f>D19-C19</f>
        <v>-2.2</v>
      </c>
    </row>
    <row r="20" spans="2:5" ht="12.75">
      <c r="B20" s="4"/>
      <c r="C20" s="2"/>
      <c r="D20" s="2"/>
      <c r="E20" s="1"/>
    </row>
    <row r="21" spans="1:14" ht="25.5">
      <c r="A21" s="13" t="s">
        <v>12</v>
      </c>
      <c r="L21" s="10" t="s">
        <v>13</v>
      </c>
      <c r="M21" s="6" t="s">
        <v>5</v>
      </c>
      <c r="N21" s="6" t="s">
        <v>6</v>
      </c>
    </row>
    <row r="22" spans="2:14" ht="12.75">
      <c r="B22" t="s">
        <v>1</v>
      </c>
      <c r="C22" s="2">
        <f>C4-C17</f>
        <v>4.51</v>
      </c>
      <c r="D22" s="2">
        <f>D4-D17</f>
        <v>1.8491999999999995</v>
      </c>
      <c r="E22" s="2">
        <f>D22-C22</f>
        <v>-2.6608</v>
      </c>
      <c r="L22" t="s">
        <v>1</v>
      </c>
      <c r="M22" s="1">
        <f>C22</f>
        <v>4.51</v>
      </c>
      <c r="N22" s="1">
        <f>D22</f>
        <v>1.8491999999999995</v>
      </c>
    </row>
    <row r="23" spans="2:14" ht="12.75">
      <c r="B23" t="s">
        <v>2</v>
      </c>
      <c r="C23" s="2">
        <f>AVERAGE(C22,C24)</f>
        <v>6.19065</v>
      </c>
      <c r="D23" s="2">
        <f>AVERAGE(D22,D24)</f>
        <v>3.23215</v>
      </c>
      <c r="E23" s="2">
        <f>D23-C23</f>
        <v>-2.9585</v>
      </c>
      <c r="K23" t="s">
        <v>14</v>
      </c>
      <c r="L23" t="s">
        <v>2</v>
      </c>
      <c r="M23" s="1">
        <f>C23-C22</f>
        <v>1.68065</v>
      </c>
      <c r="N23" s="1">
        <f>D23-D22</f>
        <v>1.3829500000000003</v>
      </c>
    </row>
    <row r="24" spans="2:14" ht="12.75">
      <c r="B24" t="s">
        <v>3</v>
      </c>
      <c r="C24" s="2">
        <f>C19-C17</f>
        <v>7.8713</v>
      </c>
      <c r="D24" s="2">
        <f>D19-D17</f>
        <v>4.6151</v>
      </c>
      <c r="E24" s="2">
        <f>D24-C24</f>
        <v>-3.2561999999999998</v>
      </c>
      <c r="K24" t="s">
        <v>14</v>
      </c>
      <c r="L24" t="s">
        <v>3</v>
      </c>
      <c r="M24" s="1">
        <f>C24-C23</f>
        <v>1.68065</v>
      </c>
      <c r="N24" s="1">
        <f>D24-D23</f>
        <v>1.3829500000000001</v>
      </c>
    </row>
    <row r="25" spans="2:14" ht="12.75">
      <c r="B25" t="s">
        <v>23</v>
      </c>
      <c r="C25" s="2">
        <f>C24-C22</f>
        <v>3.3613</v>
      </c>
      <c r="D25" s="2">
        <f>D24-D22</f>
        <v>2.7659000000000002</v>
      </c>
      <c r="E25" s="2">
        <f>D25-C25</f>
        <v>-0.5953999999999997</v>
      </c>
      <c r="L25" t="s">
        <v>15</v>
      </c>
      <c r="M25" s="1">
        <f>SUM(M22:M24)</f>
        <v>7.8713</v>
      </c>
      <c r="N25" s="1">
        <f>SUM(N22:N24)</f>
        <v>4.6151</v>
      </c>
    </row>
    <row r="26" spans="3:14" ht="12.75">
      <c r="C26" s="2"/>
      <c r="D26" s="2"/>
      <c r="E26" s="2"/>
      <c r="M26" s="1"/>
      <c r="N26" s="1"/>
    </row>
    <row r="27" spans="1:14" ht="15">
      <c r="A27" s="13" t="s">
        <v>35</v>
      </c>
      <c r="C27" s="2"/>
      <c r="D27" s="2"/>
      <c r="E27" s="2"/>
      <c r="M27" s="1"/>
      <c r="N27" s="1"/>
    </row>
    <row r="28" spans="3:4" ht="12.75" customHeight="1">
      <c r="C28" s="16" t="s">
        <v>5</v>
      </c>
      <c r="D28" s="16" t="s">
        <v>6</v>
      </c>
    </row>
    <row r="29" spans="3:4" ht="12.75">
      <c r="C29">
        <v>-1.61</v>
      </c>
      <c r="D29">
        <v>0</v>
      </c>
    </row>
    <row r="30" spans="3:4" ht="12.75">
      <c r="C30">
        <v>-1.36</v>
      </c>
      <c r="D30">
        <v>0</v>
      </c>
    </row>
    <row r="31" spans="3:4" ht="12.75">
      <c r="C31">
        <v>-1.02</v>
      </c>
      <c r="D31">
        <v>0.03</v>
      </c>
    </row>
    <row r="32" spans="3:4" ht="12.75">
      <c r="C32">
        <v>-0.44</v>
      </c>
      <c r="D32">
        <v>0.03</v>
      </c>
    </row>
    <row r="33" spans="3:4" ht="12.75">
      <c r="C33">
        <v>-0.35</v>
      </c>
      <c r="D33">
        <v>0.045</v>
      </c>
    </row>
    <row r="34" spans="3:4" ht="12.75">
      <c r="C34">
        <v>0.2</v>
      </c>
      <c r="D34">
        <v>0.05999999999999961</v>
      </c>
    </row>
    <row r="35" spans="3:4" ht="12.75">
      <c r="C35">
        <v>0.22</v>
      </c>
      <c r="D35">
        <v>0.12</v>
      </c>
    </row>
    <row r="36" spans="3:4" ht="12.75">
      <c r="C36">
        <v>0.39</v>
      </c>
      <c r="D36">
        <v>0.12</v>
      </c>
    </row>
    <row r="37" spans="3:4" ht="12.75">
      <c r="C37">
        <v>0.62</v>
      </c>
      <c r="D37">
        <v>0.14</v>
      </c>
    </row>
    <row r="38" spans="3:4" ht="12.75">
      <c r="C38">
        <v>0.63</v>
      </c>
      <c r="D38">
        <v>0.21</v>
      </c>
    </row>
    <row r="39" spans="3:4" ht="12.75">
      <c r="C39">
        <v>0.67</v>
      </c>
      <c r="D39">
        <v>0.24</v>
      </c>
    </row>
    <row r="40" spans="3:4" ht="12.75">
      <c r="C40">
        <v>0.7</v>
      </c>
      <c r="D40">
        <v>0.25</v>
      </c>
    </row>
    <row r="41" spans="3:4" ht="12.75">
      <c r="C41">
        <v>0.74</v>
      </c>
      <c r="D41">
        <v>0.36</v>
      </c>
    </row>
    <row r="42" spans="3:4" ht="12.75">
      <c r="C42">
        <v>0.9</v>
      </c>
      <c r="D42">
        <v>0.375</v>
      </c>
    </row>
    <row r="43" spans="3:4" ht="12.75">
      <c r="C43">
        <v>1.07</v>
      </c>
      <c r="D43">
        <v>0.38</v>
      </c>
    </row>
    <row r="44" spans="3:4" ht="12.75">
      <c r="C44">
        <v>1.08</v>
      </c>
      <c r="D44">
        <v>0.39</v>
      </c>
    </row>
    <row r="45" spans="3:4" ht="12.75">
      <c r="C45">
        <v>1.18</v>
      </c>
      <c r="D45">
        <v>0.405</v>
      </c>
    </row>
    <row r="46" spans="3:4" ht="12.75">
      <c r="C46">
        <v>1.28</v>
      </c>
      <c r="D46">
        <v>0.465</v>
      </c>
    </row>
    <row r="47" spans="3:4" ht="12.75">
      <c r="C47">
        <v>1.3</v>
      </c>
      <c r="D47">
        <v>0.48</v>
      </c>
    </row>
    <row r="48" spans="3:4" ht="12.75">
      <c r="C48">
        <v>1.31</v>
      </c>
      <c r="D48">
        <v>0.51</v>
      </c>
    </row>
    <row r="49" spans="3:4" ht="12.75">
      <c r="C49">
        <v>1.52</v>
      </c>
      <c r="D49">
        <v>0.52</v>
      </c>
    </row>
    <row r="50" spans="3:4" ht="12.75">
      <c r="C50">
        <v>1.57</v>
      </c>
      <c r="D50">
        <v>0.525</v>
      </c>
    </row>
    <row r="51" spans="3:4" ht="12.75">
      <c r="C51">
        <v>1.57</v>
      </c>
      <c r="D51">
        <v>0.56</v>
      </c>
    </row>
    <row r="52" spans="3:4" ht="12.75">
      <c r="C52">
        <v>1.6</v>
      </c>
      <c r="D52">
        <v>0.57</v>
      </c>
    </row>
    <row r="53" spans="3:4" ht="12.75">
      <c r="C53">
        <v>1.81</v>
      </c>
      <c r="D53">
        <v>0.58</v>
      </c>
    </row>
    <row r="54" spans="3:4" ht="12.75">
      <c r="C54">
        <v>1.87</v>
      </c>
      <c r="D54">
        <v>0.6</v>
      </c>
    </row>
    <row r="55" spans="3:4" ht="12.75">
      <c r="C55">
        <v>1.97</v>
      </c>
      <c r="D55">
        <v>0.645</v>
      </c>
    </row>
    <row r="56" spans="3:4" ht="12.75">
      <c r="C56">
        <v>2.05</v>
      </c>
      <c r="D56">
        <v>0.675</v>
      </c>
    </row>
    <row r="57" spans="3:4" ht="12.75">
      <c r="C57">
        <v>2.14</v>
      </c>
      <c r="D57">
        <v>0.68</v>
      </c>
    </row>
    <row r="58" spans="3:4" ht="12.75">
      <c r="C58">
        <v>2.2</v>
      </c>
      <c r="D58">
        <v>0.705</v>
      </c>
    </row>
    <row r="59" spans="3:4" ht="12.75">
      <c r="C59">
        <v>2.26</v>
      </c>
      <c r="D59">
        <v>0.72</v>
      </c>
    </row>
    <row r="60" spans="3:4" ht="12.75">
      <c r="C60">
        <v>2.34</v>
      </c>
      <c r="D60">
        <v>0.78</v>
      </c>
    </row>
    <row r="61" spans="3:4" ht="12.75">
      <c r="C61">
        <v>2.41</v>
      </c>
      <c r="D61">
        <v>0.795</v>
      </c>
    </row>
    <row r="62" spans="3:4" ht="12.75">
      <c r="C62">
        <v>2.44</v>
      </c>
      <c r="D62">
        <v>0.86</v>
      </c>
    </row>
    <row r="63" spans="3:4" ht="12.75">
      <c r="C63">
        <v>2.45</v>
      </c>
      <c r="D63">
        <v>0.87</v>
      </c>
    </row>
    <row r="64" spans="3:4" ht="12.75">
      <c r="C64">
        <v>2.58</v>
      </c>
      <c r="D64">
        <v>0.93</v>
      </c>
    </row>
    <row r="65" spans="3:4" ht="12.75">
      <c r="C65">
        <v>2.59</v>
      </c>
      <c r="D65">
        <v>0.945</v>
      </c>
    </row>
    <row r="66" spans="3:4" ht="12.75">
      <c r="C66">
        <v>2.71</v>
      </c>
      <c r="D66">
        <v>0.975</v>
      </c>
    </row>
    <row r="67" spans="3:4" ht="12.75">
      <c r="C67">
        <v>2.72</v>
      </c>
      <c r="D67">
        <v>1.07</v>
      </c>
    </row>
    <row r="68" spans="3:4" ht="12.75">
      <c r="C68">
        <v>2.76</v>
      </c>
      <c r="D68">
        <v>1.08</v>
      </c>
    </row>
    <row r="69" spans="3:4" ht="12.75">
      <c r="C69">
        <v>2.77</v>
      </c>
      <c r="D69">
        <v>1.095</v>
      </c>
    </row>
    <row r="70" spans="3:4" ht="12.75">
      <c r="C70">
        <v>2.78</v>
      </c>
      <c r="D70">
        <v>1.1</v>
      </c>
    </row>
    <row r="71" spans="3:4" ht="12.75">
      <c r="C71">
        <v>2.88</v>
      </c>
      <c r="D71">
        <v>1.11</v>
      </c>
    </row>
    <row r="72" spans="3:4" ht="12.75">
      <c r="C72">
        <v>2.92</v>
      </c>
      <c r="D72">
        <v>1.11</v>
      </c>
    </row>
    <row r="73" spans="3:4" ht="12.75">
      <c r="C73">
        <v>3.06</v>
      </c>
      <c r="D73">
        <v>1.125</v>
      </c>
    </row>
    <row r="74" spans="3:4" ht="12.75">
      <c r="C74">
        <v>3.27</v>
      </c>
      <c r="D74">
        <v>1.17</v>
      </c>
    </row>
    <row r="75" spans="3:4" ht="12.75">
      <c r="C75">
        <v>3.3</v>
      </c>
      <c r="D75">
        <v>1.2</v>
      </c>
    </row>
    <row r="76" spans="3:4" ht="12.75">
      <c r="C76">
        <v>3.31</v>
      </c>
      <c r="D76">
        <v>1.21</v>
      </c>
    </row>
    <row r="77" spans="3:4" ht="12.75">
      <c r="C77">
        <v>3.4</v>
      </c>
      <c r="D77">
        <v>1.31</v>
      </c>
    </row>
    <row r="78" spans="3:4" ht="12.75">
      <c r="C78">
        <v>3.41</v>
      </c>
      <c r="D78">
        <v>1.39</v>
      </c>
    </row>
    <row r="79" spans="3:4" ht="12.75">
      <c r="C79">
        <v>3.51</v>
      </c>
      <c r="D79">
        <v>1.395</v>
      </c>
    </row>
    <row r="80" spans="3:4" ht="12.75">
      <c r="C80">
        <v>3.59</v>
      </c>
      <c r="D80">
        <v>1.5</v>
      </c>
    </row>
    <row r="81" spans="3:4" ht="12.75">
      <c r="C81">
        <v>3.72</v>
      </c>
      <c r="D81">
        <v>1.52</v>
      </c>
    </row>
    <row r="82" spans="3:4" ht="12.75">
      <c r="C82">
        <v>3.81</v>
      </c>
      <c r="D82">
        <v>1.61</v>
      </c>
    </row>
    <row r="83" spans="3:4" ht="12.75">
      <c r="C83">
        <v>3.86</v>
      </c>
      <c r="D83">
        <v>1.66</v>
      </c>
    </row>
    <row r="84" spans="3:4" ht="12.75">
      <c r="C84">
        <v>3.89</v>
      </c>
      <c r="D84">
        <v>1.69</v>
      </c>
    </row>
    <row r="85" spans="3:4" ht="12.75">
      <c r="C85">
        <v>3.94</v>
      </c>
      <c r="D85">
        <v>1.74</v>
      </c>
    </row>
    <row r="86" spans="3:4" ht="12.75">
      <c r="C86">
        <v>3.95</v>
      </c>
      <c r="D86">
        <v>1.75</v>
      </c>
    </row>
    <row r="87" spans="3:4" ht="12.75">
      <c r="C87">
        <v>4.12</v>
      </c>
      <c r="D87">
        <v>1.92</v>
      </c>
    </row>
    <row r="88" spans="3:4" ht="12.75">
      <c r="C88">
        <v>4.24</v>
      </c>
      <c r="D88">
        <v>2.04</v>
      </c>
    </row>
    <row r="89" spans="3:4" ht="12.75">
      <c r="C89">
        <v>4.33</v>
      </c>
      <c r="D89">
        <v>2.13</v>
      </c>
    </row>
    <row r="90" spans="3:4" ht="12.75">
      <c r="C90">
        <v>4.36</v>
      </c>
      <c r="D90">
        <v>2.16</v>
      </c>
    </row>
    <row r="91" spans="3:4" ht="12.75">
      <c r="C91">
        <v>4.38</v>
      </c>
      <c r="D91">
        <v>2.18</v>
      </c>
    </row>
    <row r="92" spans="3:4" ht="12.75">
      <c r="C92">
        <v>4.5</v>
      </c>
      <c r="D92">
        <v>2.3</v>
      </c>
    </row>
    <row r="93" spans="3:4" ht="12.75">
      <c r="C93">
        <v>4.62</v>
      </c>
      <c r="D93">
        <v>2.42</v>
      </c>
    </row>
    <row r="94" spans="3:4" ht="12.75">
      <c r="C94">
        <v>4.63</v>
      </c>
      <c r="D94">
        <v>2.43</v>
      </c>
    </row>
    <row r="95" spans="3:4" ht="12.75">
      <c r="C95">
        <v>4.63</v>
      </c>
      <c r="D95">
        <v>2.43</v>
      </c>
    </row>
    <row r="96" spans="3:4" ht="12.75">
      <c r="C96">
        <v>4.69</v>
      </c>
      <c r="D96">
        <v>2.49</v>
      </c>
    </row>
    <row r="97" spans="3:4" ht="12.75">
      <c r="C97">
        <v>4.72</v>
      </c>
      <c r="D97">
        <v>2.52</v>
      </c>
    </row>
    <row r="98" spans="3:4" ht="12.75">
      <c r="C98">
        <v>4.8</v>
      </c>
      <c r="D98">
        <v>2.6</v>
      </c>
    </row>
    <row r="99" spans="3:4" ht="12.75">
      <c r="C99">
        <v>4.81</v>
      </c>
      <c r="D99">
        <v>2.61</v>
      </c>
    </row>
    <row r="100" spans="3:4" ht="12.75">
      <c r="C100">
        <v>4.93</v>
      </c>
      <c r="D100">
        <v>2.73</v>
      </c>
    </row>
    <row r="101" spans="3:4" ht="12.75">
      <c r="C101">
        <v>4.93</v>
      </c>
      <c r="D101">
        <v>2.73</v>
      </c>
    </row>
    <row r="102" spans="3:4" ht="12.75">
      <c r="C102">
        <v>4.93</v>
      </c>
      <c r="D102">
        <v>2.73</v>
      </c>
    </row>
    <row r="103" spans="3:4" ht="12.75">
      <c r="C103">
        <v>4.98</v>
      </c>
      <c r="D103">
        <v>2.78</v>
      </c>
    </row>
    <row r="104" spans="3:4" ht="12.75">
      <c r="C104">
        <v>5.06</v>
      </c>
      <c r="D104">
        <v>2.86</v>
      </c>
    </row>
    <row r="105" spans="3:4" ht="12.75">
      <c r="C105">
        <v>5.14</v>
      </c>
      <c r="D105">
        <v>2.94</v>
      </c>
    </row>
    <row r="106" spans="3:4" ht="12.75">
      <c r="C106">
        <v>5.16</v>
      </c>
      <c r="D106">
        <v>2.96</v>
      </c>
    </row>
    <row r="107" spans="3:4" ht="12.75">
      <c r="C107">
        <v>5.18</v>
      </c>
      <c r="D107">
        <v>2.98</v>
      </c>
    </row>
    <row r="108" spans="3:4" ht="12.75">
      <c r="C108">
        <v>5.2</v>
      </c>
      <c r="D108">
        <v>3</v>
      </c>
    </row>
    <row r="109" spans="3:4" ht="12.75">
      <c r="C109">
        <v>5.39</v>
      </c>
      <c r="D109">
        <v>3.19</v>
      </c>
    </row>
    <row r="110" spans="3:4" ht="12.75">
      <c r="C110">
        <v>5.44</v>
      </c>
      <c r="D110">
        <v>3.24</v>
      </c>
    </row>
    <row r="111" spans="3:4" ht="12.75">
      <c r="C111">
        <v>5.47</v>
      </c>
      <c r="D111">
        <v>3.27</v>
      </c>
    </row>
    <row r="112" spans="3:4" ht="12.75">
      <c r="C112">
        <v>5.56</v>
      </c>
      <c r="D112">
        <v>3.36</v>
      </c>
    </row>
    <row r="113" spans="3:4" ht="12.75">
      <c r="C113">
        <v>5.81</v>
      </c>
      <c r="D113">
        <v>3.61</v>
      </c>
    </row>
    <row r="114" spans="3:4" ht="12.75">
      <c r="C114">
        <v>5.92</v>
      </c>
      <c r="D114">
        <v>3.72</v>
      </c>
    </row>
    <row r="115" spans="3:4" ht="12.75">
      <c r="C115">
        <v>6.16</v>
      </c>
      <c r="D115">
        <v>3.96</v>
      </c>
    </row>
    <row r="116" spans="3:4" ht="12.75">
      <c r="C116">
        <v>6.35</v>
      </c>
      <c r="D116">
        <v>4.15</v>
      </c>
    </row>
    <row r="117" spans="3:4" ht="12.75">
      <c r="C117">
        <v>6.44</v>
      </c>
      <c r="D117">
        <v>4.24</v>
      </c>
    </row>
    <row r="118" spans="3:4" ht="12.75">
      <c r="C118">
        <v>6.54</v>
      </c>
      <c r="D118">
        <v>4.34</v>
      </c>
    </row>
    <row r="119" spans="3:4" ht="12.75">
      <c r="C119">
        <v>6.64</v>
      </c>
      <c r="D119">
        <v>4.44</v>
      </c>
    </row>
    <row r="120" spans="3:4" ht="12.75">
      <c r="C120">
        <v>6.68</v>
      </c>
      <c r="D120">
        <v>4.48</v>
      </c>
    </row>
    <row r="121" spans="3:4" ht="12.75">
      <c r="C121">
        <v>6.68</v>
      </c>
      <c r="D121">
        <v>4.48</v>
      </c>
    </row>
    <row r="122" spans="3:4" ht="12.75">
      <c r="C122">
        <v>6.82</v>
      </c>
      <c r="D122">
        <v>4.62</v>
      </c>
    </row>
    <row r="123" spans="3:4" ht="12.75">
      <c r="C123">
        <v>6.84</v>
      </c>
      <c r="D123">
        <v>4.64</v>
      </c>
    </row>
    <row r="124" spans="3:4" ht="12.75">
      <c r="C124">
        <v>6.93</v>
      </c>
      <c r="D124">
        <v>4.73</v>
      </c>
    </row>
    <row r="125" spans="3:4" ht="12.75">
      <c r="C125">
        <v>7.08</v>
      </c>
      <c r="D125">
        <v>4.88</v>
      </c>
    </row>
    <row r="126" spans="3:4" ht="12.75">
      <c r="C126">
        <v>8.02</v>
      </c>
      <c r="D126">
        <v>5.82</v>
      </c>
    </row>
    <row r="127" spans="3:4" ht="12.75">
      <c r="C127">
        <v>8.14</v>
      </c>
      <c r="D127">
        <v>5.94</v>
      </c>
    </row>
    <row r="128" spans="3:4" ht="12.75">
      <c r="C128">
        <v>8.63</v>
      </c>
      <c r="D128">
        <v>6.43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3"/>
  <sheetViews>
    <sheetView workbookViewId="0" topLeftCell="A1">
      <selection activeCell="G7" sqref="G7"/>
    </sheetView>
  </sheetViews>
  <sheetFormatPr defaultColWidth="9.140625" defaultRowHeight="12.75"/>
  <cols>
    <col min="1" max="1" width="11.57421875" style="0" customWidth="1"/>
    <col min="5" max="5" width="12.8515625" style="0" customWidth="1"/>
    <col min="8" max="8" width="2.28125" style="0" customWidth="1"/>
  </cols>
  <sheetData>
    <row r="1" spans="1:12" ht="18">
      <c r="A1" s="18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7" ht="15">
      <c r="A2" s="13" t="s">
        <v>44</v>
      </c>
      <c r="E2" s="20" t="s">
        <v>47</v>
      </c>
      <c r="G2" s="20" t="s">
        <v>48</v>
      </c>
    </row>
    <row r="3" spans="1:9" ht="12.75">
      <c r="A3" t="s">
        <v>45</v>
      </c>
      <c r="B3" s="22">
        <v>3.2</v>
      </c>
      <c r="G3" s="22">
        <v>30</v>
      </c>
      <c r="I3" t="s">
        <v>54</v>
      </c>
    </row>
    <row r="4" spans="1:9" ht="12.75">
      <c r="A4" t="s">
        <v>46</v>
      </c>
      <c r="B4" s="22">
        <v>2.2</v>
      </c>
      <c r="E4" s="21" t="s">
        <v>49</v>
      </c>
      <c r="G4" s="22">
        <v>1.5</v>
      </c>
      <c r="I4" t="s">
        <v>55</v>
      </c>
    </row>
    <row r="5" ht="12.75">
      <c r="E5" s="21" t="s">
        <v>53</v>
      </c>
    </row>
    <row r="7" spans="5:9" ht="12.75">
      <c r="E7" s="19"/>
      <c r="G7">
        <f>ROUND(INDEX(E14:E113,G3)*10,0)/10</f>
        <v>2.2</v>
      </c>
      <c r="I7" t="s">
        <v>24</v>
      </c>
    </row>
    <row r="8" spans="5:7" ht="12.75">
      <c r="E8" s="19"/>
      <c r="G8" s="19"/>
    </row>
    <row r="9" spans="1:7" ht="15">
      <c r="A9" s="13" t="s">
        <v>50</v>
      </c>
      <c r="E9" s="19"/>
      <c r="G9" s="19"/>
    </row>
    <row r="11" spans="1:7" ht="12.75">
      <c r="A11" t="s">
        <v>51</v>
      </c>
      <c r="B11" s="1">
        <f>AVERAGE(B$14:B$63)</f>
        <v>3.1439999999999997</v>
      </c>
      <c r="E11" s="1">
        <f>AVERAGE(E$14:E$113)</f>
        <v>3.4983</v>
      </c>
      <c r="F11" s="1"/>
      <c r="G11" s="1">
        <f>AVERAGE(G$14:G$113)</f>
        <v>1.8860999999999992</v>
      </c>
    </row>
    <row r="12" spans="1:7" ht="12.75">
      <c r="A12" t="s">
        <v>52</v>
      </c>
      <c r="B12" s="1">
        <f>STDEVP(B$14:B$63)</f>
        <v>2.1459142573737666</v>
      </c>
      <c r="E12" s="1">
        <f>STDEVP(E$14:E$113)</f>
        <v>2.192327099225843</v>
      </c>
      <c r="F12" s="1"/>
      <c r="G12" s="1">
        <f>STDEVP(G$14:G$113)</f>
        <v>1.5435947622352193</v>
      </c>
    </row>
    <row r="13" spans="1:12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2:7" ht="12.75">
      <c r="B14" s="1">
        <f aca="true" ca="1" t="shared" si="0" ref="B14:B45">ROUND(NORMINV(RAND(),$B$3,B$4)*100,0)/100</f>
        <v>2.38</v>
      </c>
      <c r="C14" s="1"/>
      <c r="D14" s="1"/>
      <c r="E14" s="1">
        <v>-1.61</v>
      </c>
      <c r="F14" s="1"/>
      <c r="G14">
        <f ca="1">IF(E14&lt;G$7,G$4*ROUND(RAND()*100,0)/100,E14-G$7)</f>
        <v>0.36</v>
      </c>
    </row>
    <row r="15" spans="2:7" ht="12.75">
      <c r="B15" s="1">
        <f ca="1" t="shared" si="0"/>
        <v>0.5</v>
      </c>
      <c r="C15" s="1"/>
      <c r="D15" s="1"/>
      <c r="E15" s="1">
        <v>-1.36</v>
      </c>
      <c r="F15" s="1"/>
      <c r="G15">
        <f ca="1">IF(E15&lt;G$7,G$4*ROUND(RAND()*100,0)/100,E15-G$7)</f>
        <v>0.27</v>
      </c>
    </row>
    <row r="16" spans="2:7" ht="12.75">
      <c r="B16" s="1">
        <f ca="1" t="shared" si="0"/>
        <v>0.27</v>
      </c>
      <c r="E16" s="1">
        <v>-0.18</v>
      </c>
      <c r="F16" s="1"/>
      <c r="G16">
        <f ca="1">IF(E16&lt;G$7,G$4*ROUND(RAND()*100,0)/100,E16-G$7)</f>
        <v>0.195</v>
      </c>
    </row>
    <row r="17" spans="2:7" ht="12.75">
      <c r="B17" s="1">
        <f ca="1" t="shared" si="0"/>
        <v>1.75</v>
      </c>
      <c r="E17" s="1">
        <v>-0.17</v>
      </c>
      <c r="F17" s="1"/>
      <c r="G17">
        <f ca="1">IF(E17&lt;G$7,G$4*ROUND(RAND()*100,0)/100,E17-G$7)</f>
        <v>0.06</v>
      </c>
    </row>
    <row r="18" spans="2:7" ht="12.75">
      <c r="B18" s="1">
        <f ca="1" t="shared" si="0"/>
        <v>0.66</v>
      </c>
      <c r="E18" s="1">
        <v>0.05</v>
      </c>
      <c r="F18" s="1"/>
      <c r="G18">
        <f ca="1">IF(E18&lt;G$7,G$4*ROUND(RAND()*100,0)/100,E18-G$7)</f>
        <v>1.485</v>
      </c>
    </row>
    <row r="19" spans="2:7" ht="0.75" customHeight="1">
      <c r="B19" s="1">
        <f ca="1" t="shared" si="0"/>
        <v>1.75</v>
      </c>
      <c r="E19" s="1">
        <v>0.2</v>
      </c>
      <c r="F19" s="1"/>
      <c r="G19">
        <f ca="1">IF(E19&lt;G$7,G$4*ROUND(RAND()*100,0)/100,E19-G$7)</f>
        <v>0.39</v>
      </c>
    </row>
    <row r="20" spans="2:7" ht="0.75" customHeight="1">
      <c r="B20" s="1">
        <f ca="1" t="shared" si="0"/>
        <v>3</v>
      </c>
      <c r="E20" s="1">
        <v>0.22</v>
      </c>
      <c r="F20" s="1"/>
      <c r="G20">
        <f ca="1">IF(E20&lt;G$7,G$4*ROUND(RAND()*100,0)/100,E20-G$7)</f>
        <v>1.29</v>
      </c>
    </row>
    <row r="21" spans="2:7" ht="0.75" customHeight="1">
      <c r="B21" s="1">
        <f ca="1" t="shared" si="0"/>
        <v>1.14</v>
      </c>
      <c r="E21" s="1">
        <v>0.39</v>
      </c>
      <c r="F21" s="1"/>
      <c r="G21">
        <f ca="1">IF(E21&lt;G$7,G$4*ROUND(RAND()*100,0)/100,E21-G$7)</f>
        <v>0.03</v>
      </c>
    </row>
    <row r="22" spans="2:7" ht="0.75" customHeight="1">
      <c r="B22" s="1">
        <f ca="1" t="shared" si="0"/>
        <v>0.21</v>
      </c>
      <c r="E22" s="1">
        <v>0.62</v>
      </c>
      <c r="F22" s="1"/>
      <c r="G22">
        <f ca="1">IF(E22&lt;G$7,G$4*ROUND(RAND()*100,0)/100,E22-G$7)</f>
        <v>0.405</v>
      </c>
    </row>
    <row r="23" spans="2:7" ht="0.75" customHeight="1">
      <c r="B23" s="1">
        <f ca="1" t="shared" si="0"/>
        <v>4.53</v>
      </c>
      <c r="E23" s="1">
        <v>0.63</v>
      </c>
      <c r="F23" s="1"/>
      <c r="G23">
        <f ca="1">IF(E23&lt;G$7,G$4*ROUND(RAND()*100,0)/100,E23-G$7)</f>
        <v>0.255</v>
      </c>
    </row>
    <row r="24" spans="2:7" ht="0.75" customHeight="1">
      <c r="B24" s="1">
        <f ca="1" t="shared" si="0"/>
        <v>5.69</v>
      </c>
      <c r="E24" s="1">
        <v>0.67</v>
      </c>
      <c r="F24" s="1"/>
      <c r="G24">
        <f ca="1">IF(E24&lt;G$7,G$4*ROUND(RAND()*100,0)/100,E24-G$7)</f>
        <v>0.525</v>
      </c>
    </row>
    <row r="25" spans="2:7" ht="0.75" customHeight="1">
      <c r="B25" s="1">
        <f ca="1" t="shared" si="0"/>
        <v>7.14</v>
      </c>
      <c r="E25" s="1">
        <v>0.7</v>
      </c>
      <c r="F25" s="1"/>
      <c r="G25">
        <f ca="1">IF(E25&lt;G$7,G$4*ROUND(RAND()*100,0)/100,E25-G$7)</f>
        <v>1.095</v>
      </c>
    </row>
    <row r="26" spans="2:7" ht="0.75" customHeight="1">
      <c r="B26" s="1">
        <f ca="1" t="shared" si="0"/>
        <v>4.2</v>
      </c>
      <c r="E26" s="1">
        <v>0.74</v>
      </c>
      <c r="F26" s="1"/>
      <c r="G26">
        <f ca="1">IF(E26&lt;G$7,G$4*ROUND(RAND()*100,0)/100,E26-G$7)</f>
        <v>1.455</v>
      </c>
    </row>
    <row r="27" spans="2:7" ht="0.75" customHeight="1">
      <c r="B27" s="1">
        <f ca="1" t="shared" si="0"/>
        <v>3.54</v>
      </c>
      <c r="E27" s="1">
        <v>0.9</v>
      </c>
      <c r="F27" s="1"/>
      <c r="G27">
        <f ca="1">IF(E27&lt;G$7,G$4*ROUND(RAND()*100,0)/100,E27-G$7)</f>
        <v>0.66</v>
      </c>
    </row>
    <row r="28" spans="2:7" ht="0.75" customHeight="1">
      <c r="B28" s="1">
        <f ca="1" t="shared" si="0"/>
        <v>1.84</v>
      </c>
      <c r="E28" s="1">
        <v>1.07</v>
      </c>
      <c r="F28" s="1"/>
      <c r="G28">
        <f ca="1">IF(E28&lt;G$7,G$4*ROUND(RAND()*100,0)/100,E28-G$7)</f>
        <v>0.435</v>
      </c>
    </row>
    <row r="29" spans="2:7" ht="0.75" customHeight="1">
      <c r="B29" s="1">
        <f ca="1" t="shared" si="0"/>
        <v>0.45</v>
      </c>
      <c r="E29" s="1">
        <v>1.08</v>
      </c>
      <c r="F29" s="1"/>
      <c r="G29">
        <f ca="1">IF(E29&lt;G$7,G$4*ROUND(RAND()*100,0)/100,E29-G$7)</f>
        <v>0.585</v>
      </c>
    </row>
    <row r="30" spans="2:7" ht="0.75" customHeight="1">
      <c r="B30" s="1">
        <f ca="1" t="shared" si="0"/>
        <v>2.88</v>
      </c>
      <c r="E30" s="1">
        <v>1.18</v>
      </c>
      <c r="F30" s="1"/>
      <c r="G30">
        <f ca="1">IF(E30&lt;G$7,G$4*ROUND(RAND()*100,0)/100,E30-G$7)</f>
        <v>0.21</v>
      </c>
    </row>
    <row r="31" spans="2:7" ht="0.75" customHeight="1">
      <c r="B31" s="1">
        <f ca="1" t="shared" si="0"/>
        <v>2.03</v>
      </c>
      <c r="E31" s="1">
        <v>1.28</v>
      </c>
      <c r="F31" s="1"/>
      <c r="G31">
        <f ca="1">IF(E31&lt;G$7,G$4*ROUND(RAND()*100,0)/100,E31-G$7)</f>
        <v>0.825</v>
      </c>
    </row>
    <row r="32" spans="2:7" ht="0.75" customHeight="1">
      <c r="B32" s="1">
        <f ca="1" t="shared" si="0"/>
        <v>2.02</v>
      </c>
      <c r="E32" s="1">
        <v>1.3</v>
      </c>
      <c r="F32" s="1"/>
      <c r="G32">
        <f ca="1">IF(E32&lt;G$7,G$4*ROUND(RAND()*100,0)/100,E32-G$7)</f>
        <v>1.23</v>
      </c>
    </row>
    <row r="33" spans="2:7" ht="0.75" customHeight="1">
      <c r="B33" s="1">
        <f ca="1" t="shared" si="0"/>
        <v>1.85</v>
      </c>
      <c r="E33" s="1">
        <v>1.31</v>
      </c>
      <c r="F33" s="1"/>
      <c r="G33">
        <f ca="1">IF(E33&lt;G$7,G$4*ROUND(RAND()*100,0)/100,E33-G$7)</f>
        <v>0.315</v>
      </c>
    </row>
    <row r="34" spans="2:7" ht="0.75" customHeight="1">
      <c r="B34" s="1">
        <f ca="1" t="shared" si="0"/>
        <v>4.21</v>
      </c>
      <c r="E34" s="1">
        <v>1.52</v>
      </c>
      <c r="F34" s="1"/>
      <c r="G34">
        <f ca="1">IF(E34&lt;G$7,G$4*ROUND(RAND()*100,0)/100,E34-G$7)</f>
        <v>0.825</v>
      </c>
    </row>
    <row r="35" spans="2:7" ht="0.75" customHeight="1">
      <c r="B35" s="1">
        <f ca="1" t="shared" si="0"/>
        <v>3.22</v>
      </c>
      <c r="E35" s="1">
        <v>1.57</v>
      </c>
      <c r="F35" s="1"/>
      <c r="G35">
        <f ca="1">IF(E35&lt;G$7,G$4*ROUND(RAND()*100,0)/100,E35-G$7)</f>
        <v>1.26</v>
      </c>
    </row>
    <row r="36" spans="2:7" ht="0.75" customHeight="1">
      <c r="B36" s="1">
        <f ca="1" t="shared" si="0"/>
        <v>5.92</v>
      </c>
      <c r="E36" s="1">
        <v>1.57</v>
      </c>
      <c r="F36" s="1"/>
      <c r="G36">
        <f ca="1">IF(E36&lt;G$7,G$4*ROUND(RAND()*100,0)/100,E36-G$7)</f>
        <v>0.12</v>
      </c>
    </row>
    <row r="37" spans="2:7" ht="0.75" customHeight="1">
      <c r="B37" s="1">
        <f ca="1" t="shared" si="0"/>
        <v>5.89</v>
      </c>
      <c r="E37" s="1">
        <v>1.6</v>
      </c>
      <c r="F37" s="1"/>
      <c r="G37">
        <f ca="1">IF(E37&lt;G$7,G$4*ROUND(RAND()*100,0)/100,E37-G$7)</f>
        <v>1.32</v>
      </c>
    </row>
    <row r="38" spans="2:7" ht="0.75" customHeight="1">
      <c r="B38" s="1">
        <f ca="1" t="shared" si="0"/>
        <v>5.11</v>
      </c>
      <c r="E38" s="1">
        <v>1.81</v>
      </c>
      <c r="F38" s="1"/>
      <c r="G38">
        <f ca="1">IF(E38&lt;G$7,G$4*ROUND(RAND()*100,0)/100,E38-G$7)</f>
        <v>0.315</v>
      </c>
    </row>
    <row r="39" spans="2:7" ht="0.75" customHeight="1">
      <c r="B39" s="1">
        <f ca="1" t="shared" si="0"/>
        <v>4.61</v>
      </c>
      <c r="E39" s="1">
        <v>1.87</v>
      </c>
      <c r="F39" s="1"/>
      <c r="G39">
        <f ca="1">IF(E39&lt;G$7,G$4*ROUND(RAND()*100,0)/100,E39-G$7)</f>
        <v>1.455</v>
      </c>
    </row>
    <row r="40" spans="2:7" ht="0.75" customHeight="1">
      <c r="B40" s="1">
        <f ca="1" t="shared" si="0"/>
        <v>6.4</v>
      </c>
      <c r="E40" s="1">
        <v>1.97</v>
      </c>
      <c r="F40" s="1"/>
      <c r="G40">
        <f ca="1">IF(E40&lt;G$7,G$4*ROUND(RAND()*100,0)/100,E40-G$7)</f>
        <v>0.51</v>
      </c>
    </row>
    <row r="41" spans="2:7" ht="0.75" customHeight="1">
      <c r="B41" s="1">
        <f ca="1" t="shared" si="0"/>
        <v>0.96</v>
      </c>
      <c r="E41" s="1">
        <v>2.05</v>
      </c>
      <c r="F41" s="1"/>
      <c r="G41">
        <f ca="1">IF(E41&lt;G$7,G$4*ROUND(RAND()*100,0)/100,E41-G$7)</f>
        <v>0.885</v>
      </c>
    </row>
    <row r="42" spans="2:7" ht="0.75" customHeight="1">
      <c r="B42" s="1">
        <f ca="1" t="shared" si="0"/>
        <v>0.1</v>
      </c>
      <c r="E42" s="1">
        <v>2.14</v>
      </c>
      <c r="F42" s="1"/>
      <c r="G42">
        <f ca="1">IF(E42&lt;G$7,G$4*ROUND(RAND()*100,0)/100,E42-G$7)</f>
        <v>1.335</v>
      </c>
    </row>
    <row r="43" spans="2:7" ht="0.75" customHeight="1">
      <c r="B43" s="1">
        <f ca="1" t="shared" si="0"/>
        <v>2.71</v>
      </c>
      <c r="E43" s="1">
        <v>2.2</v>
      </c>
      <c r="F43" s="1"/>
      <c r="G43">
        <f ca="1">IF(E43&lt;G$7,G$4*ROUND(RAND()*100,0)/100,E43-G$7)</f>
        <v>0</v>
      </c>
    </row>
    <row r="44" spans="2:7" ht="0.75" customHeight="1">
      <c r="B44" s="1">
        <f ca="1" t="shared" si="0"/>
        <v>6.98</v>
      </c>
      <c r="E44" s="1">
        <v>2.26</v>
      </c>
      <c r="F44" s="1"/>
      <c r="G44">
        <f ca="1">IF(E44&lt;G$7,G$4*ROUND(RAND()*100,0)/100,E44-G$7)</f>
        <v>0.05999999999999961</v>
      </c>
    </row>
    <row r="45" spans="2:7" ht="0.75" customHeight="1">
      <c r="B45" s="1">
        <f ca="1" t="shared" si="0"/>
        <v>-0.72</v>
      </c>
      <c r="E45" s="1">
        <v>2.34</v>
      </c>
      <c r="F45" s="1"/>
      <c r="G45">
        <f ca="1">IF(E45&lt;G$7,G$4*ROUND(RAND()*100,0)/100,E45-G$7)</f>
        <v>0.13999999999999968</v>
      </c>
    </row>
    <row r="46" spans="2:7" ht="0.75" customHeight="1">
      <c r="B46" s="1">
        <f aca="true" ca="1" t="shared" si="1" ref="B46:B77">ROUND(NORMINV(RAND(),$B$3,B$4)*100,0)/100</f>
        <v>5.2</v>
      </c>
      <c r="E46" s="1">
        <v>2.41</v>
      </c>
      <c r="F46" s="1"/>
      <c r="G46">
        <f ca="1">IF(E46&lt;G$7,G$4*ROUND(RAND()*100,0)/100,E46-G$7)</f>
        <v>0.20999999999999996</v>
      </c>
    </row>
    <row r="47" spans="2:7" ht="0.75" customHeight="1">
      <c r="B47" s="1">
        <f ca="1" t="shared" si="1"/>
        <v>2.46</v>
      </c>
      <c r="E47" s="1">
        <v>2.44</v>
      </c>
      <c r="F47" s="1"/>
      <c r="G47">
        <f ca="1">IF(E47&lt;G$7,G$4*ROUND(RAND()*100,0)/100,E47-G$7)</f>
        <v>0.23999999999999977</v>
      </c>
    </row>
    <row r="48" spans="2:7" ht="0.75" customHeight="1">
      <c r="B48" s="1">
        <f ca="1" t="shared" si="1"/>
        <v>4.56</v>
      </c>
      <c r="E48" s="1">
        <v>2.45</v>
      </c>
      <c r="F48" s="1"/>
      <c r="G48">
        <f ca="1">IF(E48&lt;G$7,G$4*ROUND(RAND()*100,0)/100,E48-G$7)</f>
        <v>0.25</v>
      </c>
    </row>
    <row r="49" spans="2:7" ht="0.75" customHeight="1">
      <c r="B49" s="1">
        <f ca="1" t="shared" si="1"/>
        <v>0.59</v>
      </c>
      <c r="E49" s="1">
        <v>2.58</v>
      </c>
      <c r="F49" s="1"/>
      <c r="G49">
        <f ca="1">IF(E49&lt;G$7,G$4*ROUND(RAND()*100,0)/100,E49-G$7)</f>
        <v>0.3799999999999999</v>
      </c>
    </row>
    <row r="50" spans="2:7" ht="0.75" customHeight="1">
      <c r="B50" s="1">
        <f ca="1" t="shared" si="1"/>
        <v>1.55</v>
      </c>
      <c r="E50" s="1">
        <v>2.59</v>
      </c>
      <c r="F50" s="1"/>
      <c r="G50">
        <f ca="1">IF(E50&lt;G$7,G$4*ROUND(RAND()*100,0)/100,E50-G$7)</f>
        <v>0.3899999999999997</v>
      </c>
    </row>
    <row r="51" spans="2:7" ht="0.75" customHeight="1">
      <c r="B51" s="1">
        <f ca="1" t="shared" si="1"/>
        <v>3.17</v>
      </c>
      <c r="E51" s="1">
        <v>2.71</v>
      </c>
      <c r="F51" s="1"/>
      <c r="G51">
        <f ca="1">IF(E51&lt;G$7,G$4*ROUND(RAND()*100,0)/100,E51-G$7)</f>
        <v>0.5099999999999998</v>
      </c>
    </row>
    <row r="52" spans="2:7" ht="0.75" customHeight="1">
      <c r="B52" s="1">
        <f ca="1" t="shared" si="1"/>
        <v>1.36</v>
      </c>
      <c r="E52" s="1">
        <v>2.72</v>
      </c>
      <c r="F52" s="1"/>
      <c r="G52">
        <f ca="1">IF(E52&lt;G$7,G$4*ROUND(RAND()*100,0)/100,E52-G$7)</f>
        <v>0.52</v>
      </c>
    </row>
    <row r="53" spans="2:7" ht="0.75" customHeight="1">
      <c r="B53" s="1">
        <f ca="1" t="shared" si="1"/>
        <v>3.08</v>
      </c>
      <c r="E53" s="1">
        <v>2.76</v>
      </c>
      <c r="F53" s="1"/>
      <c r="G53">
        <f ca="1">IF(E53&lt;G$7,G$4*ROUND(RAND()*100,0)/100,E53-G$7)</f>
        <v>0.5599999999999996</v>
      </c>
    </row>
    <row r="54" spans="2:7" ht="0.75" customHeight="1">
      <c r="B54" s="1">
        <f ca="1" t="shared" si="1"/>
        <v>2.82</v>
      </c>
      <c r="E54" s="1">
        <v>2.77</v>
      </c>
      <c r="F54" s="1"/>
      <c r="G54">
        <f ca="1">IF(E54&lt;G$7,G$4*ROUND(RAND()*100,0)/100,E54-G$7)</f>
        <v>0.5699999999999998</v>
      </c>
    </row>
    <row r="55" spans="2:7" ht="0.75" customHeight="1">
      <c r="B55" s="1">
        <f ca="1" t="shared" si="1"/>
        <v>3.51</v>
      </c>
      <c r="E55" s="1">
        <v>2.78</v>
      </c>
      <c r="F55" s="1"/>
      <c r="G55">
        <f ca="1">IF(E55&lt;G$7,G$4*ROUND(RAND()*100,0)/100,E55-G$7)</f>
        <v>0.5799999999999996</v>
      </c>
    </row>
    <row r="56" spans="2:7" ht="0.75" customHeight="1">
      <c r="B56" s="1">
        <f ca="1" t="shared" si="1"/>
        <v>2.52</v>
      </c>
      <c r="E56" s="1">
        <v>2.88</v>
      </c>
      <c r="F56" s="1"/>
      <c r="G56">
        <f ca="1">IF(E56&lt;G$7,G$4*ROUND(RAND()*100,0)/100,E56-G$7)</f>
        <v>0.6799999999999997</v>
      </c>
    </row>
    <row r="57" spans="2:7" ht="0.75" customHeight="1">
      <c r="B57" s="1">
        <f ca="1" t="shared" si="1"/>
        <v>7.09</v>
      </c>
      <c r="E57" s="1">
        <v>2.92</v>
      </c>
      <c r="F57" s="1"/>
      <c r="G57">
        <f ca="1">IF(E57&lt;G$7,G$4*ROUND(RAND()*100,0)/100,E57-G$7)</f>
        <v>0.7199999999999998</v>
      </c>
    </row>
    <row r="58" spans="2:7" ht="0.75" customHeight="1">
      <c r="B58" s="1">
        <f ca="1" t="shared" si="1"/>
        <v>4.47</v>
      </c>
      <c r="E58" s="1">
        <v>3.06</v>
      </c>
      <c r="F58" s="1"/>
      <c r="G58">
        <f ca="1">IF(E58&lt;G$7,G$4*ROUND(RAND()*100,0)/100,E58-G$7)</f>
        <v>0.8599999999999999</v>
      </c>
    </row>
    <row r="59" spans="2:7" ht="0.75" customHeight="1">
      <c r="B59" s="1">
        <f ca="1" t="shared" si="1"/>
        <v>-0.65</v>
      </c>
      <c r="E59" s="1">
        <v>3.27</v>
      </c>
      <c r="F59" s="1"/>
      <c r="G59">
        <f ca="1">IF(E59&lt;G$7,G$4*ROUND(RAND()*100,0)/100,E59-G$7)</f>
        <v>1.0699999999999998</v>
      </c>
    </row>
    <row r="60" spans="2:7" ht="0.75" customHeight="1">
      <c r="B60" s="1">
        <f ca="1" t="shared" si="1"/>
        <v>6.12</v>
      </c>
      <c r="E60" s="1">
        <v>3.3</v>
      </c>
      <c r="F60" s="1"/>
      <c r="G60">
        <f ca="1">IF(E60&lt;G$7,G$4*ROUND(RAND()*100,0)/100,E60-G$7)</f>
        <v>1.0999999999999996</v>
      </c>
    </row>
    <row r="61" spans="2:7" ht="0.75" customHeight="1">
      <c r="B61" s="1">
        <f ca="1" t="shared" si="1"/>
        <v>5.84</v>
      </c>
      <c r="E61" s="1">
        <v>3.31</v>
      </c>
      <c r="F61" s="1"/>
      <c r="G61">
        <f ca="1">IF(E61&lt;G$7,G$4*ROUND(RAND()*100,0)/100,E61-G$7)</f>
        <v>1.1099999999999999</v>
      </c>
    </row>
    <row r="62" spans="2:7" ht="0.75" customHeight="1">
      <c r="B62" s="1">
        <f ca="1" t="shared" si="1"/>
        <v>5.67</v>
      </c>
      <c r="E62" s="1">
        <v>3.4</v>
      </c>
      <c r="F62" s="1"/>
      <c r="G62">
        <f ca="1">IF(E62&lt;G$7,G$4*ROUND(RAND()*100,0)/100,E62-G$7)</f>
        <v>1.1999999999999997</v>
      </c>
    </row>
    <row r="63" spans="2:7" ht="0.75" customHeight="1">
      <c r="B63" s="1">
        <f ca="1" t="shared" si="1"/>
        <v>4.62</v>
      </c>
      <c r="E63" s="1">
        <v>3.41</v>
      </c>
      <c r="F63" s="1"/>
      <c r="G63">
        <f ca="1">IF(E63&lt;G$7,G$4*ROUND(RAND()*100,0)/100,E63-G$7)</f>
        <v>1.21</v>
      </c>
    </row>
    <row r="64" spans="2:7" ht="0.75" customHeight="1">
      <c r="B64" s="1">
        <f ca="1" t="shared" si="1"/>
        <v>4.92</v>
      </c>
      <c r="E64" s="1">
        <v>3.51</v>
      </c>
      <c r="F64" s="1"/>
      <c r="G64">
        <f ca="1">IF(E64&lt;G$7,G$4*ROUND(RAND()*100,0)/100,E64-G$7)</f>
        <v>1.3099999999999996</v>
      </c>
    </row>
    <row r="65" spans="2:7" ht="0.75" customHeight="1">
      <c r="B65" s="1">
        <f ca="1" t="shared" si="1"/>
        <v>2.75</v>
      </c>
      <c r="E65" s="1">
        <v>3.59</v>
      </c>
      <c r="F65" s="1"/>
      <c r="G65">
        <f ca="1">IF(E65&lt;G$7,G$4*ROUND(RAND()*100,0)/100,E65-G$7)</f>
        <v>1.3899999999999997</v>
      </c>
    </row>
    <row r="66" spans="2:7" ht="0.75" customHeight="1">
      <c r="B66" s="1">
        <f ca="1" t="shared" si="1"/>
        <v>2.54</v>
      </c>
      <c r="E66" s="1">
        <v>3.72</v>
      </c>
      <c r="F66" s="1"/>
      <c r="G66">
        <f ca="1">IF(E66&lt;G$7,G$4*ROUND(RAND()*100,0)/100,E66-G$7)</f>
        <v>1.52</v>
      </c>
    </row>
    <row r="67" spans="2:7" ht="0.75" customHeight="1">
      <c r="B67" s="1">
        <f ca="1" t="shared" si="1"/>
        <v>5.9</v>
      </c>
      <c r="E67" s="1">
        <v>3.81</v>
      </c>
      <c r="F67" s="1"/>
      <c r="G67">
        <f ca="1">IF(E67&lt;G$7,G$4*ROUND(RAND()*100,0)/100,E67-G$7)</f>
        <v>1.6099999999999999</v>
      </c>
    </row>
    <row r="68" spans="2:7" ht="0.75" customHeight="1">
      <c r="B68" s="1">
        <f ca="1" t="shared" si="1"/>
        <v>-0.52</v>
      </c>
      <c r="E68" s="1">
        <v>3.86</v>
      </c>
      <c r="F68" s="1"/>
      <c r="G68">
        <f ca="1">IF(E68&lt;G$7,G$4*ROUND(RAND()*100,0)/100,E68-G$7)</f>
        <v>1.6599999999999997</v>
      </c>
    </row>
    <row r="69" spans="2:7" ht="0.75" customHeight="1">
      <c r="B69" s="1">
        <f ca="1" t="shared" si="1"/>
        <v>4.82</v>
      </c>
      <c r="E69" s="1">
        <v>3.89</v>
      </c>
      <c r="F69" s="1"/>
      <c r="G69">
        <f ca="1">IF(E69&lt;G$7,G$4*ROUND(RAND()*100,0)/100,E69-G$7)</f>
        <v>1.69</v>
      </c>
    </row>
    <row r="70" spans="2:7" ht="0.75" customHeight="1">
      <c r="B70" s="1">
        <f ca="1" t="shared" si="1"/>
        <v>3.2</v>
      </c>
      <c r="E70" s="1">
        <v>3.94</v>
      </c>
      <c r="F70" s="1"/>
      <c r="G70">
        <f ca="1">IF(E70&lt;G$7,G$4*ROUND(RAND()*100,0)/100,E70-G$7)</f>
        <v>1.7399999999999998</v>
      </c>
    </row>
    <row r="71" spans="2:7" ht="0.75" customHeight="1">
      <c r="B71" s="1">
        <f ca="1" t="shared" si="1"/>
        <v>3.52</v>
      </c>
      <c r="E71" s="1">
        <v>3.95</v>
      </c>
      <c r="F71" s="1"/>
      <c r="G71">
        <f ca="1">IF(E71&lt;G$7,G$4*ROUND(RAND()*100,0)/100,E71-G$7)</f>
        <v>1.75</v>
      </c>
    </row>
    <row r="72" spans="2:7" ht="0.75" customHeight="1">
      <c r="B72" s="1">
        <f ca="1" t="shared" si="1"/>
        <v>4.34</v>
      </c>
      <c r="E72" s="1">
        <v>4.12</v>
      </c>
      <c r="F72" s="1"/>
      <c r="G72">
        <f ca="1">IF(E72&lt;G$7,G$4*ROUND(RAND()*100,0)/100,E72-G$7)</f>
        <v>1.92</v>
      </c>
    </row>
    <row r="73" spans="2:7" ht="0.75" customHeight="1">
      <c r="B73" s="1">
        <f ca="1" t="shared" si="1"/>
        <v>3.84</v>
      </c>
      <c r="E73" s="1">
        <v>4.24</v>
      </c>
      <c r="F73" s="1"/>
      <c r="G73">
        <f ca="1">IF(E73&lt;G$7,G$4*ROUND(RAND()*100,0)/100,E73-G$7)</f>
        <v>2.04</v>
      </c>
    </row>
    <row r="74" spans="2:7" ht="0.75" customHeight="1">
      <c r="B74" s="1">
        <f ca="1" t="shared" si="1"/>
        <v>6.8</v>
      </c>
      <c r="E74" s="1">
        <v>4.33</v>
      </c>
      <c r="F74" s="1"/>
      <c r="G74">
        <f ca="1">IF(E74&lt;G$7,G$4*ROUND(RAND()*100,0)/100,E74-G$7)</f>
        <v>2.13</v>
      </c>
    </row>
    <row r="75" spans="2:7" ht="0.75" customHeight="1">
      <c r="B75" s="1">
        <f ca="1" t="shared" si="1"/>
        <v>5.46</v>
      </c>
      <c r="E75" s="1">
        <v>4.36</v>
      </c>
      <c r="F75" s="1"/>
      <c r="G75">
        <f ca="1">IF(E75&lt;G$7,G$4*ROUND(RAND()*100,0)/100,E75-G$7)</f>
        <v>2.16</v>
      </c>
    </row>
    <row r="76" spans="2:7" ht="0.75" customHeight="1">
      <c r="B76" s="1">
        <f ca="1" t="shared" si="1"/>
        <v>5.94</v>
      </c>
      <c r="E76" s="1">
        <v>4.38</v>
      </c>
      <c r="F76" s="1"/>
      <c r="G76">
        <f ca="1">IF(E76&lt;G$7,G$4*ROUND(RAND()*100,0)/100,E76-G$7)</f>
        <v>2.1799999999999997</v>
      </c>
    </row>
    <row r="77" spans="2:7" ht="0.75" customHeight="1">
      <c r="B77" s="1">
        <f ca="1" t="shared" si="1"/>
        <v>2</v>
      </c>
      <c r="E77" s="1">
        <v>4.5</v>
      </c>
      <c r="F77" s="1"/>
      <c r="G77">
        <f ca="1">IF(E77&lt;G$7,G$4*ROUND(RAND()*100,0)/100,E77-G$7)</f>
        <v>2.3</v>
      </c>
    </row>
    <row r="78" spans="2:7" ht="0.75" customHeight="1">
      <c r="B78" s="1">
        <f aca="true" ca="1" t="shared" si="2" ref="B78:B113">ROUND(NORMINV(RAND(),$B$3,B$4)*100,0)/100</f>
        <v>3.99</v>
      </c>
      <c r="E78" s="1">
        <v>4.62</v>
      </c>
      <c r="F78" s="1"/>
      <c r="G78">
        <f ca="1">IF(E78&lt;G$7,G$4*ROUND(RAND()*100,0)/100,E78-G$7)</f>
        <v>2.42</v>
      </c>
    </row>
    <row r="79" spans="2:7" ht="0.75" customHeight="1">
      <c r="B79" s="1">
        <f ca="1" t="shared" si="2"/>
        <v>4.52</v>
      </c>
      <c r="E79" s="1">
        <v>4.63</v>
      </c>
      <c r="F79" s="1"/>
      <c r="G79">
        <f ca="1">IF(E79&lt;G$7,G$4*ROUND(RAND()*100,0)/100,E79-G$7)</f>
        <v>2.4299999999999997</v>
      </c>
    </row>
    <row r="80" spans="2:7" ht="0.75" customHeight="1">
      <c r="B80" s="1">
        <f ca="1" t="shared" si="2"/>
        <v>1.55</v>
      </c>
      <c r="E80" s="1">
        <v>4.63</v>
      </c>
      <c r="F80" s="1"/>
      <c r="G80">
        <f ca="1">IF(E80&lt;G$7,G$4*ROUND(RAND()*100,0)/100,E80-G$7)</f>
        <v>2.4299999999999997</v>
      </c>
    </row>
    <row r="81" spans="2:7" ht="0.75" customHeight="1">
      <c r="B81" s="1">
        <f ca="1" t="shared" si="2"/>
        <v>6.31</v>
      </c>
      <c r="E81" s="1">
        <v>4.69</v>
      </c>
      <c r="F81" s="1"/>
      <c r="G81">
        <f ca="1">IF(E81&lt;G$7,G$4*ROUND(RAND()*100,0)/100,E81-G$7)</f>
        <v>2.49</v>
      </c>
    </row>
    <row r="82" spans="2:7" ht="0.75" customHeight="1">
      <c r="B82" s="1">
        <f ca="1" t="shared" si="2"/>
        <v>3.73</v>
      </c>
      <c r="E82" s="1">
        <v>4.72</v>
      </c>
      <c r="F82" s="1"/>
      <c r="G82">
        <f ca="1">IF(E82&lt;G$7,G$4*ROUND(RAND()*100,0)/100,E82-G$7)</f>
        <v>2.5199999999999996</v>
      </c>
    </row>
    <row r="83" spans="2:7" ht="0.75" customHeight="1">
      <c r="B83" s="1">
        <f ca="1" t="shared" si="2"/>
        <v>3.37</v>
      </c>
      <c r="E83" s="1">
        <v>4.8</v>
      </c>
      <c r="F83" s="1"/>
      <c r="G83">
        <f ca="1">IF(E83&lt;G$7,G$4*ROUND(RAND()*100,0)/100,E83-G$7)</f>
        <v>2.5999999999999996</v>
      </c>
    </row>
    <row r="84" spans="2:7" ht="0.75" customHeight="1">
      <c r="B84" s="1">
        <f ca="1" t="shared" si="2"/>
        <v>3.76</v>
      </c>
      <c r="E84" s="1">
        <v>4.81</v>
      </c>
      <c r="F84" s="1"/>
      <c r="G84">
        <f ca="1">IF(E84&lt;G$7,G$4*ROUND(RAND()*100,0)/100,E84-G$7)</f>
        <v>2.6099999999999994</v>
      </c>
    </row>
    <row r="85" spans="2:7" ht="14.25" customHeight="1">
      <c r="B85" s="1">
        <f ca="1" t="shared" si="2"/>
        <v>1.05</v>
      </c>
      <c r="E85" s="1">
        <v>4.93</v>
      </c>
      <c r="F85" s="1"/>
      <c r="G85">
        <f ca="1">IF(E85&lt;G$7,G$4*ROUND(RAND()*100,0)/100,E85-G$7)</f>
        <v>2.7299999999999995</v>
      </c>
    </row>
    <row r="86" spans="2:7" ht="14.25" customHeight="1">
      <c r="B86" s="1">
        <f ca="1" t="shared" si="2"/>
        <v>-0.75</v>
      </c>
      <c r="E86" s="1">
        <v>4.93</v>
      </c>
      <c r="F86" s="1"/>
      <c r="G86">
        <f ca="1">IF(E86&lt;G$7,G$4*ROUND(RAND()*100,0)/100,E86-G$7)</f>
        <v>2.7299999999999995</v>
      </c>
    </row>
    <row r="87" spans="2:7" ht="14.25" customHeight="1">
      <c r="B87" s="1">
        <f ca="1" t="shared" si="2"/>
        <v>2.61</v>
      </c>
      <c r="E87" s="1">
        <v>4.93</v>
      </c>
      <c r="F87" s="1"/>
      <c r="G87">
        <f ca="1">IF(E87&lt;G$7,G$4*ROUND(RAND()*100,0)/100,E87-G$7)</f>
        <v>2.7299999999999995</v>
      </c>
    </row>
    <row r="88" spans="2:7" ht="14.25" customHeight="1">
      <c r="B88" s="1">
        <f ca="1" t="shared" si="2"/>
        <v>3.74</v>
      </c>
      <c r="E88" s="1">
        <v>4.98</v>
      </c>
      <c r="F88" s="1"/>
      <c r="G88">
        <f ca="1">IF(E88&lt;G$7,G$4*ROUND(RAND()*100,0)/100,E88-G$7)</f>
        <v>2.7800000000000002</v>
      </c>
    </row>
    <row r="89" spans="2:7" ht="14.25" customHeight="1">
      <c r="B89" s="1">
        <f ca="1" t="shared" si="2"/>
        <v>4.03</v>
      </c>
      <c r="E89" s="1">
        <v>5.06</v>
      </c>
      <c r="F89" s="1"/>
      <c r="G89">
        <f ca="1">IF(E89&lt;G$7,G$4*ROUND(RAND()*100,0)/100,E89-G$7)</f>
        <v>2.8599999999999994</v>
      </c>
    </row>
    <row r="90" spans="2:7" ht="14.25" customHeight="1">
      <c r="B90" s="1">
        <f ca="1" t="shared" si="2"/>
        <v>3.95</v>
      </c>
      <c r="E90" s="1">
        <v>5.14</v>
      </c>
      <c r="F90" s="1"/>
      <c r="G90">
        <f ca="1">IF(E90&lt;G$7,G$4*ROUND(RAND()*100,0)/100,E90-G$7)</f>
        <v>2.9399999999999995</v>
      </c>
    </row>
    <row r="91" spans="2:7" ht="14.25" customHeight="1">
      <c r="B91" s="1">
        <f ca="1" t="shared" si="2"/>
        <v>1.1</v>
      </c>
      <c r="E91" s="1">
        <v>5.16</v>
      </c>
      <c r="F91" s="1"/>
      <c r="G91">
        <f ca="1">IF(E91&lt;G$7,G$4*ROUND(RAND()*100,0)/100,E91-G$7)</f>
        <v>2.96</v>
      </c>
    </row>
    <row r="92" spans="2:7" ht="14.25" customHeight="1">
      <c r="B92" s="1">
        <f ca="1" t="shared" si="2"/>
        <v>3.49</v>
      </c>
      <c r="E92" s="1">
        <v>5.18</v>
      </c>
      <c r="F92" s="1"/>
      <c r="G92">
        <f ca="1">IF(E92&lt;G$7,G$4*ROUND(RAND()*100,0)/100,E92-G$7)</f>
        <v>2.9799999999999995</v>
      </c>
    </row>
    <row r="93" spans="2:7" ht="14.25" customHeight="1">
      <c r="B93" s="1">
        <f ca="1" t="shared" si="2"/>
        <v>6.1</v>
      </c>
      <c r="E93" s="1">
        <v>5.2</v>
      </c>
      <c r="F93" s="1"/>
      <c r="G93">
        <f ca="1">IF(E93&lt;G$7,G$4*ROUND(RAND()*100,0)/100,E93-G$7)</f>
        <v>3</v>
      </c>
    </row>
    <row r="94" spans="2:7" ht="14.25" customHeight="1">
      <c r="B94" s="1">
        <f ca="1" t="shared" si="2"/>
        <v>7.34</v>
      </c>
      <c r="E94" s="1">
        <v>5.39</v>
      </c>
      <c r="F94" s="1"/>
      <c r="G94">
        <f ca="1">IF(E94&lt;G$7,G$4*ROUND(RAND()*100,0)/100,E94-G$7)</f>
        <v>3.1899999999999995</v>
      </c>
    </row>
    <row r="95" spans="2:7" ht="14.25" customHeight="1">
      <c r="B95" s="1">
        <f ca="1" t="shared" si="2"/>
        <v>3.35</v>
      </c>
      <c r="E95" s="1">
        <v>5.44</v>
      </c>
      <c r="F95" s="1"/>
      <c r="G95">
        <f ca="1">IF(E95&lt;G$7,G$4*ROUND(RAND()*100,0)/100,E95-G$7)</f>
        <v>3.24</v>
      </c>
    </row>
    <row r="96" spans="2:7" ht="14.25" customHeight="1">
      <c r="B96" s="1">
        <f ca="1" t="shared" si="2"/>
        <v>-0.1</v>
      </c>
      <c r="E96" s="1">
        <v>5.47</v>
      </c>
      <c r="F96" s="1"/>
      <c r="G96">
        <f ca="1">IF(E96&lt;G$7,G$4*ROUND(RAND()*100,0)/100,E96-G$7)</f>
        <v>3.2699999999999996</v>
      </c>
    </row>
    <row r="97" spans="2:7" ht="14.25" customHeight="1">
      <c r="B97" s="1">
        <f ca="1" t="shared" si="2"/>
        <v>3.4</v>
      </c>
      <c r="E97" s="1">
        <v>5.56</v>
      </c>
      <c r="F97" s="1"/>
      <c r="G97">
        <f ca="1">IF(E97&lt;G$7,G$4*ROUND(RAND()*100,0)/100,E97-G$7)</f>
        <v>3.3599999999999994</v>
      </c>
    </row>
    <row r="98" spans="2:7" ht="14.25" customHeight="1">
      <c r="B98" s="1">
        <f ca="1" t="shared" si="2"/>
        <v>3.02</v>
      </c>
      <c r="E98" s="1">
        <v>5.81</v>
      </c>
      <c r="F98" s="1"/>
      <c r="G98">
        <f ca="1">IF(E98&lt;G$7,G$4*ROUND(RAND()*100,0)/100,E98-G$7)</f>
        <v>3.6099999999999994</v>
      </c>
    </row>
    <row r="99" spans="2:7" ht="14.25" customHeight="1">
      <c r="B99" s="1">
        <f ca="1" t="shared" si="2"/>
        <v>1.85</v>
      </c>
      <c r="E99" s="1">
        <v>5.92</v>
      </c>
      <c r="F99" s="1"/>
      <c r="G99">
        <f ca="1">IF(E99&lt;G$7,G$4*ROUND(RAND()*100,0)/100,E99-G$7)</f>
        <v>3.7199999999999998</v>
      </c>
    </row>
    <row r="100" spans="2:7" ht="14.25" customHeight="1">
      <c r="B100" s="1">
        <f ca="1" t="shared" si="2"/>
        <v>4.13</v>
      </c>
      <c r="E100" s="1">
        <v>6.16</v>
      </c>
      <c r="F100" s="1"/>
      <c r="G100">
        <f ca="1">IF(E100&lt;G$7,G$4*ROUND(RAND()*100,0)/100,E100-G$7)</f>
        <v>3.96</v>
      </c>
    </row>
    <row r="101" spans="2:7" ht="14.25" customHeight="1">
      <c r="B101" s="1">
        <f ca="1" t="shared" si="2"/>
        <v>1.31</v>
      </c>
      <c r="E101" s="1">
        <v>6.35</v>
      </c>
      <c r="F101" s="1"/>
      <c r="G101">
        <f ca="1">IF(E101&lt;G$7,G$4*ROUND(RAND()*100,0)/100,E101-G$7)</f>
        <v>4.1499999999999995</v>
      </c>
    </row>
    <row r="102" spans="2:7" ht="14.25" customHeight="1">
      <c r="B102" s="1">
        <f ca="1" t="shared" si="2"/>
        <v>1.39</v>
      </c>
      <c r="E102" s="1">
        <v>6.44</v>
      </c>
      <c r="F102" s="1"/>
      <c r="G102">
        <f ca="1">IF(E102&lt;G$7,G$4*ROUND(RAND()*100,0)/100,E102-G$7)</f>
        <v>4.24</v>
      </c>
    </row>
    <row r="103" spans="2:7" ht="14.25" customHeight="1">
      <c r="B103" s="1">
        <f ca="1" t="shared" si="2"/>
        <v>1.05</v>
      </c>
      <c r="E103" s="1">
        <v>6.54</v>
      </c>
      <c r="F103" s="1"/>
      <c r="G103">
        <f ca="1">IF(E103&lt;G$7,G$4*ROUND(RAND()*100,0)/100,E103-G$7)</f>
        <v>4.34</v>
      </c>
    </row>
    <row r="104" spans="2:7" ht="14.25" customHeight="1">
      <c r="B104" s="1">
        <f ca="1" t="shared" si="2"/>
        <v>6.66</v>
      </c>
      <c r="E104" s="1">
        <v>6.64</v>
      </c>
      <c r="F104" s="1"/>
      <c r="G104">
        <f ca="1">IF(E104&lt;G$7,G$4*ROUND(RAND()*100,0)/100,E104-G$7)</f>
        <v>4.4399999999999995</v>
      </c>
    </row>
    <row r="105" spans="2:7" ht="14.25" customHeight="1">
      <c r="B105" s="1">
        <f ca="1" t="shared" si="2"/>
        <v>4.35</v>
      </c>
      <c r="E105" s="1">
        <v>6.68</v>
      </c>
      <c r="F105" s="1"/>
      <c r="G105">
        <f ca="1">IF(E105&lt;G$7,G$4*ROUND(RAND()*100,0)/100,E105-G$7)</f>
        <v>4.4799999999999995</v>
      </c>
    </row>
    <row r="106" spans="2:7" ht="14.25" customHeight="1">
      <c r="B106" s="1">
        <f ca="1" t="shared" si="2"/>
        <v>3.35</v>
      </c>
      <c r="E106" s="1">
        <v>6.68</v>
      </c>
      <c r="F106" s="1"/>
      <c r="G106">
        <f ca="1">IF(E106&lt;G$7,G$4*ROUND(RAND()*100,0)/100,E106-G$7)</f>
        <v>4.4799999999999995</v>
      </c>
    </row>
    <row r="107" spans="2:7" ht="14.25" customHeight="1">
      <c r="B107" s="1">
        <f ca="1" t="shared" si="2"/>
        <v>3.37</v>
      </c>
      <c r="E107" s="1">
        <v>6.82</v>
      </c>
      <c r="F107" s="1"/>
      <c r="G107">
        <f ca="1">IF(E107&lt;G$7,G$4*ROUND(RAND()*100,0)/100,E107-G$7)</f>
        <v>4.62</v>
      </c>
    </row>
    <row r="108" spans="2:7" ht="14.25" customHeight="1">
      <c r="B108" s="1">
        <f ca="1" t="shared" si="2"/>
        <v>3.9</v>
      </c>
      <c r="E108" s="1">
        <v>6.84</v>
      </c>
      <c r="F108" s="1"/>
      <c r="G108">
        <f ca="1">IF(E108&lt;G$7,G$4*ROUND(RAND()*100,0)/100,E108-G$7)</f>
        <v>4.64</v>
      </c>
    </row>
    <row r="109" spans="2:7" ht="14.25" customHeight="1">
      <c r="B109" s="1">
        <f ca="1" t="shared" si="2"/>
        <v>2.19</v>
      </c>
      <c r="E109" s="1">
        <v>6.93</v>
      </c>
      <c r="F109" s="1"/>
      <c r="G109">
        <f ca="1">IF(E109&lt;G$7,G$4*ROUND(RAND()*100,0)/100,E109-G$7)</f>
        <v>4.7299999999999995</v>
      </c>
    </row>
    <row r="110" spans="2:7" ht="14.25" customHeight="1">
      <c r="B110" s="1">
        <f ca="1" t="shared" si="2"/>
        <v>2.75</v>
      </c>
      <c r="E110" s="1">
        <v>7.08</v>
      </c>
      <c r="F110" s="1"/>
      <c r="G110">
        <f ca="1">IF(E110&lt;G$7,G$4*ROUND(RAND()*100,0)/100,E110-G$7)</f>
        <v>4.88</v>
      </c>
    </row>
    <row r="111" spans="2:7" ht="14.25" customHeight="1">
      <c r="B111" s="1">
        <f ca="1" t="shared" si="2"/>
        <v>0.69</v>
      </c>
      <c r="E111" s="1">
        <v>8.02</v>
      </c>
      <c r="F111" s="1"/>
      <c r="G111">
        <f ca="1">IF(E111&lt;G$7,G$4*ROUND(RAND()*100,0)/100,E111-G$7)</f>
        <v>5.819999999999999</v>
      </c>
    </row>
    <row r="112" spans="2:7" ht="12.75">
      <c r="B112" s="1">
        <f ca="1" t="shared" si="2"/>
        <v>4</v>
      </c>
      <c r="C112" s="1"/>
      <c r="D112" s="1"/>
      <c r="E112" s="1">
        <v>8.14</v>
      </c>
      <c r="F112" s="1"/>
      <c r="G112">
        <f ca="1">IF(E112&lt;G$7,G$4*ROUND(RAND()*100,0)/100,E112-G$7)</f>
        <v>5.94</v>
      </c>
    </row>
    <row r="113" spans="2:7" ht="12.75">
      <c r="B113" s="1">
        <f ca="1" t="shared" si="2"/>
        <v>2.66</v>
      </c>
      <c r="C113" s="1"/>
      <c r="D113" s="1"/>
      <c r="E113" s="1">
        <v>8.63</v>
      </c>
      <c r="F113" s="1"/>
      <c r="G113">
        <f ca="1">IF(E113&lt;G$7,G$4*ROUND(RAND()*100,0)/100,E113-G$7)</f>
        <v>6.430000000000001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Northeastern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Furth</dc:creator>
  <cp:keywords/>
  <dc:description/>
  <cp:lastModifiedBy>Peter Furth</cp:lastModifiedBy>
  <dcterms:created xsi:type="dcterms:W3CDTF">2005-10-12T21:28:53Z</dcterms:created>
  <dcterms:modified xsi:type="dcterms:W3CDTF">2005-10-14T22:29:21Z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