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6.xml" ContentType="application/vnd.openxmlformats-officedocument.drawing+xml"/>
  <Override PartName="/xl/comments4.xml" ContentType="application/vnd.openxmlformats-officedocument.spreadsheetml.comments+xml"/>
  <Override PartName="/xl/charts/chart8.xml" ContentType="application/vnd.openxmlformats-officedocument.drawingml.chart+xml"/>
  <Override PartName="/xl/drawings/drawing7.xml" ContentType="application/vnd.openxmlformats-officedocument.drawing+xml"/>
  <Override PartName="/xl/charts/chart9.xml" ContentType="application/vnd.openxmlformats-officedocument.drawingml.chart+xml"/>
  <Override PartName="/xl/drawings/drawing8.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hidePivotFieldList="1" autoCompressPictures="0"/>
  <bookViews>
    <workbookView xWindow="48" yWindow="228" windowWidth="16488" windowHeight="9312" tabRatio="624" activeTab="9"/>
  </bookViews>
  <sheets>
    <sheet name="Overview" sheetId="25" r:id="rId1"/>
    <sheet name="Topic &amp; Activities Lists" sheetId="26" state="hidden" r:id="rId2"/>
    <sheet name="Process List" sheetId="27" state="hidden" r:id="rId3"/>
    <sheet name="Planning" sheetId="31" r:id="rId4"/>
    <sheet name="Annual workplan" sheetId="33" r:id="rId5"/>
    <sheet name="Process" sheetId="29" r:id="rId6"/>
    <sheet name="Outcomes" sheetId="30" r:id="rId7"/>
    <sheet name="Financial Benefits" sheetId="23" r:id="rId8"/>
    <sheet name="Cost" sheetId="28" r:id="rId9"/>
    <sheet name="ROI" sheetId="15" r:id="rId10"/>
    <sheet name="Control" sheetId="21" state="hidden" r:id="rId11"/>
    <sheet name="Resources" sheetId="34" r:id="rId12"/>
  </sheets>
  <definedNames>
    <definedName name="Alcohol">'Topic &amp; Activities Lists'!$C$2:$C$3</definedName>
    <definedName name="AlcoholCampaign">'Process List'!$A$2:$A$3</definedName>
    <definedName name="AlcoholSubstance" localSheetId="2">'Process List'!$A$2:$A$3</definedName>
    <definedName name="AlcoholSubstance">'Topic &amp; Activities Lists'!$C$2:$C$3</definedName>
    <definedName name="AlcoholUse" localSheetId="2">'Process List'!$A$2:$A$3</definedName>
    <definedName name="AlcoholUse">'Topic &amp; Activities Lists'!$C$2:$C$3</definedName>
    <definedName name="B_Oneoff" localSheetId="4">'Financial Benefits'!#REF!</definedName>
    <definedName name="B_Oneoff">'Financial Benefits'!#REF!</definedName>
    <definedName name="B_Ongoing">'Financial Benefits'!$H$93</definedName>
    <definedName name="C_Oneoff" localSheetId="4">#REF!</definedName>
    <definedName name="C_Oneoff" localSheetId="8">Cost!$B$41</definedName>
    <definedName name="C_Oneoff">#REF!</definedName>
    <definedName name="C_Ongoing" localSheetId="4">#REF!</definedName>
    <definedName name="C_Ongoing" localSheetId="8">Cost!#REF!</definedName>
    <definedName name="C_Ongoing">#REF!</definedName>
    <definedName name="c_Title" localSheetId="4">'Annual workplan'!$B$5</definedName>
    <definedName name="c_Title" localSheetId="6">Outcomes!#REF!</definedName>
    <definedName name="c_Title" localSheetId="3">Planning!#REF!</definedName>
    <definedName name="c_Title" localSheetId="5">Process!#REF!</definedName>
    <definedName name="c_Title">Overview!$B$6</definedName>
    <definedName name="Campaign">'Process List'!$A$2:$A$9</definedName>
    <definedName name="Education">'Process List'!$B$2:$B$9</definedName>
    <definedName name="Fitness" localSheetId="2">'Process List'!$C$2:$C$28</definedName>
    <definedName name="Fitness">'Topic &amp; Activities Lists'!$E$2:$E$28</definedName>
    <definedName name="HealthTopics" localSheetId="2">'Process List'!#REF!</definedName>
    <definedName name="HealthTopics">'Topic &amp; Activities Lists'!$A$2:$A$15</definedName>
    <definedName name="Nutrition" localSheetId="2">'Process List'!$B$2:$B$9</definedName>
    <definedName name="Nutrition">'Topic &amp; Activities Lists'!$D$2:$D$9</definedName>
    <definedName name="_xlnm.Print_Area" localSheetId="9">ROI!$A$5:$G$29</definedName>
    <definedName name="Total_Benefit">'Financial Benefits'!$H$93</definedName>
    <definedName name="v_Discount">ROI!$B$26</definedName>
  </definedNames>
  <calcPr calcId="145621"/>
  <pivotCaches>
    <pivotCache cacheId="4" r:id="rId13"/>
    <pivotCache cacheId="5" r:id="rId14"/>
  </pivotCaches>
  <extLst>
    <ext xmlns:mx="http://schemas.microsoft.com/office/mac/excel/2008/main" uri="{7523E5D3-25F3-A5E0-1632-64F254C22452}">
      <mx:ArchID Flags="2"/>
    </ext>
  </extLst>
</workbook>
</file>

<file path=xl/calcChain.xml><?xml version="1.0" encoding="utf-8"?>
<calcChain xmlns="http://schemas.openxmlformats.org/spreadsheetml/2006/main">
  <c r="C24" i="15" l="1"/>
  <c r="D24" i="15"/>
  <c r="E24" i="15"/>
  <c r="F24" i="15"/>
  <c r="G24" i="15"/>
  <c r="G23" i="15"/>
  <c r="C23" i="15"/>
  <c r="D23" i="15"/>
  <c r="E23" i="15"/>
  <c r="F23" i="15"/>
  <c r="B24" i="15"/>
  <c r="B23" i="15"/>
  <c r="B14" i="28" l="1"/>
  <c r="B23" i="28"/>
  <c r="B32" i="28"/>
  <c r="B41" i="28" l="1"/>
  <c r="B43" i="28"/>
  <c r="B47" i="28" s="1"/>
  <c r="B10" i="15" s="1"/>
  <c r="F89" i="23" l="1"/>
  <c r="F88" i="23"/>
  <c r="G79" i="30"/>
  <c r="G80" i="30"/>
  <c r="G81" i="30"/>
  <c r="G82" i="30"/>
  <c r="G78" i="30"/>
  <c r="I70" i="30"/>
  <c r="I71" i="30"/>
  <c r="I72" i="30"/>
  <c r="I73" i="30"/>
  <c r="I69" i="30"/>
  <c r="I68" i="30"/>
  <c r="H70" i="30"/>
  <c r="H71" i="30"/>
  <c r="H72" i="30"/>
  <c r="H73" i="30"/>
  <c r="H69" i="30"/>
  <c r="H68" i="30"/>
  <c r="D72" i="30"/>
  <c r="D73" i="30"/>
  <c r="D71" i="30"/>
  <c r="D70" i="30"/>
  <c r="D69" i="30"/>
  <c r="D68" i="30"/>
  <c r="G64" i="30"/>
  <c r="G59" i="30"/>
  <c r="D58" i="30"/>
  <c r="H46" i="30"/>
  <c r="G50" i="30"/>
  <c r="G46" i="30"/>
  <c r="D52" i="30"/>
  <c r="D49" i="30"/>
  <c r="H52" i="30"/>
  <c r="H47" i="30"/>
  <c r="H48" i="30"/>
  <c r="H49" i="30"/>
  <c r="H50" i="30"/>
  <c r="H51" i="30"/>
  <c r="H45" i="30"/>
  <c r="H57" i="30"/>
  <c r="H58" i="30"/>
  <c r="H59" i="30"/>
  <c r="H60" i="30"/>
  <c r="H61" i="30"/>
  <c r="H62" i="30"/>
  <c r="H63" i="30"/>
  <c r="H64" i="30"/>
  <c r="H56" i="30"/>
  <c r="E34" i="23" l="1"/>
  <c r="G17" i="23"/>
  <c r="E17" i="23"/>
  <c r="F35" i="23"/>
  <c r="G35" i="23" s="1"/>
  <c r="D35" i="23"/>
  <c r="H35" i="23" s="1"/>
  <c r="H36" i="23" s="1"/>
  <c r="E89" i="23" s="1"/>
  <c r="G34" i="23"/>
  <c r="D34" i="23"/>
  <c r="H34" i="23" s="1"/>
  <c r="C29" i="23"/>
  <c r="B29" i="23"/>
  <c r="D28" i="23"/>
  <c r="D27" i="23"/>
  <c r="D26" i="23"/>
  <c r="D25" i="23"/>
  <c r="D24" i="23"/>
  <c r="D23" i="23"/>
  <c r="E88" i="23" l="1"/>
  <c r="D29" i="23"/>
  <c r="D88" i="23" s="1"/>
  <c r="D30" i="23" l="1"/>
  <c r="D89" i="23" s="1"/>
  <c r="F64" i="30"/>
  <c r="E64" i="30"/>
  <c r="C64" i="30"/>
  <c r="B64" i="30"/>
  <c r="F63" i="30"/>
  <c r="G63" i="30" s="1"/>
  <c r="C63" i="30"/>
  <c r="D63" i="30" s="1"/>
  <c r="F62" i="30"/>
  <c r="G62" i="30" s="1"/>
  <c r="C62" i="30"/>
  <c r="D62" i="30" s="1"/>
  <c r="F61" i="30"/>
  <c r="G61" i="30" s="1"/>
  <c r="C61" i="30"/>
  <c r="D61" i="30" s="1"/>
  <c r="F60" i="30"/>
  <c r="G60" i="30" s="1"/>
  <c r="C60" i="30"/>
  <c r="D60" i="30" s="1"/>
  <c r="F59" i="30"/>
  <c r="C59" i="30"/>
  <c r="D59" i="30" s="1"/>
  <c r="F58" i="30"/>
  <c r="G58" i="30" s="1"/>
  <c r="C58" i="30"/>
  <c r="G57" i="30"/>
  <c r="I57" i="30" s="1"/>
  <c r="J57" i="30" s="1"/>
  <c r="D57" i="30"/>
  <c r="G56" i="30"/>
  <c r="D56" i="30"/>
  <c r="H17" i="29"/>
  <c r="J17" i="29"/>
  <c r="G17" i="29"/>
  <c r="D17" i="29"/>
  <c r="I64" i="30" l="1"/>
  <c r="J64" i="30" s="1"/>
  <c r="D64" i="30"/>
  <c r="I58" i="30"/>
  <c r="J58" i="30" s="1"/>
  <c r="I60" i="30"/>
  <c r="J60" i="30" s="1"/>
  <c r="I62" i="30"/>
  <c r="J62" i="30" s="1"/>
  <c r="I56" i="30"/>
  <c r="J56" i="30" s="1"/>
  <c r="I59" i="30"/>
  <c r="J59" i="30" s="1"/>
  <c r="I61" i="30"/>
  <c r="J61" i="30" s="1"/>
  <c r="I63" i="30"/>
  <c r="J63" i="30" s="1"/>
  <c r="D13" i="15"/>
  <c r="D18" i="15" s="1"/>
  <c r="G31" i="29" l="1"/>
  <c r="G30" i="29"/>
  <c r="G29" i="29"/>
  <c r="G28" i="29"/>
  <c r="G27" i="29"/>
  <c r="G26" i="29"/>
  <c r="G25" i="29"/>
  <c r="G24" i="29"/>
  <c r="G23" i="29"/>
  <c r="G22" i="29"/>
  <c r="G21" i="29"/>
  <c r="G20" i="29"/>
  <c r="G19" i="29"/>
  <c r="G18" i="29"/>
  <c r="H18" i="29"/>
  <c r="H19" i="29"/>
  <c r="E54" i="23"/>
  <c r="E55" i="23" s="1"/>
  <c r="E56" i="23" s="1"/>
  <c r="E57" i="23" s="1"/>
  <c r="E58" i="23" s="1"/>
  <c r="F54" i="23"/>
  <c r="F55" i="23" s="1"/>
  <c r="F56" i="23" s="1"/>
  <c r="F57" i="23" s="1"/>
  <c r="F58" i="23" s="1"/>
  <c r="G54" i="23"/>
  <c r="G55" i="23" s="1"/>
  <c r="G56" i="23" s="1"/>
  <c r="G57" i="23" s="1"/>
  <c r="G58" i="23" s="1"/>
  <c r="D54" i="23"/>
  <c r="D55" i="23" s="1"/>
  <c r="B82" i="30"/>
  <c r="C82" i="30"/>
  <c r="C81" i="30"/>
  <c r="D81" i="30" s="1"/>
  <c r="C80" i="30"/>
  <c r="D80" i="30" s="1"/>
  <c r="C79" i="30"/>
  <c r="D79" i="30" s="1"/>
  <c r="D78" i="30"/>
  <c r="D33" i="30"/>
  <c r="G33" i="30"/>
  <c r="D32" i="30"/>
  <c r="D20" i="30"/>
  <c r="D19" i="29"/>
  <c r="D21" i="29"/>
  <c r="H20" i="29"/>
  <c r="D20" i="29"/>
  <c r="D22" i="29"/>
  <c r="D23" i="29"/>
  <c r="D24" i="29"/>
  <c r="D25" i="29"/>
  <c r="D26" i="29"/>
  <c r="D27" i="29"/>
  <c r="D28" i="29"/>
  <c r="D29" i="29"/>
  <c r="D30" i="29"/>
  <c r="D31" i="29"/>
  <c r="B12" i="23"/>
  <c r="C12" i="23"/>
  <c r="D18" i="23"/>
  <c r="H18" i="23" s="1"/>
  <c r="C88" i="23" s="1"/>
  <c r="D41" i="23"/>
  <c r="C42" i="23"/>
  <c r="D42" i="23" s="1"/>
  <c r="G41" i="23"/>
  <c r="F42" i="23"/>
  <c r="G42" i="23" s="1"/>
  <c r="H53" i="23"/>
  <c r="I53" i="23"/>
  <c r="H52" i="23"/>
  <c r="I52" i="23"/>
  <c r="D64" i="23"/>
  <c r="D65" i="23"/>
  <c r="D66" i="23"/>
  <c r="D67" i="23"/>
  <c r="D68" i="23"/>
  <c r="G64" i="23"/>
  <c r="G65" i="23"/>
  <c r="G66" i="23"/>
  <c r="H66" i="23" s="1"/>
  <c r="G67" i="23"/>
  <c r="G68" i="23"/>
  <c r="D83" i="23"/>
  <c r="G83" i="23"/>
  <c r="H82" i="23"/>
  <c r="H81" i="23"/>
  <c r="D75" i="23"/>
  <c r="G75" i="23"/>
  <c r="D74" i="23"/>
  <c r="G74" i="23"/>
  <c r="D17" i="23"/>
  <c r="H17" i="23" s="1"/>
  <c r="I78" i="30"/>
  <c r="J78" i="30" s="1"/>
  <c r="G77" i="30"/>
  <c r="D77" i="30"/>
  <c r="I77" i="30" s="1"/>
  <c r="J77" i="30" s="1"/>
  <c r="D7" i="23"/>
  <c r="D8" i="23"/>
  <c r="D9" i="23"/>
  <c r="D10" i="23"/>
  <c r="D11" i="23"/>
  <c r="F47" i="23"/>
  <c r="C47" i="23"/>
  <c r="F82" i="30"/>
  <c r="F81" i="30"/>
  <c r="F80" i="30"/>
  <c r="F79" i="30"/>
  <c r="F73" i="30"/>
  <c r="F72" i="30"/>
  <c r="F71" i="30"/>
  <c r="F70" i="30"/>
  <c r="C73" i="30"/>
  <c r="F52" i="30"/>
  <c r="F51" i="30"/>
  <c r="F50" i="30"/>
  <c r="F49" i="30"/>
  <c r="F48" i="30"/>
  <c r="F47" i="30"/>
  <c r="F46" i="30"/>
  <c r="C52" i="30"/>
  <c r="C51" i="30"/>
  <c r="C50" i="30"/>
  <c r="C49" i="30"/>
  <c r="C48" i="30"/>
  <c r="C47" i="30"/>
  <c r="C46" i="30"/>
  <c r="F39" i="30"/>
  <c r="F38" i="30"/>
  <c r="G38" i="30" s="1"/>
  <c r="F37" i="30"/>
  <c r="G37" i="30" s="1"/>
  <c r="F36" i="30"/>
  <c r="G36" i="30" s="1"/>
  <c r="F35" i="30"/>
  <c r="G35" i="30" s="1"/>
  <c r="F34" i="30"/>
  <c r="G34" i="30" s="1"/>
  <c r="C39" i="30"/>
  <c r="C34" i="30"/>
  <c r="D34" i="30" s="1"/>
  <c r="C38" i="30"/>
  <c r="D38" i="30" s="1"/>
  <c r="C37" i="30"/>
  <c r="D37" i="30" s="1"/>
  <c r="C36" i="30"/>
  <c r="D36" i="30" s="1"/>
  <c r="C35" i="30"/>
  <c r="D35" i="30" s="1"/>
  <c r="F28" i="30"/>
  <c r="F21" i="30"/>
  <c r="F27" i="30"/>
  <c r="G27" i="30" s="1"/>
  <c r="F26" i="30"/>
  <c r="G26" i="30" s="1"/>
  <c r="F25" i="30"/>
  <c r="F24" i="30"/>
  <c r="G24" i="30" s="1"/>
  <c r="F23" i="30"/>
  <c r="G23" i="30" s="1"/>
  <c r="F22" i="30"/>
  <c r="G22" i="30" s="1"/>
  <c r="C28" i="30"/>
  <c r="C27" i="30"/>
  <c r="D27" i="30" s="1"/>
  <c r="C24" i="30"/>
  <c r="C26" i="30"/>
  <c r="C25" i="30"/>
  <c r="D25" i="30" s="1"/>
  <c r="C23" i="30"/>
  <c r="D23" i="30" s="1"/>
  <c r="C22" i="30"/>
  <c r="C21" i="30"/>
  <c r="D21" i="30" s="1"/>
  <c r="G10" i="15"/>
  <c r="C12" i="15"/>
  <c r="C17" i="15" s="1"/>
  <c r="D12" i="15"/>
  <c r="D17" i="15" s="1"/>
  <c r="D21" i="15" s="1"/>
  <c r="E12" i="15"/>
  <c r="E17" i="15" s="1"/>
  <c r="F12" i="15"/>
  <c r="F17" i="15" s="1"/>
  <c r="F21" i="15" s="1"/>
  <c r="C13" i="15"/>
  <c r="C18" i="15" s="1"/>
  <c r="E13" i="15"/>
  <c r="E18" i="15" s="1"/>
  <c r="F13" i="15"/>
  <c r="F18" i="15" s="1"/>
  <c r="C21" i="15"/>
  <c r="E21" i="15"/>
  <c r="G9" i="30"/>
  <c r="D9" i="30"/>
  <c r="G7" i="30"/>
  <c r="D7" i="30"/>
  <c r="H7" i="30"/>
  <c r="B69" i="23"/>
  <c r="E69" i="23"/>
  <c r="H80" i="23"/>
  <c r="G63" i="23"/>
  <c r="D63" i="23"/>
  <c r="D40" i="23"/>
  <c r="G40" i="23"/>
  <c r="D6" i="23"/>
  <c r="E39" i="30"/>
  <c r="G39" i="30" s="1"/>
  <c r="B39" i="30"/>
  <c r="D39" i="30" s="1"/>
  <c r="D40" i="30"/>
  <c r="H20" i="30"/>
  <c r="H21" i="30"/>
  <c r="H22" i="30"/>
  <c r="H23" i="30"/>
  <c r="H24" i="30"/>
  <c r="H25" i="30"/>
  <c r="H26" i="30"/>
  <c r="H27" i="30"/>
  <c r="E28" i="30"/>
  <c r="G28" i="30" s="1"/>
  <c r="B28" i="30"/>
  <c r="G20" i="30"/>
  <c r="G21" i="30"/>
  <c r="D22" i="30"/>
  <c r="D24" i="30"/>
  <c r="G25" i="30"/>
  <c r="D26" i="30"/>
  <c r="G19" i="30"/>
  <c r="D19" i="30"/>
  <c r="H19" i="30"/>
  <c r="G32" i="30"/>
  <c r="I32" i="30" s="1"/>
  <c r="J32" i="30" s="1"/>
  <c r="H39" i="30"/>
  <c r="H38" i="30"/>
  <c r="E52" i="30"/>
  <c r="G52" i="30" s="1"/>
  <c r="B52" i="30"/>
  <c r="G51" i="30"/>
  <c r="G47" i="30"/>
  <c r="D47" i="30"/>
  <c r="G49" i="30"/>
  <c r="G48" i="30"/>
  <c r="G45" i="30"/>
  <c r="G44" i="30"/>
  <c r="D45" i="30"/>
  <c r="D46" i="30"/>
  <c r="D48" i="30"/>
  <c r="D50" i="30"/>
  <c r="D51" i="30"/>
  <c r="D44" i="30"/>
  <c r="G68" i="30"/>
  <c r="G69" i="30"/>
  <c r="J69" i="30"/>
  <c r="G70" i="30"/>
  <c r="J70" i="30"/>
  <c r="G71" i="30"/>
  <c r="G72" i="30"/>
  <c r="J72" i="30" s="1"/>
  <c r="B73" i="30"/>
  <c r="E73" i="30"/>
  <c r="G73" i="30" s="1"/>
  <c r="E82" i="30"/>
  <c r="H78" i="30"/>
  <c r="H79" i="30"/>
  <c r="H80" i="30"/>
  <c r="H81" i="30"/>
  <c r="H77" i="30"/>
  <c r="I45" i="30"/>
  <c r="J45" i="30" s="1"/>
  <c r="I46" i="30"/>
  <c r="J46" i="30" s="1"/>
  <c r="I48" i="30"/>
  <c r="J48" i="30" s="1"/>
  <c r="I49" i="30"/>
  <c r="J49" i="30" s="1"/>
  <c r="I50" i="30"/>
  <c r="J50" i="30" s="1"/>
  <c r="I51" i="30"/>
  <c r="J51" i="30" s="1"/>
  <c r="I44" i="30"/>
  <c r="J44" i="30" s="1"/>
  <c r="H44" i="30"/>
  <c r="G8" i="30"/>
  <c r="G10" i="30"/>
  <c r="G11" i="30"/>
  <c r="G12" i="30"/>
  <c r="G13" i="30"/>
  <c r="G14" i="30"/>
  <c r="G15" i="30"/>
  <c r="G6" i="30"/>
  <c r="D8" i="30"/>
  <c r="I8" i="30" s="1"/>
  <c r="J8" i="30" s="1"/>
  <c r="D10" i="30"/>
  <c r="D11" i="30"/>
  <c r="D12" i="30"/>
  <c r="D13" i="30"/>
  <c r="D14" i="30"/>
  <c r="D15" i="30"/>
  <c r="D6" i="30"/>
  <c r="J19" i="29"/>
  <c r="J20" i="29"/>
  <c r="J21" i="29"/>
  <c r="J22" i="29"/>
  <c r="J23" i="29"/>
  <c r="J24" i="29"/>
  <c r="J25" i="29"/>
  <c r="J26" i="29"/>
  <c r="J27" i="29"/>
  <c r="J28" i="29"/>
  <c r="J29" i="29"/>
  <c r="J30" i="29"/>
  <c r="J31" i="29"/>
  <c r="J18" i="29"/>
  <c r="F18" i="23"/>
  <c r="G18" i="23" s="1"/>
  <c r="I15" i="30"/>
  <c r="J15" i="30" s="1"/>
  <c r="I6" i="30"/>
  <c r="J6" i="30" s="1"/>
  <c r="I14" i="30"/>
  <c r="J14" i="30" s="1"/>
  <c r="I12" i="30"/>
  <c r="J12" i="30" s="1"/>
  <c r="I10" i="30"/>
  <c r="J10" i="30" s="1"/>
  <c r="H21" i="29"/>
  <c r="H22" i="29"/>
  <c r="H23" i="29"/>
  <c r="H24" i="29"/>
  <c r="H25" i="29"/>
  <c r="H26" i="29"/>
  <c r="H27" i="29"/>
  <c r="H28" i="29"/>
  <c r="H29" i="29"/>
  <c r="H30" i="29"/>
  <c r="H31" i="29"/>
  <c r="D18" i="29"/>
  <c r="H8" i="30"/>
  <c r="H33" i="30"/>
  <c r="H34" i="30"/>
  <c r="H35" i="30"/>
  <c r="H36" i="30"/>
  <c r="H37" i="30"/>
  <c r="B58" i="23"/>
  <c r="E47" i="23"/>
  <c r="B47" i="23"/>
  <c r="C58" i="23"/>
  <c r="H6" i="30"/>
  <c r="H9" i="30"/>
  <c r="H10" i="30"/>
  <c r="H11" i="30"/>
  <c r="H12" i="30"/>
  <c r="H13" i="30"/>
  <c r="H14" i="30"/>
  <c r="H15" i="30"/>
  <c r="H32" i="30"/>
  <c r="I54" i="23" l="1"/>
  <c r="H83" i="23"/>
  <c r="J88" i="23" s="1"/>
  <c r="H68" i="23"/>
  <c r="H54" i="23"/>
  <c r="J54" i="23" s="1"/>
  <c r="D12" i="23"/>
  <c r="B88" i="23" s="1"/>
  <c r="H40" i="23"/>
  <c r="J53" i="23"/>
  <c r="I20" i="30"/>
  <c r="J20" i="30" s="1"/>
  <c r="I25" i="30"/>
  <c r="J25" i="30" s="1"/>
  <c r="D28" i="30"/>
  <c r="I28" i="30" s="1"/>
  <c r="J28" i="30" s="1"/>
  <c r="I9" i="30"/>
  <c r="J9" i="30" s="1"/>
  <c r="H74" i="23"/>
  <c r="I33" i="30"/>
  <c r="J33" i="30" s="1"/>
  <c r="H28" i="30"/>
  <c r="H40" i="30"/>
  <c r="J40" i="30" s="1"/>
  <c r="J41" i="30" s="1"/>
  <c r="D82" i="30"/>
  <c r="I82" i="30" s="1"/>
  <c r="J82" i="30" s="1"/>
  <c r="H82" i="30"/>
  <c r="J68" i="30"/>
  <c r="I19" i="30"/>
  <c r="J19" i="30" s="1"/>
  <c r="H19" i="23"/>
  <c r="C89" i="23" s="1"/>
  <c r="H67" i="23"/>
  <c r="H65" i="23"/>
  <c r="J52" i="23"/>
  <c r="F43" i="23"/>
  <c r="H84" i="23"/>
  <c r="J89" i="23" s="1"/>
  <c r="H63" i="23"/>
  <c r="H75" i="23"/>
  <c r="C43" i="23"/>
  <c r="I47" i="30"/>
  <c r="J47" i="30" s="1"/>
  <c r="I52" i="30"/>
  <c r="J52" i="30" s="1"/>
  <c r="I7" i="30"/>
  <c r="J7" i="30" s="1"/>
  <c r="I21" i="30"/>
  <c r="J21" i="30" s="1"/>
  <c r="I23" i="30"/>
  <c r="J23" i="30" s="1"/>
  <c r="I27" i="30"/>
  <c r="J27" i="30" s="1"/>
  <c r="I22" i="30"/>
  <c r="J22" i="30" s="1"/>
  <c r="I24" i="30"/>
  <c r="J24" i="30" s="1"/>
  <c r="I26" i="30"/>
  <c r="J26" i="30" s="1"/>
  <c r="I13" i="30"/>
  <c r="J13" i="30" s="1"/>
  <c r="I11" i="30"/>
  <c r="J11" i="30" s="1"/>
  <c r="I81" i="30"/>
  <c r="J81" i="30" s="1"/>
  <c r="I79" i="30"/>
  <c r="J79" i="30" s="1"/>
  <c r="J71" i="30"/>
  <c r="I80" i="30"/>
  <c r="J80" i="30" s="1"/>
  <c r="J73" i="30"/>
  <c r="G69" i="23"/>
  <c r="D69" i="23"/>
  <c r="H42" i="23"/>
  <c r="H64" i="23"/>
  <c r="H41" i="23"/>
  <c r="I39" i="30"/>
  <c r="J39" i="30" s="1"/>
  <c r="I34" i="30"/>
  <c r="J34" i="30" s="1"/>
  <c r="I35" i="30"/>
  <c r="J35" i="30" s="1"/>
  <c r="I36" i="30"/>
  <c r="J36" i="30" s="1"/>
  <c r="I37" i="30"/>
  <c r="J37" i="30" s="1"/>
  <c r="I38" i="30"/>
  <c r="J38" i="30" s="1"/>
  <c r="D56" i="23"/>
  <c r="H55" i="23"/>
  <c r="I55" i="23"/>
  <c r="H69" i="23" l="1"/>
  <c r="H88" i="23" s="1"/>
  <c r="D13" i="23"/>
  <c r="B89" i="23" s="1"/>
  <c r="H76" i="23"/>
  <c r="I89" i="23" s="1"/>
  <c r="I88" i="23"/>
  <c r="G43" i="23"/>
  <c r="F44" i="23"/>
  <c r="C44" i="23"/>
  <c r="D43" i="23"/>
  <c r="H70" i="23"/>
  <c r="H89" i="23" s="1"/>
  <c r="J55" i="23"/>
  <c r="D57" i="23"/>
  <c r="H56" i="23"/>
  <c r="I56" i="23"/>
  <c r="G44" i="23" l="1"/>
  <c r="F45" i="23"/>
  <c r="H43" i="23"/>
  <c r="C45" i="23"/>
  <c r="D44" i="23"/>
  <c r="H44" i="23" s="1"/>
  <c r="J56" i="23"/>
  <c r="D58" i="23"/>
  <c r="H57" i="23"/>
  <c r="H58" i="23" s="1"/>
  <c r="I57" i="23"/>
  <c r="I58" i="23" s="1"/>
  <c r="G45" i="23" l="1"/>
  <c r="F46" i="23"/>
  <c r="G46" i="23" s="1"/>
  <c r="C46" i="23"/>
  <c r="D46" i="23" s="1"/>
  <c r="D45" i="23"/>
  <c r="J58" i="23"/>
  <c r="J57" i="23"/>
  <c r="H46" i="23" l="1"/>
  <c r="G47" i="23"/>
  <c r="G88" i="23"/>
  <c r="D47" i="23"/>
  <c r="H45" i="23"/>
  <c r="J59" i="23"/>
  <c r="H47" i="23" l="1"/>
  <c r="H48" i="23" s="1"/>
  <c r="H93" i="23"/>
  <c r="B8" i="15" s="1"/>
  <c r="G89" i="23"/>
  <c r="H91" i="23" l="1"/>
  <c r="B7" i="15" s="1"/>
  <c r="B12" i="15" s="1"/>
  <c r="B17" i="15" s="1"/>
  <c r="G7" i="15"/>
  <c r="G8" i="15"/>
  <c r="B13" i="15"/>
  <c r="B18" i="15" s="1"/>
  <c r="B21" i="15"/>
  <c r="B28" i="15"/>
  <c r="G12" i="15" l="1"/>
  <c r="G17" i="15" s="1"/>
  <c r="G13" i="15"/>
  <c r="G18" i="15" s="1"/>
  <c r="B29" i="15"/>
</calcChain>
</file>

<file path=xl/comments1.xml><?xml version="1.0" encoding="utf-8"?>
<comments xmlns="http://schemas.openxmlformats.org/spreadsheetml/2006/main">
  <authors>
    <author>xwang</author>
    <author>Xinge Wang</author>
  </authors>
  <commentList>
    <comment ref="A20" authorId="0">
      <text>
        <r>
          <rPr>
            <b/>
            <sz val="9"/>
            <color indexed="81"/>
            <rFont val="Tahoma"/>
            <family val="2"/>
          </rPr>
          <t>Note:</t>
        </r>
        <r>
          <rPr>
            <sz val="9"/>
            <color indexed="81"/>
            <rFont val="Tahoma"/>
            <family val="2"/>
          </rPr>
          <t xml:space="preserve">
e.g. improved health status, lower at-risk percentage, improved physical activities</t>
        </r>
      </text>
    </comment>
    <comment ref="A22" authorId="0">
      <text>
        <r>
          <rPr>
            <b/>
            <sz val="9"/>
            <color indexed="81"/>
            <rFont val="Tahoma"/>
            <family val="2"/>
          </rPr>
          <t>Note:</t>
        </r>
        <r>
          <rPr>
            <sz val="9"/>
            <color indexed="81"/>
            <rFont val="Tahoma"/>
            <family val="2"/>
          </rPr>
          <t xml:space="preserve">
e.g. improved worker safety, better health environment (exercise facilities, food options, etc.), improved operator assault policies</t>
        </r>
      </text>
    </comment>
    <comment ref="A24" authorId="1">
      <text>
        <r>
          <rPr>
            <b/>
            <sz val="8"/>
            <color indexed="81"/>
            <rFont val="Tahoma"/>
            <family val="2"/>
          </rPr>
          <t xml:space="preserve">Note:
e.g. reduction in health care premium costs, reduction in absenteeism. </t>
        </r>
        <r>
          <rPr>
            <sz val="8"/>
            <color indexed="81"/>
            <rFont val="Tahoma"/>
            <family val="2"/>
          </rPr>
          <t xml:space="preserve">
</t>
        </r>
      </text>
    </comment>
  </commentList>
</comments>
</file>

<file path=xl/comments2.xml><?xml version="1.0" encoding="utf-8"?>
<comments xmlns="http://schemas.openxmlformats.org/spreadsheetml/2006/main">
  <authors>
    <author>Xinge Wang</author>
  </authors>
  <commentList>
    <comment ref="D16" authorId="0">
      <text>
        <r>
          <rPr>
            <b/>
            <sz val="8"/>
            <color indexed="81"/>
            <rFont val="Tahoma"/>
            <family val="2"/>
          </rPr>
          <t xml:space="preserve">Note:
</t>
        </r>
        <r>
          <rPr>
            <sz val="8"/>
            <color indexed="81"/>
            <rFont val="Tahoma"/>
            <family val="2"/>
          </rPr>
          <t>Percent of eligible employees participating</t>
        </r>
        <r>
          <rPr>
            <b/>
            <sz val="8"/>
            <color indexed="81"/>
            <rFont val="Tahoma"/>
            <family val="2"/>
          </rPr>
          <t xml:space="preserve">
</t>
        </r>
        <r>
          <rPr>
            <sz val="8"/>
            <color indexed="81"/>
            <rFont val="Tahoma"/>
            <family val="2"/>
          </rPr>
          <t xml:space="preserve">
</t>
        </r>
      </text>
    </comment>
  </commentList>
</comments>
</file>

<file path=xl/comments3.xml><?xml version="1.0" encoding="utf-8"?>
<comments xmlns="http://schemas.openxmlformats.org/spreadsheetml/2006/main">
  <authors>
    <author>Xinge Wang</author>
  </authors>
  <commentList>
    <comment ref="B18" authorId="0">
      <text>
        <r>
          <rPr>
            <b/>
            <sz val="8"/>
            <color indexed="81"/>
            <rFont val="Tahoma"/>
            <family val="2"/>
          </rPr>
          <t>Note:
Number of visits</t>
        </r>
        <r>
          <rPr>
            <sz val="8"/>
            <color indexed="81"/>
            <rFont val="Tahoma"/>
            <family val="2"/>
          </rPr>
          <t xml:space="preserve">
</t>
        </r>
      </text>
    </comment>
    <comment ref="A76" authorId="0">
      <text>
        <r>
          <rPr>
            <b/>
            <sz val="8"/>
            <color indexed="81"/>
            <rFont val="Tahoma"/>
            <family val="2"/>
          </rPr>
          <t>Note:</t>
        </r>
        <r>
          <rPr>
            <sz val="8"/>
            <color indexed="81"/>
            <rFont val="Tahoma"/>
            <family val="2"/>
          </rPr>
          <t xml:space="preserve">
Obtained from employee exit surveys or interviews.</t>
        </r>
      </text>
    </comment>
  </commentList>
</comments>
</file>

<file path=xl/comments4.xml><?xml version="1.0" encoding="utf-8"?>
<comments xmlns="http://schemas.openxmlformats.org/spreadsheetml/2006/main">
  <authors>
    <author>Xinge Wang</author>
  </authors>
  <commentList>
    <comment ref="C16" authorId="0">
      <text>
        <r>
          <rPr>
            <b/>
            <sz val="8"/>
            <color indexed="81"/>
            <rFont val="Tahoma"/>
            <family val="2"/>
          </rPr>
          <t xml:space="preserve">Note:
</t>
        </r>
        <r>
          <rPr>
            <sz val="8"/>
            <color indexed="81"/>
            <rFont val="Tahoma"/>
            <family val="2"/>
          </rPr>
          <t>Use a national/state/system health care premium change rate or calculate the historic trend using data from your own agency.</t>
        </r>
      </text>
    </comment>
    <comment ref="C33" authorId="0">
      <text>
        <r>
          <rPr>
            <b/>
            <sz val="8"/>
            <color indexed="81"/>
            <rFont val="Tahoma"/>
            <family val="2"/>
          </rPr>
          <t xml:space="preserve">Note:
</t>
        </r>
        <r>
          <rPr>
            <sz val="8"/>
            <color indexed="81"/>
            <rFont val="Tahoma"/>
            <family val="2"/>
          </rPr>
          <t>Use a state/group workers' comp premium change rate or calculate the historic trend using data from your own agency.</t>
        </r>
      </text>
    </comment>
    <comment ref="A39" authorId="0">
      <text>
        <r>
          <rPr>
            <b/>
            <sz val="8"/>
            <color indexed="81"/>
            <rFont val="Tahoma"/>
            <family val="2"/>
          </rPr>
          <t xml:space="preserve">Note: Examples of lost time categories are sick leave, FMLA, short-term disability, long-term disability, occupational injuries/illnesses, and personal leave. </t>
        </r>
        <r>
          <rPr>
            <sz val="8"/>
            <color indexed="81"/>
            <rFont val="Tahoma"/>
            <family val="2"/>
          </rPr>
          <t xml:space="preserve">
</t>
        </r>
      </text>
    </comment>
    <comment ref="D51" authorId="0">
      <text>
        <r>
          <rPr>
            <b/>
            <sz val="8"/>
            <color indexed="81"/>
            <rFont val="Tahoma"/>
            <family val="2"/>
          </rPr>
          <t>Note:</t>
        </r>
        <r>
          <rPr>
            <sz val="8"/>
            <color indexed="81"/>
            <rFont val="Tahoma"/>
            <family val="2"/>
          </rPr>
          <t xml:space="preserve">
Staff time for processing separation</t>
        </r>
      </text>
    </comment>
    <comment ref="B73" authorId="0">
      <text>
        <r>
          <rPr>
            <sz val="8"/>
            <color indexed="81"/>
            <rFont val="Tahoma"/>
            <family val="2"/>
          </rPr>
          <t xml:space="preserve">Note: See instructions on the right. 
</t>
        </r>
      </text>
    </comment>
    <comment ref="E73" authorId="0">
      <text>
        <r>
          <rPr>
            <sz val="8"/>
            <color indexed="81"/>
            <rFont val="Tahoma"/>
            <family val="2"/>
          </rPr>
          <t xml:space="preserve">Note: See instructions on the right. 
</t>
        </r>
      </text>
    </comment>
  </commentList>
</comments>
</file>

<file path=xl/sharedStrings.xml><?xml version="1.0" encoding="utf-8"?>
<sst xmlns="http://schemas.openxmlformats.org/spreadsheetml/2006/main" count="658" uniqueCount="473">
  <si>
    <t>Year 1</t>
  </si>
  <si>
    <t>Year 2</t>
  </si>
  <si>
    <t>Year 3</t>
  </si>
  <si>
    <t>Year 4</t>
  </si>
  <si>
    <t>Year 5</t>
  </si>
  <si>
    <t>Total</t>
  </si>
  <si>
    <t>Control Sheet</t>
  </si>
  <si>
    <t xml:space="preserve">Spreadsheet Created By: </t>
  </si>
  <si>
    <t>Kay Farmah</t>
  </si>
  <si>
    <t>Rosanna Hunt</t>
  </si>
  <si>
    <t>Rachel Cox</t>
  </si>
  <si>
    <t>Date:</t>
  </si>
  <si>
    <t xml:space="preserve">Spreadsheet Further Developed and Modified By: </t>
  </si>
  <si>
    <t>Mike Davidge</t>
  </si>
  <si>
    <t>Type in the name of project here</t>
  </si>
  <si>
    <t>Kay Farmah/Mike Davidge/Matt Tite</t>
  </si>
  <si>
    <t>Description</t>
  </si>
  <si>
    <t>A summary table showing the potential or actual return on the investment you made.</t>
  </si>
  <si>
    <t>First test version</t>
  </si>
  <si>
    <t>Spreadsheet finalised for NHS Institute website</t>
  </si>
  <si>
    <t>Created Excel 2003 version and hide control sh</t>
  </si>
  <si>
    <t>v1r</t>
  </si>
  <si>
    <t>v2r</t>
  </si>
  <si>
    <t>Correct Bugs in Benefits sheet</t>
  </si>
  <si>
    <t>v3r</t>
  </si>
  <si>
    <t>Correct Cost sum bug in Dividend sheet</t>
  </si>
  <si>
    <t>Correct other bugs</t>
  </si>
  <si>
    <t>v4r</t>
  </si>
  <si>
    <t>Formula in Cost!E19, formatting, limitations, remove cumulatve dividend line</t>
  </si>
  <si>
    <t>ROI</t>
  </si>
  <si>
    <t>Nutrition</t>
  </si>
  <si>
    <t>Mental Health</t>
  </si>
  <si>
    <t>Select the process evaluation measures you are tracking:</t>
  </si>
  <si>
    <t>Select the expected program outcomes:</t>
  </si>
  <si>
    <t>Health Topics</t>
  </si>
  <si>
    <t>30 days fitness training at no charge to employee</t>
  </si>
  <si>
    <t>bike loan program</t>
  </si>
  <si>
    <t>bike program for Diabetes "Bike for the Cure" promoted by management.</t>
  </si>
  <si>
    <t>Chiropractor, mandatory training from</t>
  </si>
  <si>
    <t>counseling from Kinesiology intern</t>
  </si>
  <si>
    <t>exercise classes such group stretching, core strengthening or boot camp activities</t>
  </si>
  <si>
    <t>exercise incentive contest</t>
  </si>
  <si>
    <t>fitness classes</t>
  </si>
  <si>
    <t xml:space="preserve">fitness facility at locations, 24 hour </t>
  </si>
  <si>
    <t>Functional capacity examination for hiring</t>
  </si>
  <si>
    <t>gym membership discounts</t>
  </si>
  <si>
    <t>Health Fitness Specialist consultations for customized and individualized employee exercise programs which target personal lifestyle behaviors and risk factors</t>
  </si>
  <si>
    <t>Human Performance Evaluations are developed by the wellness team for pre hire testing and fit for duty testing</t>
  </si>
  <si>
    <t>Human Performance Evaluations prep</t>
  </si>
  <si>
    <t>Intramural sport activitiess</t>
  </si>
  <si>
    <t>non-monitored exercise equipment</t>
  </si>
  <si>
    <t>offsite sports activities</t>
  </si>
  <si>
    <t>participation in local Walk/Run Events</t>
  </si>
  <si>
    <t>personal trainer in employee fitness center</t>
  </si>
  <si>
    <t>physical therapist mandatory training on ergonomics</t>
  </si>
  <si>
    <t>Recreation programs</t>
  </si>
  <si>
    <t>stretching and micro breaks during shift</t>
  </si>
  <si>
    <t>supportive walking program</t>
  </si>
  <si>
    <t>walking at work competition</t>
  </si>
  <si>
    <t>walking challenges</t>
  </si>
  <si>
    <t>walking clubs throughout the agency</t>
  </si>
  <si>
    <t>yoga</t>
  </si>
  <si>
    <t>Physical Activity (Fitness)</t>
  </si>
  <si>
    <t>30 days Nutrition training at no charge to employee.</t>
  </si>
  <si>
    <t>fresh fruit and vegetable market</t>
  </si>
  <si>
    <t>healthy cafeteria and vending programs,</t>
  </si>
  <si>
    <t>Incentive contests addressing healthy eating</t>
  </si>
  <si>
    <t>nutritionist onsite</t>
  </si>
  <si>
    <t>subsidized access to healthier food</t>
  </si>
  <si>
    <t>Vendor selection – The health promotion program works with vending machine supplier to maintain a percentage of healthy beverages, snacks and foods are in the machines.</t>
  </si>
  <si>
    <t>organic food display</t>
  </si>
  <si>
    <t>Drug and alcohol education programs</t>
  </si>
  <si>
    <t>Campaign</t>
  </si>
  <si>
    <t>Education</t>
  </si>
  <si>
    <t>Number of Employees Reached</t>
  </si>
  <si>
    <t>Number of Brochure/Materials Distributed</t>
  </si>
  <si>
    <t>Number of Classes Offered</t>
  </si>
  <si>
    <t>Alcohol</t>
  </si>
  <si>
    <t>Cost per Participant</t>
  </si>
  <si>
    <t># of Participants</t>
  </si>
  <si>
    <t>Fitness/Exercise</t>
  </si>
  <si>
    <t>Smoking/Tobacco Cessation</t>
  </si>
  <si>
    <t>Ergonomics</t>
  </si>
  <si>
    <t>Disease Management &amp; Prevention</t>
  </si>
  <si>
    <t>Medical Self-care &amp; Medication Management</t>
  </si>
  <si>
    <t>Health and Wellness</t>
  </si>
  <si>
    <t>Financial Health</t>
  </si>
  <si>
    <t>Infectious Disease Control</t>
  </si>
  <si>
    <t>Stress Management</t>
  </si>
  <si>
    <t>Weight Management</t>
  </si>
  <si>
    <t>Threat Assessment &amp; Management/Violence Prevention</t>
  </si>
  <si>
    <t>Safety</t>
  </si>
  <si>
    <t xml:space="preserve">Select your program target: </t>
  </si>
  <si>
    <t xml:space="preserve">Select the type of activity or intervention you are implementing: </t>
  </si>
  <si>
    <t xml:space="preserve">$ Cost </t>
  </si>
  <si>
    <t>Facilities Cost (Lease, utilities, maintenance, etc.)</t>
  </si>
  <si>
    <t>Participant Wages and Benefits (while participating on the job)</t>
  </si>
  <si>
    <t>Materials Cost (Printing, DVDs, etc.)</t>
  </si>
  <si>
    <t>Payments to Vendors</t>
  </si>
  <si>
    <t>HRAs/Screenings</t>
  </si>
  <si>
    <t>Total Program Costs</t>
  </si>
  <si>
    <t>Program Incentives</t>
  </si>
  <si>
    <t>Cash Incentives</t>
  </si>
  <si>
    <t>Total Program Incentives</t>
  </si>
  <si>
    <t>Activity</t>
  </si>
  <si>
    <t>Eligible Employees</t>
  </si>
  <si>
    <t># of Participants Reaching Goal</t>
  </si>
  <si>
    <t>% of Eligible Employees Reaching Goal</t>
  </si>
  <si>
    <t>Health Care Claims</t>
  </si>
  <si>
    <t>Occupational Injuries</t>
  </si>
  <si>
    <t>Sick Leave</t>
  </si>
  <si>
    <t>Presenteeism</t>
  </si>
  <si>
    <t>Exit Reason</t>
  </si>
  <si>
    <t>Total Costs - Before</t>
  </si>
  <si>
    <t>Total Costs - After</t>
  </si>
  <si>
    <t>Accidents</t>
  </si>
  <si>
    <t>Date Completed</t>
  </si>
  <si>
    <t>Type of Lost Time</t>
  </si>
  <si>
    <t>FMLA</t>
  </si>
  <si>
    <t>Short-term Disability</t>
  </si>
  <si>
    <t>Long-term Disability</t>
  </si>
  <si>
    <t>Occupational Injuries/Illnesses</t>
  </si>
  <si>
    <t xml:space="preserve">Personal Leave </t>
  </si>
  <si>
    <t>Number of Claims - Before</t>
  </si>
  <si>
    <t>Number of Claims - After</t>
  </si>
  <si>
    <t>Health Issues</t>
  </si>
  <si>
    <t>Wellness Committee Member Wages &amp; Benefits (for committee activities)</t>
  </si>
  <si>
    <t>Contractor/Consultant/Trainer Time</t>
  </si>
  <si>
    <t>Equipment Cost (Fitness equipment, biometric devices, etc.)</t>
  </si>
  <si>
    <t>Supplies</t>
  </si>
  <si>
    <t>Program Staff Wages and Benefits</t>
  </si>
  <si>
    <t>Other Staff Costs (e.g. scheduling, IT, HR, etc.)</t>
  </si>
  <si>
    <t>Other Activity Costs</t>
  </si>
  <si>
    <t xml:space="preserve">Prizes </t>
  </si>
  <si>
    <t>Membership Subsidies</t>
  </si>
  <si>
    <t>Cumulative</t>
  </si>
  <si>
    <t>Average Daily Wages &amp; Benefits</t>
  </si>
  <si>
    <t>Average Hiring Cost</t>
  </si>
  <si>
    <t>Average Vacancy Cost</t>
  </si>
  <si>
    <t>Average Training Cost</t>
  </si>
  <si>
    <t>Average Separation Cost</t>
  </si>
  <si>
    <t>Type of Accident</t>
  </si>
  <si>
    <t>Type of Injury</t>
  </si>
  <si>
    <t>Average Cost per Accident</t>
  </si>
  <si>
    <t xml:space="preserve">Program Year: </t>
  </si>
  <si>
    <t>Subtotal</t>
  </si>
  <si>
    <t>Savings from Program</t>
  </si>
  <si>
    <t>Discount Factor</t>
  </si>
  <si>
    <t>Exercise</t>
  </si>
  <si>
    <t>Total Payments to Vendors</t>
  </si>
  <si>
    <t>Number of Exits - Before</t>
  </si>
  <si>
    <t>Annual Days Lost - Before</t>
  </si>
  <si>
    <t>Annual Days Lost - After</t>
  </si>
  <si>
    <t xml:space="preserve">Mission Statement: </t>
  </si>
  <si>
    <t>Program Name:</t>
  </si>
  <si>
    <t># - Before</t>
  </si>
  <si>
    <t># - After</t>
  </si>
  <si>
    <t>Goal</t>
  </si>
  <si>
    <t>Travel</t>
  </si>
  <si>
    <t>% of Savings Attributable to Program</t>
  </si>
  <si>
    <t>Programming</t>
  </si>
  <si>
    <t>Activity 1</t>
  </si>
  <si>
    <t>Activity 2</t>
  </si>
  <si>
    <t>Activity 3</t>
  </si>
  <si>
    <t>Goal 1</t>
  </si>
  <si>
    <t>Goal 2</t>
  </si>
  <si>
    <t>Goal 3</t>
  </si>
  <si>
    <t xml:space="preserve">Sample: </t>
  </si>
  <si>
    <t>Participation &amp; Reach</t>
  </si>
  <si>
    <t>Reach %</t>
  </si>
  <si>
    <t>Status</t>
  </si>
  <si>
    <t>Timeframe</t>
  </si>
  <si>
    <t>Lead</t>
  </si>
  <si>
    <t>Support</t>
  </si>
  <si>
    <t>Target Completion</t>
  </si>
  <si>
    <t>Cost</t>
  </si>
  <si>
    <t>Completed</t>
  </si>
  <si>
    <t>Objective:</t>
  </si>
  <si>
    <t>To provide fun non fee based challenges that foster positive competition among the members</t>
  </si>
  <si>
    <t>Push Up Challenge</t>
  </si>
  <si>
    <t>Sit Up Challenge</t>
  </si>
  <si>
    <t>Hula Hoop Challenge</t>
  </si>
  <si>
    <t>Jump rope Challenge</t>
  </si>
  <si>
    <t>To offer various clinics designed to provide basic knowledge of weight management tools and techniques</t>
  </si>
  <si>
    <t>Programming:</t>
  </si>
  <si>
    <t>Caloric Calculations</t>
  </si>
  <si>
    <t>The Fat in our Food</t>
  </si>
  <si>
    <t>Portion Size</t>
  </si>
  <si>
    <t>Sugar in our Drinks</t>
  </si>
  <si>
    <t>Quarterly Meetings</t>
  </si>
  <si>
    <t>Quarterly Challenges</t>
  </si>
  <si>
    <t>Focus Information/Seminars/Clinics</t>
  </si>
  <si>
    <t>Trainings/Discussion Groups</t>
  </si>
  <si>
    <t>Lunch and Learn provided by Healthcare providers, offered throughout the year</t>
  </si>
  <si>
    <t>Nutritionist</t>
  </si>
  <si>
    <t>Absenteeism/Lost Time</t>
  </si>
  <si>
    <t xml:space="preserve">Health Care Claim Costs </t>
  </si>
  <si>
    <t xml:space="preserve">Health Care Premium Costs </t>
  </si>
  <si>
    <t>Turnover Costs</t>
  </si>
  <si>
    <t>Accident Costs</t>
  </si>
  <si>
    <t>Absenteeism/Lost Time Costs</t>
  </si>
  <si>
    <t>Locations</t>
  </si>
  <si>
    <t>Weekly walking group</t>
  </si>
  <si>
    <t>Family exercise passes</t>
  </si>
  <si>
    <t>Contract outside health center for family pass</t>
  </si>
  <si>
    <t>Planning</t>
  </si>
  <si>
    <t>Jan-Dec</t>
  </si>
  <si>
    <t>Nov-Mar</t>
  </si>
  <si>
    <t>April-Oct</t>
  </si>
  <si>
    <t>Lunchtime exercise class</t>
  </si>
  <si>
    <t>Prepare for walking clubs</t>
  </si>
  <si>
    <t>Committee</t>
  </si>
  <si>
    <t>Base exercise workshops</t>
  </si>
  <si>
    <t>Provide hoops, bands and weights for on-base activity</t>
  </si>
  <si>
    <t>Purchasing</t>
  </si>
  <si>
    <t>Trainer</t>
  </si>
  <si>
    <t xml:space="preserve">Enter your list of benefits here and calculate the potential or actual financial value of those benefits.  </t>
  </si>
  <si>
    <t>Identify safe, attractive walking area around each base</t>
  </si>
  <si>
    <t>Identify safe, attractive walking area at each base</t>
  </si>
  <si>
    <t>Input your program costs.</t>
  </si>
  <si>
    <t>Adapt the sample worksheet to your goals and objectives to produce a snapshot of your annual timeline.</t>
  </si>
  <si>
    <t xml:space="preserve">Track your program process measures.  </t>
  </si>
  <si>
    <t>Annual Lost Days  - Before</t>
  </si>
  <si>
    <t>Annual Lost Days - After</t>
  </si>
  <si>
    <t xml:space="preserve">Track your program outcomes measures including behavior changes, biometric, health care claims, absenteeism, occupational injuries, accidents, and turnover. </t>
  </si>
  <si>
    <t xml:space="preserve">Enter the overview information of your worksite health promotion and protection (WHPP) program name in the yellow shaded boxes in the Introduction sheet (this sheet). </t>
  </si>
  <si>
    <t>Costs &amp; Benefits Summary</t>
  </si>
  <si>
    <t>Health Status or Behavioral Change Outcomes</t>
  </si>
  <si>
    <t>Health Status/ Behavioral Change Measure</t>
  </si>
  <si>
    <t>Actual Annual Premium - Before</t>
  </si>
  <si>
    <t>Expected Annual Premium - After</t>
  </si>
  <si>
    <t>Actual Annual Premium - After</t>
  </si>
  <si>
    <t>Target - Obesity and Smoking</t>
  </si>
  <si>
    <t>Author: The National Partnership for Workplace Mental Health</t>
  </si>
  <si>
    <t>Author: Center for Integrated Behavioral Health Policy, The George Washington University Medical Center</t>
  </si>
  <si>
    <t>Author: Fifty Plus Lifelong Fitness, and the National Coalition for Promoting Physical Activity</t>
  </si>
  <si>
    <t>Author: Center for Integrated Behavioral Health Policy</t>
  </si>
  <si>
    <t>Author: LEANWorks - Center for Disease Control and Prevention</t>
  </si>
  <si>
    <t>8. Ergonomics Cost Benefit Calculator</t>
  </si>
  <si>
    <t>Author: Washington State Department of Labor and Industries</t>
  </si>
  <si>
    <t>1. WellSteps ROI Calculator</t>
  </si>
  <si>
    <t>http://www.uma.org/ppt/EffectiveDriverRecruitingRetentionStrategies.ppt</t>
  </si>
  <si>
    <t>3. Real Cost of Replacing Bus Operators: TCRP Synthesis 40: A Challenged Employment System: Hiring, Training, Performance Evaluation, and Retention of Bus Operators-A Synthesis of Transit Practice. Moffat, G.K., A. H Ashton, and D.R. Blackburn. 2001</t>
  </si>
  <si>
    <t>http://bussafety.fta.dot.gov/show_resource.php?id=2944</t>
  </si>
  <si>
    <t>http://www.nctr.usf.edu/jpt/pdf/JPT%2010-3%20Yang.pdf</t>
  </si>
  <si>
    <t>Family pass program centers</t>
  </si>
  <si>
    <t xml:space="preserve">2. Cost-of-Turnover Worksheet: Society for Human Resource Management. (Google Cost-of Turnover Worksheet, SHRM)                                                 </t>
  </si>
  <si>
    <t>Subsidies for Healthy Food</t>
  </si>
  <si>
    <t>Benchmark Premium Change Rate - Before</t>
  </si>
  <si>
    <t>Actual Premium Change Rate - After</t>
  </si>
  <si>
    <t>Premium Change Rate Difference</t>
  </si>
  <si>
    <t>Annual Workplan</t>
  </si>
  <si>
    <t>Process</t>
  </si>
  <si>
    <t>Outcomes</t>
  </si>
  <si>
    <t>Work Sheets</t>
  </si>
  <si>
    <t>Total Costs</t>
  </si>
  <si>
    <t># Employees - After</t>
  </si>
  <si>
    <t>Participation</t>
  </si>
  <si>
    <t>Jan-Feb</t>
  </si>
  <si>
    <t>Jan</t>
  </si>
  <si>
    <t>September</t>
  </si>
  <si>
    <t>Proportion - Before</t>
  </si>
  <si>
    <t>Proportion - After</t>
  </si>
  <si>
    <t>Change in Proportion</t>
  </si>
  <si>
    <t># Employees - Before</t>
  </si>
  <si>
    <t>Lost Days per Employee - Before</t>
  </si>
  <si>
    <t>Lost Days per Employee - After</t>
  </si>
  <si>
    <t>Number of Injuries - Before</t>
  </si>
  <si>
    <t>Number of Injuries - After</t>
  </si>
  <si>
    <t>Change in Lost Days per Employee</t>
  </si>
  <si>
    <t># Difference in Injuries</t>
  </si>
  <si>
    <t># Difference in Lost Days</t>
  </si>
  <si>
    <t># Difference  in Claims</t>
  </si>
  <si>
    <t xml:space="preserve"># Difference </t>
  </si>
  <si>
    <t>Number of Accidents - Before</t>
  </si>
  <si>
    <t xml:space="preserve"> Number of Accidents - After</t>
  </si>
  <si>
    <t># Difference in Accidents</t>
  </si>
  <si>
    <t xml:space="preserve"> Number of Exits - Before</t>
  </si>
  <si>
    <t xml:space="preserve"> Number of Exits - After</t>
  </si>
  <si>
    <t># Difference in Exits</t>
  </si>
  <si>
    <t xml:space="preserve">Program Planning </t>
  </si>
  <si>
    <t xml:space="preserve">Program Outcomes </t>
  </si>
  <si>
    <t xml:space="preserve">Program Benefits </t>
  </si>
  <si>
    <t>Program Costs</t>
  </si>
  <si>
    <t xml:space="preserve">Return on Investment (ROI) </t>
  </si>
  <si>
    <t>Accidents per 1,000 Employees - After</t>
  </si>
  <si>
    <t>Accidents per 1,000 Employees - Before</t>
  </si>
  <si>
    <t>Change in Accidents per 1,000 Employees</t>
  </si>
  <si>
    <t>Injuries per 1,000 Employees - Before</t>
  </si>
  <si>
    <t>Injuries per 1,000 Employees - After</t>
  </si>
  <si>
    <t>Change in Injuries per 1,000 Employees</t>
  </si>
  <si>
    <t>Claims per 1,000 Employees - Before</t>
  </si>
  <si>
    <t>Claims per 1,000 Employees - After</t>
  </si>
  <si>
    <t>Change in Claims per 1,000 Employees</t>
  </si>
  <si>
    <t xml:space="preserve">Absenteeism Rate - Before: </t>
  </si>
  <si>
    <t xml:space="preserve">Change in Absenteeism Rate: </t>
  </si>
  <si>
    <t xml:space="preserve">Total Number of Available Workdays - After: </t>
  </si>
  <si>
    <t>Program Process</t>
  </si>
  <si>
    <t xml:space="preserve">Define measurable objectives each goal encompasses and decide what activities, program components and actions are needed. </t>
  </si>
  <si>
    <t>Author: Center for Health Research (Kaiser Permanente Northwest and America's Health Insurance Plans</t>
  </si>
  <si>
    <t>To increase activity among bus operators</t>
  </si>
  <si>
    <t>50% of operators exercise 1 or more times a week</t>
  </si>
  <si>
    <t>25% of operators participate in work-based exercise</t>
  </si>
  <si>
    <t>To offer continuous education and support for the wellness ambassadors</t>
  </si>
  <si>
    <t>4. Average Property Damage Cost by Type of Transit Bus Collisions: Trends in Transit Bus Accidents and Promising Collision Countermeasures. C.Y David Yang, Noblis. Journal; of Public Transportation, Vol. 10, No. 3, 2007</t>
  </si>
  <si>
    <t>*2. Depression Cost Calculator</t>
  </si>
  <si>
    <t>*3. Smoking Cessation ROI Calculator</t>
  </si>
  <si>
    <t>*5. Physical Inactivity Cost Calculator</t>
  </si>
  <si>
    <t>*4. Alcohol Cost Calculator</t>
  </si>
  <si>
    <t>*7. Obesity Cost Calculator</t>
  </si>
  <si>
    <t>*6. Substance Use Disorder Calculator</t>
  </si>
  <si>
    <t>http://www.alcoholcostcalculator.org/roi/</t>
  </si>
  <si>
    <t>Author: Agency for Healthcare Research and Quality</t>
  </si>
  <si>
    <t>Presenteeism Costs</t>
  </si>
  <si>
    <t>Estimated Cost of Presenteeism - Before</t>
  </si>
  <si>
    <t>http://www.ncbi.nlm.nih.gov/pmc/articles/PMC3128441/</t>
  </si>
  <si>
    <t>Productivity Loss (2 Week WLQ Score) - Before</t>
  </si>
  <si>
    <t>Productivity Loss (2 Week WLQ Score) - After</t>
  </si>
  <si>
    <t xml:space="preserve">6. Measuring Health-Related Productivity Loss. Rebecca J. Mitchell, MPH and Paul Bates, MB, BS. Popul Health Manag. 2011 April; 14(2): 93–98. </t>
  </si>
  <si>
    <t>7. A New Tool to Measure the Relationship between Health-related Quality of Life and Workforce Productivity. David Huang. Doctor's Dissertation. Georgia Institute of Technology. 2008. This paper provides sample items from the Work Limitations Questionnaire, along with other survey instruments for measuring health-related absenteeism and presenteeism and their impact on work productivity. 
https://smartech.gatech.edu/bitstream/handle/1853/24642/huang_david_t_200808_phd.pdf</t>
  </si>
  <si>
    <t>Measurable Objective 1</t>
  </si>
  <si>
    <t>Measurable Objective 2</t>
  </si>
  <si>
    <t xml:space="preserve">User Entries: </t>
  </si>
  <si>
    <t>9. Diabetes Cost Calculator for Employers</t>
  </si>
  <si>
    <t>Example: Mental Health</t>
  </si>
  <si>
    <t xml:space="preserve">Example: </t>
  </si>
  <si>
    <t>Example: Sick Leave</t>
  </si>
  <si>
    <t>Example: Work Stress</t>
  </si>
  <si>
    <t>Example: Missed Runs</t>
  </si>
  <si>
    <t>Number of Accidents - After</t>
  </si>
  <si>
    <t>Estimated Cost of Presenteeism - After</t>
  </si>
  <si>
    <t>Number of Exits - After</t>
  </si>
  <si>
    <t>Goal Achieved? - Benefits Overall</t>
  </si>
  <si>
    <t>Meeting/Events</t>
  </si>
  <si>
    <t>Program Souvenirs (T-shirt, etc.)</t>
  </si>
  <si>
    <t># Participants - Before</t>
  </si>
  <si>
    <t># Participants - After</t>
  </si>
  <si>
    <t>Health Care Premium</t>
  </si>
  <si>
    <t>Walking Club</t>
  </si>
  <si>
    <t>Walking 5 miles per week</t>
  </si>
  <si>
    <t>Claim Categories</t>
  </si>
  <si>
    <t>Example: Fixed object collision</t>
  </si>
  <si>
    <t xml:space="preserve">• Smoking - class graduates, nicotine replacement therapy claims and tobacco-free cash incentive figures. </t>
  </si>
  <si>
    <t>• Exercise – gym participation, challenge participation</t>
  </si>
  <si>
    <t xml:space="preserve">• Aggregate HRA reports </t>
  </si>
  <si>
    <t>• Screenings at depots quarterly, reports provided by vendor</t>
  </si>
  <si>
    <t>• CDL qualifications data provided by HR</t>
  </si>
  <si>
    <t>• Overall, or for individuals participating in programs</t>
  </si>
  <si>
    <t>• informal listing or knowledge of CDL or EHS decisions</t>
  </si>
  <si>
    <t>• Annual review of disability findings</t>
  </si>
  <si>
    <t>• Condition-specific data from health plan, annually</t>
  </si>
  <si>
    <t>• Overall costs from broker or other pool source, quarterly</t>
  </si>
  <si>
    <t>• From insurer, by condition, with advice or required improvements</t>
  </si>
  <si>
    <t>• Human resources monthly reports, not separated by conditions</t>
  </si>
  <si>
    <t>• OSHA 300 logs, monthly, from risk management</t>
  </si>
  <si>
    <t>• Summary annual reports by division</t>
  </si>
  <si>
    <t>• Monthly notes from Safety committee meetings reviewed by wellness team</t>
  </si>
  <si>
    <t>• Employee separation records by reason e.g. health, involuntary termination</t>
  </si>
  <si>
    <t>• Self-report reasons for separation – exit interviews</t>
  </si>
  <si>
    <t>• analysis of retention trends by operations and HR - annually by department, length of service and reason</t>
  </si>
  <si>
    <t>Additional Tools and Resources</t>
  </si>
  <si>
    <t>Program Outcomes</t>
  </si>
  <si>
    <t xml:space="preserve">The ROI or cost calculators marked with an asterisk below have been evaluated and recommended by the Center for Disease Control (CDC). </t>
  </si>
  <si>
    <t>1. Cost of Driver Turnover: Effective Driver Recruiting and Retention Strategies: Is There Any Way to Get GOOD People. Carmen Daecher Daecher Consulting Group, Inc.</t>
  </si>
  <si>
    <t>Health-related Turnover</t>
  </si>
  <si>
    <t>Turnover Rate - Before</t>
  </si>
  <si>
    <t>Turnover Rate - After</t>
  </si>
  <si>
    <t>Change in Turnover Rate</t>
  </si>
  <si>
    <t>Availability Costs</t>
  </si>
  <si>
    <t>Availability Cost Categories (User-defined)</t>
  </si>
  <si>
    <t>Estimated Cost of Availability- Before</t>
  </si>
  <si>
    <t>Estimated Cost of Availability - After</t>
  </si>
  <si>
    <t>Availability</t>
  </si>
  <si>
    <t xml:space="preserve">Sources of Data: </t>
  </si>
  <si>
    <t>1. Health Status or Behavioral Changes:</t>
  </si>
  <si>
    <t>2. Biometric Measures (blood pressure, weight, blood sugar, etc.):</t>
  </si>
  <si>
    <t>3. Absenteeism/time lost:</t>
  </si>
  <si>
    <t xml:space="preserve">4. Medical disqualification: </t>
  </si>
  <si>
    <t>5. Healthcare claim costs:</t>
  </si>
  <si>
    <t>6. Worker’s compensation claims:</t>
  </si>
  <si>
    <t>7. Disability costs (in particular short-term):</t>
  </si>
  <si>
    <t>8. Workplace injuries, accidents or conditions:</t>
  </si>
  <si>
    <t>9. Retention:</t>
  </si>
  <si>
    <t>Overview</t>
  </si>
  <si>
    <t>Annual Workplan (Sample)</t>
  </si>
  <si>
    <t xml:space="preserve">Financial Benefits </t>
  </si>
  <si>
    <t>Example: Work stress</t>
  </si>
  <si>
    <t>Example: Left-turn Collisions</t>
  </si>
  <si>
    <t>Example: Diabetes</t>
  </si>
  <si>
    <t>Example: Smokers</t>
  </si>
  <si>
    <t>Example: Blood Pressure &gt;= 140/90</t>
  </si>
  <si>
    <t>Resources</t>
  </si>
  <si>
    <t xml:space="preserve">Additional resources and tools for "Outcomes", "Financial Benefits", and "ROI" worksheets. </t>
  </si>
  <si>
    <t>Financial Benefits</t>
  </si>
  <si>
    <t>(blank)</t>
  </si>
  <si>
    <t>Grand Total</t>
  </si>
  <si>
    <t>In progress</t>
  </si>
  <si>
    <t>Postponed/Canceled</t>
  </si>
  <si>
    <t>Activity Status</t>
  </si>
  <si>
    <t>Number</t>
  </si>
  <si>
    <t>Cost/Participant</t>
  </si>
  <si>
    <t>Actvity</t>
  </si>
  <si>
    <t>% reached</t>
  </si>
  <si>
    <t>% of Participants Reaching Goal</t>
  </si>
  <si>
    <t>% of Eligible Reaching Goal</t>
  </si>
  <si>
    <t>% Participants Reaching Goal</t>
  </si>
  <si>
    <t xml:space="preserve">Turnover </t>
  </si>
  <si>
    <t xml:space="preserve">Health Care Claim </t>
  </si>
  <si>
    <t>Accident</t>
  </si>
  <si>
    <t>Overall</t>
  </si>
  <si>
    <t>Due to WHPP Program</t>
  </si>
  <si>
    <t>Absenteeism</t>
  </si>
  <si>
    <t xml:space="preserve">Financial Benefits Summary </t>
  </si>
  <si>
    <t>Total Financial Benefits - Overall</t>
  </si>
  <si>
    <t>Total Financial Benefits - Due to WHPP Program</t>
  </si>
  <si>
    <t>Activity Tracking</t>
  </si>
  <si>
    <t>Activity Status Summary</t>
  </si>
  <si>
    <t>Participation &amp; Reach Summary</t>
  </si>
  <si>
    <t>Operator workstation assessment</t>
  </si>
  <si>
    <t>Complete full assessment and training</t>
  </si>
  <si>
    <t>Operator workstation assessment and training</t>
  </si>
  <si>
    <t>Workstation assessment and training of operators with MSDs or other concerns by trained ergonomist</t>
  </si>
  <si>
    <t>OSH Coordinator</t>
  </si>
  <si>
    <t>Operations</t>
  </si>
  <si>
    <t>Base champions</t>
  </si>
  <si>
    <t>Wellness Manager</t>
  </si>
  <si>
    <t>Workers' Comp Claims</t>
  </si>
  <si>
    <t>Type of Claim</t>
  </si>
  <si>
    <t># Difference in Claims</t>
  </si>
  <si>
    <t>Medical Disqualification</t>
  </si>
  <si>
    <t xml:space="preserve">Workers' Comp Claim Costs </t>
  </si>
  <si>
    <t xml:space="preserve">Workers' Comp Premium Costs </t>
  </si>
  <si>
    <t>Workers' Comp Claim</t>
  </si>
  <si>
    <t>Workers' Comp Premium</t>
  </si>
  <si>
    <t>Example: Slip and fall</t>
  </si>
  <si>
    <t>Example: Back Strain</t>
  </si>
  <si>
    <t>Benefits - Overall</t>
  </si>
  <si>
    <t>Benefits - Due to WHPP Program</t>
  </si>
  <si>
    <t>Costs</t>
  </si>
  <si>
    <t>Net Benefits - Overall</t>
  </si>
  <si>
    <t>Net Benefits - Due to WHPP Program</t>
  </si>
  <si>
    <t>ROI Achieved - Benefits Overall</t>
  </si>
  <si>
    <t>ROI Achieved - Benefits Due to WHPP Program</t>
  </si>
  <si>
    <r>
      <t>5.The most common approach to measuring presenteeism is to ask employees how much their health hinders their performance while at work. Among the available instruments, research has shown that the Work Limitations Questionnaire has relatively strong validity and reliability, and has been used in a variety of workplace settings with a variety of health risks and conditions. The questionnaire is available from Debra Lerner, The Health Institute, Tufts-New England Medical Center, Boston MA, USA. WLQ@tufts-nemc.org.</t>
    </r>
    <r>
      <rPr>
        <b/>
        <sz val="10.5"/>
        <rFont val="Arial"/>
        <family val="2"/>
      </rPr>
      <t xml:space="preserve"> </t>
    </r>
    <r>
      <rPr>
        <sz val="10.5"/>
        <rFont val="Arial"/>
        <family val="2"/>
      </rPr>
      <t xml:space="preserve">
</t>
    </r>
  </si>
  <si>
    <t>http://www.wellsteps.com/roi/resources_tools_roi_cal_health.php</t>
  </si>
  <si>
    <t>http://www.depressioncalculator.com/Welcome.asp</t>
  </si>
  <si>
    <t>http://www.businesscaseroi.org/roi/default.aspx</t>
  </si>
  <si>
    <t>http://www.alcoholcostcalculator.org/alcohol/</t>
  </si>
  <si>
    <t>http://www.ecu.edu/picostcalc/</t>
  </si>
  <si>
    <t>http://www.alcoholcostcalculator.org/sub/</t>
  </si>
  <si>
    <t>http://www.cdc.gov/leanworks/costcalculator/index.html</t>
  </si>
  <si>
    <t>http://www.pshfes.org/cba.htm</t>
  </si>
  <si>
    <t>http://archive.ahrq.gov/populations/diabcostcalc/</t>
  </si>
  <si>
    <r>
      <t xml:space="preserve">Program Goals - </t>
    </r>
    <r>
      <rPr>
        <b/>
        <i/>
        <sz val="10"/>
        <color theme="0"/>
        <rFont val="Arial"/>
        <family val="2"/>
      </rPr>
      <t>Health &amp; Wellness</t>
    </r>
    <r>
      <rPr>
        <b/>
        <sz val="10"/>
        <color theme="0"/>
        <rFont val="Arial"/>
        <family val="2"/>
      </rPr>
      <t xml:space="preserve">: </t>
    </r>
  </si>
  <si>
    <r>
      <t xml:space="preserve">Program Goals - </t>
    </r>
    <r>
      <rPr>
        <b/>
        <i/>
        <sz val="10"/>
        <color theme="0"/>
        <rFont val="Arial"/>
        <family val="2"/>
      </rPr>
      <t>Work Organization and Environment</t>
    </r>
    <r>
      <rPr>
        <b/>
        <sz val="10"/>
        <color theme="0"/>
        <rFont val="Arial"/>
        <family val="2"/>
      </rPr>
      <t xml:space="preserve">: </t>
    </r>
  </si>
  <si>
    <r>
      <t xml:space="preserve">Program Goals - </t>
    </r>
    <r>
      <rPr>
        <b/>
        <i/>
        <sz val="10"/>
        <color theme="0"/>
        <rFont val="Arial"/>
        <family val="2"/>
      </rPr>
      <t>Business Outcomes</t>
    </r>
    <r>
      <rPr>
        <b/>
        <sz val="10"/>
        <color theme="0"/>
        <rFont val="Arial"/>
        <family val="2"/>
      </rPr>
      <t xml:space="preserve">: </t>
    </r>
  </si>
  <si>
    <t>Overview 
(This sheet)</t>
  </si>
  <si>
    <t>To provide continuous education on various health-related subjects</t>
  </si>
  <si>
    <t>Status Dropdown List</t>
  </si>
  <si>
    <t>% Improved</t>
  </si>
  <si>
    <t xml:space="preserve">Total Number of Available Workdays for all Employees - Before: </t>
  </si>
  <si>
    <t>Program Operating Costs</t>
  </si>
  <si>
    <t>Total Program Operating Cost</t>
  </si>
  <si>
    <t>Program Labor Costs</t>
  </si>
  <si>
    <t>Total Program Labor Costs</t>
  </si>
  <si>
    <t>Total Costs (Program Costs + Costs of Operational &amp; Other Changes)</t>
  </si>
  <si>
    <t>Costs of Operational and Other Changes</t>
  </si>
  <si>
    <t>Transit Worksite Health Protection &amp; Promotion Program 
Planning, Evaluation, and ROI Template</t>
  </si>
  <si>
    <t>Net Present Value - Cumulative Benefits Overall</t>
  </si>
  <si>
    <t>Net Present Value - Cumulative Benefits Due to WHPP Program</t>
  </si>
  <si>
    <t>Payback Period (Years) - Benefits Overall</t>
  </si>
  <si>
    <t>Payback Period (Years) - Benefits Due to WHPP Program</t>
  </si>
  <si>
    <t>Annual ROI Goal (Optional)</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</si>
</sst>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6" formatCode="&quot;$&quot;#,##0_);[Red]\(&quot;$&quot;#,##0\)"/>
    <numFmt numFmtId="42" formatCode="_(&quot;$&quot;* #,##0_);_(&quot;$&quot;* \(#,##0\);_(&quot;$&quot;* &quot;-&quot;_);_(@_)"/>
    <numFmt numFmtId="43" formatCode="_(* #,##0.00_);_(* \(#,##0.00\);_(* &quot;-&quot;??_);_(@_)"/>
    <numFmt numFmtId="164" formatCode="&quot;£&quot;#,##0;[Red]\-&quot;£&quot;#,##0"/>
    <numFmt numFmtId="165" formatCode="_-&quot;£&quot;* #,##0.00_-;\-&quot;£&quot;* #,##0.00_-;_-&quot;£&quot;* &quot;-&quot;??_-;_-@_-"/>
    <numFmt numFmtId="166" formatCode="_-* #,##0.00_-;\-* #,##0.00_-;_-* &quot;-&quot;??_-;_-@_-"/>
    <numFmt numFmtId="167" formatCode="_-* #,##0_-;\-* #,##0_-;_-* &quot;-&quot;??_-;_-@_-"/>
    <numFmt numFmtId="168" formatCode="_-&quot;£&quot;* #,##0_-;\-&quot;£&quot;* #,##0_-;_-&quot;£&quot;* &quot;-&quot;??_-;_-@_-"/>
    <numFmt numFmtId="169" formatCode="0.0"/>
    <numFmt numFmtId="170" formatCode="&quot;£&quot;#,##0"/>
    <numFmt numFmtId="171" formatCode="&quot;$&quot;#,##0"/>
    <numFmt numFmtId="172" formatCode="0.0%"/>
    <numFmt numFmtId="173" formatCode="[$-409]mmm\-yy;@"/>
    <numFmt numFmtId="174" formatCode="&quot;$&quot;#,##0.00"/>
  </numFmts>
  <fonts count="69" x14ac:knownFonts="1">
    <font>
      <sz val="10"/>
      <name val="Arial"/>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10"/>
      <name val="Arial"/>
      <family val="2"/>
    </font>
    <font>
      <sz val="10"/>
      <name val="Arial"/>
      <family val="2"/>
    </font>
    <font>
      <b/>
      <sz val="14"/>
      <color indexed="9"/>
      <name val="Arial"/>
      <family val="2"/>
    </font>
    <font>
      <sz val="8"/>
      <name val="Arial"/>
      <family val="2"/>
    </font>
    <font>
      <b/>
      <sz val="12"/>
      <color indexed="9"/>
      <name val="Arial"/>
      <family val="2"/>
    </font>
    <font>
      <sz val="12"/>
      <color indexed="9"/>
      <name val="Arial"/>
      <family val="2"/>
    </font>
    <font>
      <sz val="10"/>
      <name val="Arial"/>
      <family val="2"/>
    </font>
    <font>
      <sz val="11"/>
      <color indexed="8"/>
      <name val="Calibri"/>
      <family val="2"/>
    </font>
    <font>
      <b/>
      <sz val="16"/>
      <color indexed="9"/>
      <name val="Arial"/>
      <family val="2"/>
    </font>
    <font>
      <sz val="12"/>
      <name val="Arial"/>
      <family val="2"/>
    </font>
    <font>
      <sz val="16"/>
      <name val="Arial"/>
      <family val="2"/>
    </font>
    <font>
      <b/>
      <sz val="12"/>
      <color indexed="16"/>
      <name val="Arial"/>
      <family val="2"/>
    </font>
    <font>
      <sz val="11"/>
      <name val="Arial"/>
      <family val="2"/>
    </font>
    <font>
      <b/>
      <sz val="12"/>
      <color indexed="17"/>
      <name val="Arial"/>
      <family val="2"/>
    </font>
    <font>
      <sz val="8"/>
      <name val="Arial"/>
      <family val="2"/>
    </font>
    <font>
      <b/>
      <sz val="10"/>
      <name val="Arial"/>
      <family val="2"/>
    </font>
    <font>
      <sz val="8"/>
      <color indexed="81"/>
      <name val="Tahoma"/>
      <family val="2"/>
    </font>
    <font>
      <b/>
      <sz val="8"/>
      <color indexed="81"/>
      <name val="Tahoma"/>
      <family val="2"/>
    </font>
    <font>
      <b/>
      <sz val="16"/>
      <name val="Arial"/>
      <family val="2"/>
    </font>
    <font>
      <sz val="10"/>
      <name val="Arial"/>
      <family val="2"/>
    </font>
    <font>
      <u/>
      <sz val="10"/>
      <color theme="10"/>
      <name val="Arial"/>
      <family val="2"/>
    </font>
    <font>
      <sz val="11"/>
      <color theme="1"/>
      <name val="Calibri"/>
      <family val="2"/>
    </font>
    <font>
      <sz val="10"/>
      <color theme="0"/>
      <name val="Arial"/>
      <family val="2"/>
    </font>
    <font>
      <sz val="10"/>
      <color theme="3" tint="-0.249977111117893"/>
      <name val="Arial"/>
      <family val="2"/>
    </font>
    <font>
      <b/>
      <sz val="12"/>
      <color rgb="FF002060"/>
      <name val="Arial"/>
      <family val="2"/>
    </font>
    <font>
      <sz val="10"/>
      <color rgb="FF002060"/>
      <name val="Arial"/>
      <family val="2"/>
    </font>
    <font>
      <sz val="10.5"/>
      <color rgb="FF002060"/>
      <name val="Arial"/>
      <family val="2"/>
    </font>
    <font>
      <u/>
      <sz val="10.5"/>
      <color rgb="FF002060"/>
      <name val="Arial"/>
      <family val="2"/>
    </font>
    <font>
      <b/>
      <sz val="10.5"/>
      <color rgb="FF002060"/>
      <name val="Arial"/>
      <family val="2"/>
    </font>
    <font>
      <b/>
      <sz val="11"/>
      <name val="Arial"/>
      <family val="2"/>
    </font>
    <font>
      <b/>
      <sz val="10"/>
      <color rgb="FF002060"/>
      <name val="Arial"/>
      <family val="2"/>
    </font>
    <font>
      <b/>
      <sz val="11"/>
      <color rgb="FFFFFFFF"/>
      <name val="Arial"/>
      <family val="2"/>
    </font>
    <font>
      <b/>
      <sz val="9"/>
      <color rgb="FF002060"/>
      <name val="Arial"/>
      <family val="2"/>
    </font>
    <font>
      <u/>
      <sz val="10"/>
      <color theme="11"/>
      <name val="Arial"/>
      <family val="2"/>
    </font>
    <font>
      <sz val="10.5"/>
      <name val="Arial"/>
      <family val="2"/>
    </font>
    <font>
      <u/>
      <sz val="10.5"/>
      <color theme="10"/>
      <name val="Arial"/>
      <family val="2"/>
    </font>
    <font>
      <b/>
      <sz val="12"/>
      <color rgb="FF900000"/>
      <name val="Arial"/>
      <family val="2"/>
    </font>
    <font>
      <b/>
      <sz val="14"/>
      <name val="Arial"/>
      <family val="2"/>
    </font>
    <font>
      <b/>
      <sz val="10"/>
      <color theme="1"/>
      <name val="Arial"/>
      <family val="2"/>
    </font>
    <font>
      <b/>
      <sz val="10"/>
      <color theme="0"/>
      <name val="Arial"/>
      <family val="2"/>
    </font>
    <font>
      <b/>
      <sz val="10.5"/>
      <name val="Arial"/>
      <family val="2"/>
    </font>
    <font>
      <u/>
      <sz val="10.5"/>
      <name val="Arial"/>
      <family val="2"/>
    </font>
    <font>
      <b/>
      <i/>
      <sz val="10"/>
      <color theme="0"/>
      <name val="Arial"/>
      <family val="2"/>
    </font>
    <font>
      <b/>
      <sz val="11"/>
      <color theme="0"/>
      <name val="Arial"/>
      <family val="2"/>
    </font>
    <font>
      <b/>
      <sz val="10"/>
      <color theme="1" tint="0.499984740745262"/>
      <name val="Arial"/>
      <family val="2"/>
    </font>
    <font>
      <sz val="10"/>
      <color theme="1" tint="0.499984740745262"/>
      <name val="Arial"/>
      <family val="2"/>
    </font>
    <font>
      <sz val="10"/>
      <color theme="1"/>
      <name val="Arial"/>
      <family val="2"/>
    </font>
    <font>
      <b/>
      <sz val="10"/>
      <color indexed="17"/>
      <name val="Arial"/>
      <family val="2"/>
    </font>
    <font>
      <sz val="9"/>
      <color indexed="81"/>
      <name val="Tahoma"/>
      <family val="2"/>
    </font>
    <font>
      <b/>
      <sz val="9"/>
      <color indexed="81"/>
      <name val="Tahoma"/>
      <family val="2"/>
    </font>
  </fonts>
  <fills count="4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2"/>
        <bgColor indexed="64"/>
      </patternFill>
    </fill>
    <fill>
      <patternFill patternType="solid">
        <fgColor theme="0"/>
        <bgColor indexed="64"/>
      </patternFill>
    </fill>
    <fill>
      <patternFill patternType="solid">
        <fgColor theme="3" tint="0.59999389629810485"/>
        <bgColor indexed="64"/>
      </patternFill>
    </fill>
    <fill>
      <patternFill patternType="solid">
        <fgColor theme="7"/>
        <bgColor indexed="64"/>
      </patternFill>
    </fill>
    <fill>
      <patternFill patternType="solid">
        <fgColor theme="6" tint="-0.499984740745262"/>
        <bgColor indexed="64"/>
      </patternFill>
    </fill>
    <fill>
      <patternFill patternType="solid">
        <fgColor theme="9" tint="-0.249977111117893"/>
        <bgColor indexed="64"/>
      </patternFill>
    </fill>
    <fill>
      <patternFill patternType="solid">
        <fgColor rgb="FFFFFFFF"/>
        <bgColor rgb="FF000000"/>
      </patternFill>
    </fill>
    <fill>
      <patternFill patternType="solid">
        <fgColor rgb="FFFF6600"/>
        <bgColor indexed="64"/>
      </patternFill>
    </fill>
    <fill>
      <patternFill patternType="solid">
        <fgColor rgb="FFC6E7FC"/>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8" tint="-0.249977111117893"/>
        <bgColor indexed="64"/>
      </patternFill>
    </fill>
    <fill>
      <patternFill patternType="solid">
        <fgColor theme="8"/>
        <bgColor indexed="64"/>
      </patternFill>
    </fill>
    <fill>
      <patternFill patternType="solid">
        <fgColor rgb="FFFF6600"/>
        <bgColor rgb="FF000000"/>
      </patternFill>
    </fill>
    <fill>
      <patternFill patternType="solid">
        <fgColor rgb="FFC6E7FC"/>
        <bgColor rgb="FF000000"/>
      </patternFill>
    </fill>
    <fill>
      <patternFill patternType="solid">
        <fgColor theme="8"/>
        <bgColor rgb="FF000000"/>
      </patternFill>
    </fill>
  </fills>
  <borders count="3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diagonal/>
    </border>
    <border>
      <left/>
      <right style="thin">
        <color auto="1"/>
      </right>
      <top style="thin">
        <color auto="1"/>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auto="1"/>
      </left>
      <right style="double">
        <color auto="1"/>
      </right>
      <top style="thin">
        <color auto="1"/>
      </top>
      <bottom style="thin">
        <color auto="1"/>
      </bottom>
      <diagonal/>
    </border>
    <border>
      <left style="double">
        <color auto="1"/>
      </left>
      <right style="double">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double">
        <color auto="1"/>
      </right>
      <top/>
      <bottom style="thin">
        <color auto="1"/>
      </bottom>
      <diagonal/>
    </border>
    <border>
      <left style="thin">
        <color auto="1"/>
      </left>
      <right style="double">
        <color auto="1"/>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bottom/>
      <diagonal/>
    </border>
    <border>
      <left/>
      <right style="double">
        <color auto="1"/>
      </right>
      <top/>
      <bottom style="thin">
        <color auto="1"/>
      </bottom>
      <diagonal/>
    </border>
    <border>
      <left style="double">
        <color auto="1"/>
      </left>
      <right style="thin">
        <color indexed="64"/>
      </right>
      <top style="thin">
        <color auto="1"/>
      </top>
      <bottom style="thin">
        <color auto="1"/>
      </bottom>
      <diagonal/>
    </border>
  </borders>
  <cellStyleXfs count="82">
    <xf numFmtId="0" fontId="0" fillId="0" borderId="0"/>
    <xf numFmtId="0" fontId="25"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166" fontId="1" fillId="0" borderId="0" applyFont="0" applyFill="0" applyBorder="0" applyAlignment="0" applyProtection="0"/>
    <xf numFmtId="166" fontId="1" fillId="0" borderId="0" applyFont="0" applyFill="0" applyBorder="0" applyAlignment="0" applyProtection="0"/>
    <xf numFmtId="43" fontId="26" fillId="0" borderId="0" applyFont="0" applyFill="0" applyBorder="0" applyAlignment="0" applyProtection="0"/>
    <xf numFmtId="165" fontId="1" fillId="0" borderId="0" applyFon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39" fillId="0" borderId="0" applyNumberFormat="0" applyFill="0" applyBorder="0" applyAlignment="0" applyProtection="0">
      <alignment vertical="top"/>
      <protection locked="0"/>
    </xf>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40" fillId="0" borderId="0"/>
    <xf numFmtId="0" fontId="2" fillId="23" borderId="7" applyNumberFormat="0" applyFont="0" applyAlignment="0" applyProtection="0"/>
    <xf numFmtId="0" fontId="15" fillId="20" borderId="8" applyNumberFormat="0" applyAlignment="0" applyProtection="0"/>
    <xf numFmtId="9" fontId="1" fillId="0" borderId="0" applyFont="0" applyFill="0" applyBorder="0" applyAlignment="0" applyProtection="0"/>
    <xf numFmtId="9" fontId="1" fillId="0" borderId="0" applyFont="0" applyFill="0" applyBorder="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cellStyleXfs>
  <cellXfs count="464">
    <xf numFmtId="0" fontId="0" fillId="0" borderId="0" xfId="0"/>
    <xf numFmtId="0" fontId="19" fillId="0" borderId="0" xfId="1" applyFont="1"/>
    <xf numFmtId="0" fontId="21" fillId="24" borderId="0" xfId="1" applyFont="1" applyFill="1"/>
    <xf numFmtId="0" fontId="23" fillId="24" borderId="0" xfId="1" applyFont="1" applyFill="1"/>
    <xf numFmtId="167" fontId="24" fillId="24" borderId="0" xfId="29" applyNumberFormat="1" applyFont="1" applyFill="1" applyAlignment="1">
      <alignment horizontal="center"/>
    </xf>
    <xf numFmtId="0" fontId="24" fillId="24" borderId="0" xfId="1" applyFont="1" applyFill="1"/>
    <xf numFmtId="0" fontId="0" fillId="0" borderId="0" xfId="1" applyFont="1" applyFill="1"/>
    <xf numFmtId="0" fontId="20" fillId="0" borderId="0" xfId="1" applyFont="1" applyBorder="1"/>
    <xf numFmtId="9" fontId="1" fillId="0" borderId="0" xfId="46" applyFont="1"/>
    <xf numFmtId="0" fontId="20" fillId="0" borderId="0" xfId="0" applyFont="1"/>
    <xf numFmtId="167" fontId="21" fillId="24" borderId="0" xfId="1" applyNumberFormat="1" applyFont="1" applyFill="1"/>
    <xf numFmtId="0" fontId="19" fillId="0" borderId="0" xfId="0" applyFont="1"/>
    <xf numFmtId="14" fontId="0" fillId="0" borderId="0" xfId="0" applyNumberFormat="1"/>
    <xf numFmtId="0" fontId="0" fillId="0" borderId="0" xfId="0" applyBorder="1"/>
    <xf numFmtId="0" fontId="0" fillId="0" borderId="0" xfId="0" applyAlignment="1">
      <alignment wrapText="1"/>
    </xf>
    <xf numFmtId="166" fontId="20" fillId="0" borderId="0" xfId="29" applyFont="1" applyBorder="1"/>
    <xf numFmtId="166" fontId="0" fillId="0" borderId="0" xfId="29" applyFont="1"/>
    <xf numFmtId="167" fontId="0" fillId="0" borderId="0" xfId="29" applyNumberFormat="1" applyFont="1"/>
    <xf numFmtId="0" fontId="32" fillId="0" borderId="0" xfId="0" quotePrefix="1" applyFont="1" applyAlignment="1">
      <alignment horizontal="left"/>
    </xf>
    <xf numFmtId="0" fontId="28" fillId="0" borderId="0" xfId="0" applyFont="1"/>
    <xf numFmtId="0" fontId="0" fillId="0" borderId="0" xfId="0" applyFill="1"/>
    <xf numFmtId="0" fontId="20" fillId="0" borderId="0" xfId="0" quotePrefix="1" applyFont="1" applyAlignment="1">
      <alignment horizontal="left"/>
    </xf>
    <xf numFmtId="0" fontId="20" fillId="0" borderId="0" xfId="0" applyFont="1" applyAlignment="1">
      <alignment horizontal="left"/>
    </xf>
    <xf numFmtId="0" fontId="32" fillId="0" borderId="0" xfId="0" applyFont="1" applyAlignment="1">
      <alignment horizontal="left"/>
    </xf>
    <xf numFmtId="0" fontId="1" fillId="0" borderId="0" xfId="0" applyFont="1"/>
    <xf numFmtId="0" fontId="34" fillId="0" borderId="0" xfId="0" applyFont="1"/>
    <xf numFmtId="0" fontId="39" fillId="0" borderId="0" xfId="39" applyAlignment="1" applyProtection="1">
      <alignment horizontal="center" vertical="top" wrapText="1"/>
    </xf>
    <xf numFmtId="0" fontId="1" fillId="0" borderId="0" xfId="0" applyFont="1" applyAlignment="1">
      <alignment horizontal="left" vertical="center" wrapText="1"/>
    </xf>
    <xf numFmtId="49" fontId="0" fillId="0" borderId="10" xfId="0" applyNumberFormat="1" applyBorder="1" applyAlignment="1"/>
    <xf numFmtId="49" fontId="0" fillId="0" borderId="10" xfId="0" applyNumberFormat="1" applyBorder="1" applyAlignment="1">
      <alignment wrapText="1"/>
    </xf>
    <xf numFmtId="49" fontId="1" fillId="0" borderId="10" xfId="0" applyNumberFormat="1" applyFont="1" applyBorder="1" applyAlignment="1"/>
    <xf numFmtId="49" fontId="1" fillId="0" borderId="10" xfId="0" applyNumberFormat="1" applyFont="1" applyBorder="1" applyAlignment="1">
      <alignment wrapText="1"/>
    </xf>
    <xf numFmtId="0" fontId="19" fillId="0" borderId="0" xfId="0" applyFont="1" applyAlignment="1">
      <alignment horizontal="center" vertical="center" wrapText="1"/>
    </xf>
    <xf numFmtId="0" fontId="20" fillId="25" borderId="0" xfId="1" applyFont="1" applyFill="1" applyBorder="1"/>
    <xf numFmtId="0" fontId="0" fillId="25" borderId="0" xfId="0" applyFill="1"/>
    <xf numFmtId="0" fontId="37" fillId="0" borderId="0" xfId="0" applyFont="1"/>
    <xf numFmtId="164" fontId="38" fillId="25" borderId="0" xfId="32" applyNumberFormat="1" applyFont="1" applyFill="1" applyBorder="1"/>
    <xf numFmtId="0" fontId="28" fillId="25" borderId="0" xfId="0" applyFont="1" applyFill="1"/>
    <xf numFmtId="0" fontId="30" fillId="25" borderId="0" xfId="0" quotePrefix="1" applyFont="1" applyFill="1" applyAlignment="1">
      <alignment horizontal="left" vertical="center"/>
    </xf>
    <xf numFmtId="0" fontId="27" fillId="25" borderId="0" xfId="0" applyFont="1" applyFill="1" applyAlignment="1">
      <alignment horizontal="center"/>
    </xf>
    <xf numFmtId="0" fontId="29" fillId="25" borderId="0" xfId="0" applyFont="1" applyFill="1" applyAlignment="1">
      <alignment horizontal="left"/>
    </xf>
    <xf numFmtId="0" fontId="29" fillId="25" borderId="0" xfId="0" applyFont="1" applyFill="1"/>
    <xf numFmtId="0" fontId="37" fillId="25" borderId="0" xfId="0" applyFont="1" applyFill="1" applyAlignment="1">
      <alignment horizontal="left"/>
    </xf>
    <xf numFmtId="0" fontId="44" fillId="25" borderId="0" xfId="0" applyFont="1" applyFill="1"/>
    <xf numFmtId="0" fontId="44" fillId="25" borderId="0" xfId="0" applyFont="1" applyFill="1" applyBorder="1"/>
    <xf numFmtId="0" fontId="0" fillId="25" borderId="0" xfId="0" applyFill="1" applyBorder="1"/>
    <xf numFmtId="0" fontId="44" fillId="25" borderId="0" xfId="0" applyFont="1" applyFill="1" applyAlignment="1">
      <alignment wrapText="1"/>
    </xf>
    <xf numFmtId="0" fontId="49" fillId="25" borderId="0" xfId="0" applyFont="1" applyFill="1"/>
    <xf numFmtId="0" fontId="50" fillId="0" borderId="0" xfId="0" applyFont="1" applyAlignment="1">
      <alignment horizontal="center" readingOrder="1"/>
    </xf>
    <xf numFmtId="0" fontId="0" fillId="0" borderId="0" xfId="0" applyAlignment="1">
      <alignment horizontal="center" vertical="center"/>
    </xf>
    <xf numFmtId="0" fontId="29" fillId="25" borderId="0" xfId="0" applyFont="1" applyFill="1" applyAlignment="1">
      <alignment horizontal="left" vertical="center"/>
    </xf>
    <xf numFmtId="0" fontId="0" fillId="0" borderId="0" xfId="0" applyAlignment="1">
      <alignment vertical="center"/>
    </xf>
    <xf numFmtId="0" fontId="51" fillId="0" borderId="0" xfId="0" applyFont="1" applyAlignment="1">
      <alignment horizontal="center" readingOrder="1"/>
    </xf>
    <xf numFmtId="0" fontId="45" fillId="0" borderId="0" xfId="0" applyFont="1" applyFill="1" applyBorder="1"/>
    <xf numFmtId="0" fontId="0" fillId="0" borderId="0" xfId="0" applyFill="1" applyBorder="1"/>
    <xf numFmtId="0" fontId="39" fillId="0" borderId="0" xfId="39" applyFill="1" applyBorder="1" applyAlignment="1" applyProtection="1"/>
    <xf numFmtId="0" fontId="19" fillId="0" borderId="0" xfId="1" applyFont="1" applyFill="1" applyBorder="1"/>
    <xf numFmtId="0" fontId="39" fillId="0" borderId="0" xfId="39" applyFill="1" applyBorder="1" applyAlignment="1" applyProtection="1">
      <alignment horizontal="left" wrapText="1"/>
    </xf>
    <xf numFmtId="0" fontId="53" fillId="0" borderId="0" xfId="0" applyFont="1" applyFill="1" applyBorder="1"/>
    <xf numFmtId="0" fontId="47" fillId="0" borderId="0" xfId="1" applyFont="1" applyFill="1" applyBorder="1"/>
    <xf numFmtId="0" fontId="47" fillId="0" borderId="0" xfId="0" applyFont="1" applyFill="1" applyBorder="1"/>
    <xf numFmtId="0" fontId="0" fillId="0" borderId="0" xfId="0" applyAlignment="1"/>
    <xf numFmtId="0" fontId="42" fillId="0" borderId="0" xfId="0" applyFont="1" applyFill="1" applyBorder="1"/>
    <xf numFmtId="0" fontId="45" fillId="0" borderId="0" xfId="1" applyFont="1" applyFill="1" applyBorder="1" applyAlignment="1">
      <alignment horizontal="left" wrapText="1"/>
    </xf>
    <xf numFmtId="0" fontId="0" fillId="0" borderId="0" xfId="0" applyAlignment="1">
      <alignment horizontal="left"/>
    </xf>
    <xf numFmtId="0" fontId="0" fillId="0" borderId="0" xfId="0" applyNumberFormat="1"/>
    <xf numFmtId="0" fontId="1" fillId="0" borderId="0" xfId="1" applyFont="1" applyBorder="1"/>
    <xf numFmtId="0" fontId="19" fillId="0" borderId="0" xfId="1" applyFont="1" applyBorder="1" applyAlignment="1">
      <alignment vertical="center"/>
    </xf>
    <xf numFmtId="0" fontId="1" fillId="25" borderId="0" xfId="1" applyFont="1" applyFill="1" applyBorder="1" applyAlignment="1">
      <alignment vertical="center"/>
    </xf>
    <xf numFmtId="9" fontId="19" fillId="0" borderId="0" xfId="46" applyFont="1" applyBorder="1" applyAlignment="1">
      <alignment vertical="center"/>
    </xf>
    <xf numFmtId="9" fontId="19" fillId="0" borderId="0" xfId="46" applyFont="1" applyFill="1" applyBorder="1" applyAlignment="1">
      <alignment vertical="center"/>
    </xf>
    <xf numFmtId="0" fontId="18" fillId="0" borderId="0" xfId="32" applyNumberFormat="1" applyFont="1" applyBorder="1" applyAlignment="1">
      <alignment horizontal="left" vertical="center"/>
    </xf>
    <xf numFmtId="168" fontId="1" fillId="0" borderId="0" xfId="32" applyNumberFormat="1" applyFont="1" applyBorder="1" applyAlignment="1">
      <alignment vertical="center"/>
    </xf>
    <xf numFmtId="0" fontId="1" fillId="0" borderId="0" xfId="0" applyFont="1" applyBorder="1" applyAlignment="1">
      <alignment vertical="center"/>
    </xf>
    <xf numFmtId="168" fontId="1" fillId="0" borderId="0" xfId="32" applyNumberFormat="1" applyFont="1" applyFill="1" applyBorder="1" applyAlignment="1">
      <alignment vertical="center"/>
    </xf>
    <xf numFmtId="0" fontId="1" fillId="0" borderId="0" xfId="0" applyFont="1" applyAlignment="1">
      <alignment vertical="center"/>
    </xf>
    <xf numFmtId="0" fontId="18" fillId="0" borderId="0" xfId="32" quotePrefix="1" applyNumberFormat="1" applyFont="1" applyBorder="1" applyAlignment="1">
      <alignment horizontal="left" vertical="center"/>
    </xf>
    <xf numFmtId="0" fontId="1" fillId="0" borderId="0" xfId="1" applyFont="1" applyBorder="1" applyAlignment="1">
      <alignment vertical="center"/>
    </xf>
    <xf numFmtId="0" fontId="1" fillId="0" borderId="0" xfId="1" applyFont="1" applyFill="1" applyBorder="1" applyAlignment="1">
      <alignment vertical="center"/>
    </xf>
    <xf numFmtId="164" fontId="19" fillId="0" borderId="0" xfId="1" applyNumberFormat="1" applyFont="1" applyFill="1" applyBorder="1" applyAlignment="1">
      <alignment vertical="center"/>
    </xf>
    <xf numFmtId="0" fontId="1" fillId="31" borderId="10" xfId="0" applyFont="1" applyFill="1" applyBorder="1" applyAlignment="1">
      <alignment vertical="center"/>
    </xf>
    <xf numFmtId="0" fontId="58" fillId="31" borderId="14" xfId="1" applyFont="1" applyFill="1" applyBorder="1" applyAlignment="1">
      <alignment horizontal="center" vertical="center"/>
    </xf>
    <xf numFmtId="0" fontId="58" fillId="31" borderId="10" xfId="1" applyFont="1" applyFill="1" applyBorder="1" applyAlignment="1">
      <alignment horizontal="center" vertical="center"/>
    </xf>
    <xf numFmtId="0" fontId="37" fillId="25" borderId="0" xfId="0" applyFont="1" applyFill="1" applyAlignment="1">
      <alignment horizontal="left" vertical="center" indent="1"/>
    </xf>
    <xf numFmtId="0" fontId="0" fillId="0" borderId="0" xfId="0" applyAlignment="1">
      <alignment horizontal="left" indent="1"/>
    </xf>
    <xf numFmtId="0" fontId="56" fillId="25" borderId="0" xfId="1" quotePrefix="1" applyFont="1" applyFill="1" applyBorder="1" applyAlignment="1">
      <alignment horizontal="left" vertical="center" indent="1"/>
    </xf>
    <xf numFmtId="0" fontId="58" fillId="31" borderId="10" xfId="1" applyFont="1" applyFill="1" applyBorder="1" applyAlignment="1">
      <alignment horizontal="left" vertical="center" indent="1"/>
    </xf>
    <xf numFmtId="0" fontId="0" fillId="0" borderId="19" xfId="0" applyBorder="1"/>
    <xf numFmtId="0" fontId="0" fillId="0" borderId="0" xfId="1" applyFont="1" applyFill="1" applyAlignment="1">
      <alignment horizontal="left" indent="1"/>
    </xf>
    <xf numFmtId="0" fontId="0" fillId="0" borderId="19" xfId="0" applyBorder="1" applyAlignment="1">
      <alignment horizontal="left" indent="1"/>
    </xf>
    <xf numFmtId="0" fontId="0" fillId="0" borderId="19" xfId="1" applyFont="1" applyFill="1" applyBorder="1" applyAlignment="1">
      <alignment horizontal="left" indent="1"/>
    </xf>
    <xf numFmtId="0" fontId="55" fillId="30" borderId="0" xfId="0" applyFont="1" applyFill="1" applyAlignment="1">
      <alignment horizontal="left" vertical="center" indent="1"/>
    </xf>
    <xf numFmtId="0" fontId="46" fillId="0" borderId="0" xfId="39" applyFont="1" applyFill="1" applyBorder="1" applyAlignment="1" applyProtection="1">
      <alignment horizontal="left" indent="1"/>
    </xf>
    <xf numFmtId="0" fontId="45" fillId="0" borderId="0" xfId="0" applyFont="1" applyFill="1" applyBorder="1" applyAlignment="1">
      <alignment horizontal="left" indent="1"/>
    </xf>
    <xf numFmtId="0" fontId="0" fillId="0" borderId="0" xfId="0" applyFill="1" applyBorder="1" applyAlignment="1">
      <alignment horizontal="left" indent="1"/>
    </xf>
    <xf numFmtId="0" fontId="45" fillId="0" borderId="0" xfId="0" applyFont="1" applyFill="1" applyBorder="1" applyAlignment="1">
      <alignment horizontal="left" vertical="top" wrapText="1" indent="1"/>
    </xf>
    <xf numFmtId="0" fontId="54" fillId="0" borderId="0" xfId="39" applyFont="1" applyFill="1" applyBorder="1" applyAlignment="1" applyProtection="1">
      <alignment horizontal="left" indent="1"/>
    </xf>
    <xf numFmtId="0" fontId="53" fillId="0" borderId="0" xfId="0" applyFont="1" applyFill="1" applyBorder="1" applyAlignment="1">
      <alignment horizontal="left" indent="1"/>
    </xf>
    <xf numFmtId="0" fontId="0" fillId="0" borderId="0" xfId="0" applyBorder="1" applyAlignment="1">
      <alignment horizontal="left" indent="1"/>
    </xf>
    <xf numFmtId="0" fontId="56" fillId="30" borderId="0" xfId="0" applyFont="1" applyFill="1" applyAlignment="1">
      <alignment horizontal="left" vertical="center" indent="1"/>
    </xf>
    <xf numFmtId="0" fontId="59" fillId="0" borderId="0" xfId="0" applyFont="1" applyAlignment="1">
      <alignment horizontal="left" indent="1"/>
    </xf>
    <xf numFmtId="0" fontId="1" fillId="0" borderId="0" xfId="0" applyFont="1" applyAlignment="1">
      <alignment horizontal="left" indent="1"/>
    </xf>
    <xf numFmtId="0" fontId="53" fillId="0" borderId="0" xfId="0" applyFont="1" applyAlignment="1">
      <alignment horizontal="left" indent="1"/>
    </xf>
    <xf numFmtId="0" fontId="56" fillId="25" borderId="0" xfId="0" applyFont="1" applyFill="1" applyAlignment="1">
      <alignment horizontal="left" vertical="center" indent="1"/>
    </xf>
    <xf numFmtId="0" fontId="1" fillId="0" borderId="0" xfId="0" applyFont="1" applyFill="1" applyBorder="1" applyAlignment="1">
      <alignment horizontal="left" indent="1"/>
    </xf>
    <xf numFmtId="0" fontId="59" fillId="0" borderId="0" xfId="1" applyFont="1" applyFill="1" applyBorder="1" applyAlignment="1">
      <alignment horizontal="left" indent="1"/>
    </xf>
    <xf numFmtId="0" fontId="60" fillId="0" borderId="0" xfId="39" applyFont="1" applyFill="1" applyBorder="1" applyAlignment="1" applyProtection="1">
      <alignment horizontal="left" indent="1"/>
    </xf>
    <xf numFmtId="0" fontId="59" fillId="0" borderId="0" xfId="0" applyFont="1" applyFill="1" applyBorder="1" applyAlignment="1">
      <alignment horizontal="left" indent="1"/>
    </xf>
    <xf numFmtId="0" fontId="53" fillId="0" borderId="0" xfId="0" applyFont="1" applyFill="1" applyBorder="1" applyAlignment="1">
      <alignment horizontal="left" wrapText="1" indent="1"/>
    </xf>
    <xf numFmtId="0" fontId="1" fillId="0" borderId="0" xfId="0" applyFont="1" applyAlignment="1"/>
    <xf numFmtId="166" fontId="0" fillId="0" borderId="0" xfId="29" applyFont="1" applyBorder="1"/>
    <xf numFmtId="0" fontId="30" fillId="25" borderId="19" xfId="0" applyFont="1" applyFill="1" applyBorder="1" applyAlignment="1">
      <alignment horizontal="left" vertical="center"/>
    </xf>
    <xf numFmtId="166" fontId="0" fillId="0" borderId="19" xfId="29" applyFont="1" applyBorder="1"/>
    <xf numFmtId="0" fontId="37" fillId="25" borderId="0" xfId="0" applyFont="1" applyFill="1" applyBorder="1" applyAlignment="1">
      <alignment horizontal="left" vertical="center"/>
    </xf>
    <xf numFmtId="171" fontId="1" fillId="32" borderId="10" xfId="29" applyNumberFormat="1" applyFont="1" applyFill="1" applyBorder="1" applyAlignment="1">
      <alignment vertical="center"/>
    </xf>
    <xf numFmtId="0" fontId="1" fillId="0" borderId="0" xfId="0" applyFont="1" applyAlignment="1">
      <alignment horizontal="left" vertical="center"/>
    </xf>
    <xf numFmtId="166" fontId="1" fillId="0" borderId="0" xfId="29" applyFont="1" applyAlignment="1">
      <alignment vertical="center"/>
    </xf>
    <xf numFmtId="171" fontId="1" fillId="0" borderId="0" xfId="0" applyNumberFormat="1" applyFont="1" applyAlignment="1">
      <alignment vertical="center"/>
    </xf>
    <xf numFmtId="171" fontId="19" fillId="32" borderId="10" xfId="29" applyNumberFormat="1" applyFont="1" applyFill="1" applyBorder="1" applyAlignment="1">
      <alignment vertical="center"/>
    </xf>
    <xf numFmtId="0" fontId="1" fillId="0" borderId="0" xfId="0" applyFont="1" applyAlignment="1">
      <alignment horizontal="left" vertical="center" indent="1"/>
    </xf>
    <xf numFmtId="0" fontId="58" fillId="31" borderId="10" xfId="0" applyFont="1" applyFill="1" applyBorder="1" applyAlignment="1">
      <alignment horizontal="left" vertical="center" wrapText="1" indent="1"/>
    </xf>
    <xf numFmtId="0" fontId="58" fillId="31" borderId="14" xfId="0" quotePrefix="1" applyFont="1" applyFill="1" applyBorder="1" applyAlignment="1">
      <alignment vertical="center" wrapText="1"/>
    </xf>
    <xf numFmtId="0" fontId="58" fillId="31" borderId="10" xfId="0" applyFont="1" applyFill="1" applyBorder="1" applyAlignment="1">
      <alignment horizontal="left" vertical="center" indent="1"/>
    </xf>
    <xf numFmtId="0" fontId="44" fillId="25" borderId="0" xfId="0" applyFont="1" applyFill="1" applyAlignment="1">
      <alignment vertical="center"/>
    </xf>
    <xf numFmtId="0" fontId="41" fillId="25" borderId="0" xfId="0" applyFont="1" applyFill="1" applyAlignment="1">
      <alignment vertical="center"/>
    </xf>
    <xf numFmtId="0" fontId="41" fillId="0" borderId="0" xfId="0" applyFont="1" applyAlignment="1">
      <alignment vertical="center"/>
    </xf>
    <xf numFmtId="0" fontId="44" fillId="25" borderId="0" xfId="0" applyFont="1" applyFill="1" applyAlignment="1">
      <alignment vertical="center" wrapText="1"/>
    </xf>
    <xf numFmtId="167" fontId="1" fillId="0" borderId="0" xfId="29" applyNumberFormat="1" applyFont="1" applyBorder="1" applyAlignment="1">
      <alignment vertical="center"/>
    </xf>
    <xf numFmtId="167" fontId="1" fillId="0" borderId="0" xfId="29" applyNumberFormat="1" applyFont="1" applyAlignment="1">
      <alignment vertical="center"/>
    </xf>
    <xf numFmtId="169" fontId="1" fillId="25" borderId="0" xfId="29" applyNumberFormat="1" applyFont="1" applyFill="1" applyBorder="1" applyAlignment="1">
      <alignment vertical="center"/>
    </xf>
    <xf numFmtId="1" fontId="1" fillId="25" borderId="0" xfId="29" applyNumberFormat="1" applyFont="1" applyFill="1" applyBorder="1" applyAlignment="1">
      <alignment vertical="center"/>
    </xf>
    <xf numFmtId="170" fontId="1" fillId="25" borderId="0" xfId="29" applyNumberFormat="1" applyFont="1" applyFill="1" applyBorder="1" applyAlignment="1">
      <alignment vertical="center"/>
    </xf>
    <xf numFmtId="0" fontId="1" fillId="25" borderId="0" xfId="0" applyFont="1" applyFill="1" applyAlignment="1">
      <alignment vertical="center"/>
    </xf>
    <xf numFmtId="0" fontId="1" fillId="0" borderId="0" xfId="0" applyFont="1" applyFill="1" applyAlignment="1">
      <alignment vertical="center"/>
    </xf>
    <xf numFmtId="0" fontId="1" fillId="0" borderId="0" xfId="0" applyFont="1" applyAlignment="1">
      <alignment vertical="center" wrapText="1"/>
    </xf>
    <xf numFmtId="0" fontId="1" fillId="0" borderId="0" xfId="0" applyFont="1" applyFill="1" applyAlignment="1">
      <alignment vertical="center" wrapText="1"/>
    </xf>
    <xf numFmtId="167" fontId="19" fillId="0" borderId="0" xfId="29" applyNumberFormat="1" applyFont="1" applyFill="1" applyBorder="1" applyAlignment="1">
      <alignment horizontal="left" vertical="center"/>
    </xf>
    <xf numFmtId="0" fontId="1" fillId="0" borderId="10" xfId="0" applyFont="1" applyBorder="1" applyAlignment="1">
      <alignment vertical="center"/>
    </xf>
    <xf numFmtId="0" fontId="62" fillId="31" borderId="0" xfId="0" applyFont="1" applyFill="1" applyAlignment="1">
      <alignment vertical="center"/>
    </xf>
    <xf numFmtId="0" fontId="19" fillId="0" borderId="0" xfId="0" applyFont="1" applyAlignment="1">
      <alignment horizontal="left" vertical="center" indent="1"/>
    </xf>
    <xf numFmtId="0" fontId="1" fillId="0" borderId="0" xfId="0" applyFont="1" applyAlignment="1">
      <alignment horizontal="left" vertical="center" wrapText="1" indent="1"/>
    </xf>
    <xf numFmtId="0" fontId="0" fillId="0" borderId="0" xfId="0" applyAlignment="1">
      <alignment horizontal="left" vertical="center" indent="1"/>
    </xf>
    <xf numFmtId="0" fontId="62" fillId="31" borderId="0" xfId="0" applyFont="1" applyFill="1" applyAlignment="1">
      <alignment horizontal="left" vertical="center" indent="1"/>
    </xf>
    <xf numFmtId="0" fontId="59" fillId="25" borderId="0" xfId="0" applyFont="1" applyFill="1" applyAlignment="1">
      <alignment horizontal="left" vertical="top" indent="1"/>
    </xf>
    <xf numFmtId="2" fontId="53" fillId="0" borderId="0" xfId="0" applyNumberFormat="1" applyFont="1" applyAlignment="1">
      <alignment wrapText="1"/>
    </xf>
    <xf numFmtId="0" fontId="59" fillId="25" borderId="0" xfId="0" quotePrefix="1" applyFont="1" applyFill="1" applyAlignment="1">
      <alignment horizontal="left" vertical="top" indent="1"/>
    </xf>
    <xf numFmtId="0" fontId="53" fillId="0" borderId="0" xfId="0" quotePrefix="1" applyFont="1" applyAlignment="1">
      <alignment horizontal="left" vertical="top" wrapText="1"/>
    </xf>
    <xf numFmtId="0" fontId="53" fillId="0" borderId="0" xfId="0" applyFont="1" applyAlignment="1">
      <alignment horizontal="left" vertical="top" wrapText="1"/>
    </xf>
    <xf numFmtId="0" fontId="53" fillId="0" borderId="0" xfId="0" applyFont="1" applyAlignment="1">
      <alignment vertical="top" wrapText="1"/>
    </xf>
    <xf numFmtId="0" fontId="53" fillId="0" borderId="0" xfId="0" applyFont="1" applyAlignment="1">
      <alignment horizontal="left" vertical="top" indent="1"/>
    </xf>
    <xf numFmtId="0" fontId="39" fillId="25" borderId="0" xfId="39" applyFill="1" applyAlignment="1" applyProtection="1">
      <alignment horizontal="left" vertical="top" wrapText="1" indent="1"/>
    </xf>
    <xf numFmtId="0" fontId="39" fillId="25" borderId="0" xfId="39" quotePrefix="1" applyFill="1" applyAlignment="1" applyProtection="1">
      <alignment horizontal="left" vertical="top" indent="1"/>
    </xf>
    <xf numFmtId="0" fontId="1" fillId="32" borderId="10" xfId="0" applyFont="1" applyFill="1" applyBorder="1" applyAlignment="1">
      <alignment vertical="center" wrapText="1"/>
    </xf>
    <xf numFmtId="0" fontId="28" fillId="0" borderId="10" xfId="0" applyFont="1" applyFill="1" applyBorder="1" applyAlignment="1">
      <alignment vertical="center" wrapText="1"/>
    </xf>
    <xf numFmtId="0" fontId="1" fillId="0" borderId="10" xfId="0" applyFont="1" applyFill="1" applyBorder="1" applyAlignment="1">
      <alignment vertical="center" wrapText="1"/>
    </xf>
    <xf numFmtId="171" fontId="19" fillId="36" borderId="10" xfId="32" applyNumberFormat="1" applyFont="1" applyFill="1" applyBorder="1" applyAlignment="1">
      <alignment vertical="center"/>
    </xf>
    <xf numFmtId="10" fontId="19" fillId="36" borderId="10" xfId="46" applyNumberFormat="1" applyFont="1" applyFill="1" applyBorder="1" applyAlignment="1">
      <alignment vertical="center"/>
    </xf>
    <xf numFmtId="171" fontId="1" fillId="36" borderId="10" xfId="29" applyNumberFormat="1" applyFont="1" applyFill="1" applyBorder="1" applyAlignment="1">
      <alignment vertical="center"/>
    </xf>
    <xf numFmtId="0" fontId="1" fillId="36" borderId="10" xfId="0" applyFont="1" applyFill="1" applyBorder="1" applyAlignment="1">
      <alignment horizontal="left" vertical="center" indent="1"/>
    </xf>
    <xf numFmtId="0" fontId="1" fillId="32" borderId="11" xfId="0" applyFont="1" applyFill="1" applyBorder="1" applyAlignment="1">
      <alignment horizontal="left" vertical="center" indent="1"/>
    </xf>
    <xf numFmtId="0" fontId="1" fillId="32" borderId="10" xfId="0" applyFont="1" applyFill="1" applyBorder="1" applyAlignment="1">
      <alignment horizontal="left" vertical="center" indent="1"/>
    </xf>
    <xf numFmtId="171" fontId="19" fillId="36" borderId="10" xfId="29" applyNumberFormat="1" applyFont="1" applyFill="1" applyBorder="1" applyAlignment="1">
      <alignment vertical="center"/>
    </xf>
    <xf numFmtId="0" fontId="1" fillId="0" borderId="12" xfId="0" applyFont="1" applyBorder="1" applyAlignment="1">
      <alignment vertical="center" wrapText="1"/>
    </xf>
    <xf numFmtId="0" fontId="58" fillId="31" borderId="10" xfId="0" applyFont="1" applyFill="1" applyBorder="1" applyAlignment="1">
      <alignment horizontal="center" vertical="center" wrapText="1"/>
    </xf>
    <xf numFmtId="0" fontId="62" fillId="31" borderId="10" xfId="0" applyFont="1" applyFill="1" applyBorder="1" applyAlignment="1">
      <alignment horizontal="left" vertical="center" wrapText="1" indent="1"/>
    </xf>
    <xf numFmtId="0" fontId="1" fillId="0" borderId="11" xfId="0" applyFont="1" applyBorder="1" applyAlignment="1">
      <alignment horizontal="left" vertical="center" wrapText="1" indent="1"/>
    </xf>
    <xf numFmtId="0" fontId="48" fillId="33" borderId="10" xfId="0" applyFont="1" applyFill="1" applyBorder="1" applyAlignment="1">
      <alignment horizontal="left" vertical="center" wrapText="1" indent="1"/>
    </xf>
    <xf numFmtId="0" fontId="1" fillId="33" borderId="10" xfId="0" applyFont="1" applyFill="1" applyBorder="1" applyAlignment="1">
      <alignment horizontal="left" vertical="center" wrapText="1" indent="2"/>
    </xf>
    <xf numFmtId="0" fontId="19" fillId="33" borderId="10" xfId="0" applyFont="1" applyFill="1" applyBorder="1" applyAlignment="1">
      <alignment horizontal="left" vertical="center" wrapText="1" indent="1"/>
    </xf>
    <xf numFmtId="0" fontId="63" fillId="25" borderId="11" xfId="0" applyFont="1" applyFill="1" applyBorder="1" applyAlignment="1">
      <alignment vertical="center" wrapText="1"/>
    </xf>
    <xf numFmtId="0" fontId="64" fillId="25" borderId="13" xfId="0" applyFont="1" applyFill="1" applyBorder="1" applyAlignment="1">
      <alignment vertical="center" wrapText="1"/>
    </xf>
    <xf numFmtId="0" fontId="64" fillId="25" borderId="10" xfId="0" applyFont="1" applyFill="1" applyBorder="1" applyAlignment="1">
      <alignment horizontal="left" vertical="center" wrapText="1"/>
    </xf>
    <xf numFmtId="0" fontId="64" fillId="25" borderId="10" xfId="0" applyFont="1" applyFill="1" applyBorder="1" applyAlignment="1">
      <alignment vertical="center" wrapText="1"/>
    </xf>
    <xf numFmtId="0" fontId="63" fillId="25" borderId="10" xfId="0" applyFont="1" applyFill="1" applyBorder="1" applyAlignment="1">
      <alignment vertical="center" wrapText="1"/>
    </xf>
    <xf numFmtId="0" fontId="41" fillId="31" borderId="10" xfId="0" applyFont="1" applyFill="1" applyBorder="1"/>
    <xf numFmtId="173" fontId="58" fillId="31" borderId="10" xfId="0" applyNumberFormat="1" applyFont="1" applyFill="1" applyBorder="1"/>
    <xf numFmtId="0" fontId="1" fillId="26" borderId="10" xfId="0" applyFont="1" applyFill="1" applyBorder="1" applyAlignment="1">
      <alignment vertical="center"/>
    </xf>
    <xf numFmtId="0" fontId="1" fillId="0" borderId="10" xfId="0" applyFont="1" applyFill="1" applyBorder="1" applyAlignment="1">
      <alignment vertical="center"/>
    </xf>
    <xf numFmtId="0" fontId="41" fillId="31" borderId="10" xfId="0" applyFont="1" applyFill="1" applyBorder="1" applyAlignment="1">
      <alignment vertical="center"/>
    </xf>
    <xf numFmtId="173" fontId="58" fillId="31" borderId="10" xfId="0" applyNumberFormat="1" applyFont="1" applyFill="1" applyBorder="1" applyAlignment="1">
      <alignment vertical="center"/>
    </xf>
    <xf numFmtId="0" fontId="1" fillId="27" borderId="10" xfId="0" applyFont="1" applyFill="1" applyBorder="1" applyAlignment="1">
      <alignment vertical="center"/>
    </xf>
    <xf numFmtId="0" fontId="31" fillId="28" borderId="10" xfId="0" applyFont="1" applyFill="1" applyBorder="1" applyAlignment="1">
      <alignment vertical="center" wrapText="1"/>
    </xf>
    <xf numFmtId="0" fontId="1" fillId="28" borderId="10" xfId="0" applyFont="1" applyFill="1" applyBorder="1" applyAlignment="1">
      <alignment vertical="center"/>
    </xf>
    <xf numFmtId="0" fontId="31" fillId="29" borderId="10" xfId="0" applyFont="1" applyFill="1" applyBorder="1" applyAlignment="1">
      <alignment vertical="center" wrapText="1"/>
    </xf>
    <xf numFmtId="0" fontId="31" fillId="0" borderId="10" xfId="0" applyFont="1" applyFill="1" applyBorder="1" applyAlignment="1">
      <alignment vertical="center" wrapText="1"/>
    </xf>
    <xf numFmtId="0" fontId="28" fillId="0" borderId="10" xfId="0" applyFont="1" applyFill="1" applyBorder="1" applyAlignment="1">
      <alignment vertical="center"/>
    </xf>
    <xf numFmtId="0" fontId="1" fillId="29" borderId="10" xfId="0" applyFont="1" applyFill="1" applyBorder="1" applyAlignment="1">
      <alignment vertical="center"/>
    </xf>
    <xf numFmtId="0" fontId="19" fillId="0" borderId="10" xfId="0" applyFont="1" applyFill="1" applyBorder="1" applyAlignment="1">
      <alignment horizontal="left" vertical="center" indent="1"/>
    </xf>
    <xf numFmtId="0" fontId="1" fillId="0" borderId="10" xfId="0" applyFont="1" applyFill="1" applyBorder="1" applyAlignment="1">
      <alignment horizontal="left" vertical="center" wrapText="1" indent="1"/>
    </xf>
    <xf numFmtId="0" fontId="1" fillId="0" borderId="10" xfId="0" applyFont="1" applyFill="1" applyBorder="1" applyAlignment="1">
      <alignment horizontal="left" vertical="center" indent="1"/>
    </xf>
    <xf numFmtId="0" fontId="19" fillId="0" borderId="10" xfId="0" applyFont="1" applyFill="1" applyBorder="1" applyAlignment="1">
      <alignment horizontal="left" vertical="center" wrapText="1" indent="1"/>
    </xf>
    <xf numFmtId="0" fontId="65" fillId="0" borderId="10" xfId="0" applyFont="1" applyFill="1" applyBorder="1" applyAlignment="1">
      <alignment horizontal="left" vertical="center" indent="1"/>
    </xf>
    <xf numFmtId="0" fontId="57" fillId="0" borderId="10" xfId="0" applyFont="1" applyFill="1" applyBorder="1" applyAlignment="1">
      <alignment horizontal="left" vertical="center" indent="1"/>
    </xf>
    <xf numFmtId="0" fontId="1" fillId="0" borderId="10" xfId="0" applyFont="1" applyBorder="1" applyAlignment="1">
      <alignment horizontal="left" vertical="center" indent="1"/>
    </xf>
    <xf numFmtId="0" fontId="1" fillId="0" borderId="0" xfId="0" applyFont="1" applyAlignment="1">
      <alignment horizontal="left"/>
    </xf>
    <xf numFmtId="0" fontId="1" fillId="0" borderId="0" xfId="0" applyNumberFormat="1" applyFont="1"/>
    <xf numFmtId="0" fontId="56" fillId="0" borderId="0" xfId="0" applyFont="1" applyBorder="1" applyAlignment="1">
      <alignment vertical="center"/>
    </xf>
    <xf numFmtId="0" fontId="0" fillId="0" borderId="0" xfId="0" applyBorder="1" applyAlignment="1">
      <alignment vertical="center"/>
    </xf>
    <xf numFmtId="0" fontId="39" fillId="0" borderId="0" xfId="39" applyFont="1" applyAlignment="1" applyProtection="1">
      <alignment horizontal="center" vertical="center" wrapText="1"/>
    </xf>
    <xf numFmtId="0" fontId="19" fillId="0" borderId="0" xfId="0" applyFont="1" applyAlignment="1">
      <alignment vertical="center"/>
    </xf>
    <xf numFmtId="0" fontId="1" fillId="0" borderId="0" xfId="0" applyNumberFormat="1" applyFont="1" applyAlignment="1">
      <alignment vertical="center"/>
    </xf>
    <xf numFmtId="0" fontId="58" fillId="31" borderId="10" xfId="0" applyFont="1" applyFill="1" applyBorder="1" applyAlignment="1">
      <alignment vertical="center"/>
    </xf>
    <xf numFmtId="14" fontId="64" fillId="25" borderId="10" xfId="0" applyNumberFormat="1" applyFont="1" applyFill="1" applyBorder="1" applyAlignment="1">
      <alignment vertical="center" wrapText="1"/>
    </xf>
    <xf numFmtId="0" fontId="64" fillId="25" borderId="10" xfId="0" applyFont="1" applyFill="1" applyBorder="1" applyAlignment="1">
      <alignment horizontal="right" vertical="center" wrapText="1"/>
    </xf>
    <xf numFmtId="172" fontId="64" fillId="25" borderId="10" xfId="0" applyNumberFormat="1" applyFont="1" applyFill="1" applyBorder="1" applyAlignment="1">
      <alignment horizontal="right" vertical="center" wrapText="1"/>
    </xf>
    <xf numFmtId="172" fontId="64" fillId="25" borderId="10" xfId="0" applyNumberFormat="1" applyFont="1" applyFill="1" applyBorder="1" applyAlignment="1">
      <alignment horizontal="left" vertical="center" wrapText="1"/>
    </xf>
    <xf numFmtId="171" fontId="64" fillId="25" borderId="10" xfId="0" applyNumberFormat="1" applyFont="1" applyFill="1" applyBorder="1" applyAlignment="1">
      <alignment horizontal="right" vertical="center"/>
    </xf>
    <xf numFmtId="171" fontId="64" fillId="25" borderId="10" xfId="0" applyNumberFormat="1" applyFont="1" applyFill="1" applyBorder="1" applyAlignment="1">
      <alignment horizontal="right" vertical="center" wrapText="1"/>
    </xf>
    <xf numFmtId="0" fontId="1" fillId="32" borderId="10" xfId="0" applyFont="1" applyFill="1" applyBorder="1" applyAlignment="1">
      <alignment horizontal="left" vertical="center" wrapText="1"/>
    </xf>
    <xf numFmtId="0" fontId="1" fillId="32" borderId="10" xfId="0" applyFont="1" applyFill="1" applyBorder="1" applyAlignment="1">
      <alignment horizontal="right" vertical="center" wrapText="1"/>
    </xf>
    <xf numFmtId="0" fontId="1" fillId="32" borderId="10" xfId="0" applyFont="1" applyFill="1" applyBorder="1" applyAlignment="1">
      <alignment horizontal="left" vertical="center"/>
    </xf>
    <xf numFmtId="0" fontId="1" fillId="32" borderId="10" xfId="0" applyFont="1" applyFill="1" applyBorder="1" applyAlignment="1">
      <alignment horizontal="right" vertical="center"/>
    </xf>
    <xf numFmtId="171" fontId="1" fillId="32" borderId="10" xfId="0" applyNumberFormat="1" applyFont="1" applyFill="1" applyBorder="1" applyAlignment="1">
      <alignment horizontal="right" vertical="center" wrapText="1"/>
    </xf>
    <xf numFmtId="171" fontId="1" fillId="32" borderId="10" xfId="0" applyNumberFormat="1" applyFont="1" applyFill="1" applyBorder="1" applyAlignment="1">
      <alignment horizontal="right" vertical="center"/>
    </xf>
    <xf numFmtId="0" fontId="41" fillId="31" borderId="15" xfId="0" applyFont="1" applyFill="1" applyBorder="1" applyAlignment="1">
      <alignment horizontal="center" vertical="center" wrapText="1"/>
    </xf>
    <xf numFmtId="0" fontId="41" fillId="31" borderId="10" xfId="0" applyFont="1" applyFill="1" applyBorder="1" applyAlignment="1">
      <alignment horizontal="center" vertical="center" wrapText="1"/>
    </xf>
    <xf numFmtId="0" fontId="1" fillId="36" borderId="10" xfId="0" applyFont="1" applyFill="1" applyBorder="1" applyAlignment="1">
      <alignment horizontal="left" vertical="center"/>
    </xf>
    <xf numFmtId="172" fontId="1" fillId="36" borderId="10" xfId="0" applyNumberFormat="1" applyFont="1" applyFill="1" applyBorder="1" applyAlignment="1">
      <alignment vertical="center"/>
    </xf>
    <xf numFmtId="174" fontId="1" fillId="36" borderId="10" xfId="0" applyNumberFormat="1" applyFont="1" applyFill="1" applyBorder="1" applyAlignment="1">
      <alignment vertical="center"/>
    </xf>
    <xf numFmtId="172" fontId="1" fillId="36" borderId="10" xfId="0" applyNumberFormat="1" applyFont="1" applyFill="1" applyBorder="1" applyAlignment="1">
      <alignment horizontal="right" vertical="center" wrapText="1"/>
    </xf>
    <xf numFmtId="171" fontId="1" fillId="36" borderId="10" xfId="0" applyNumberFormat="1" applyFont="1" applyFill="1" applyBorder="1" applyAlignment="1">
      <alignment horizontal="right" vertical="center" wrapText="1"/>
    </xf>
    <xf numFmtId="0" fontId="1" fillId="36" borderId="10" xfId="0" applyNumberFormat="1" applyFont="1" applyFill="1" applyBorder="1" applyAlignment="1">
      <alignment vertical="center"/>
    </xf>
    <xf numFmtId="0" fontId="58" fillId="31" borderId="10" xfId="0" applyFont="1" applyFill="1" applyBorder="1" applyAlignment="1">
      <alignment horizontal="center" wrapText="1"/>
    </xf>
    <xf numFmtId="0" fontId="1" fillId="33" borderId="10" xfId="0" applyFont="1" applyFill="1" applyBorder="1" applyAlignment="1">
      <alignment wrapText="1"/>
    </xf>
    <xf numFmtId="0" fontId="1" fillId="25" borderId="0" xfId="0" applyFont="1" applyFill="1" applyBorder="1" applyAlignment="1">
      <alignment vertical="center" wrapText="1"/>
    </xf>
    <xf numFmtId="1" fontId="1" fillId="25" borderId="0" xfId="0" applyNumberFormat="1" applyFont="1" applyFill="1" applyBorder="1" applyAlignment="1">
      <alignment vertical="center" wrapText="1"/>
    </xf>
    <xf numFmtId="172" fontId="1" fillId="25" borderId="0" xfId="0" applyNumberFormat="1" applyFont="1" applyFill="1" applyBorder="1" applyAlignment="1">
      <alignment vertical="center" wrapText="1"/>
    </xf>
    <xf numFmtId="2" fontId="1" fillId="0" borderId="0" xfId="0" applyNumberFormat="1" applyFont="1" applyAlignment="1">
      <alignment vertical="center"/>
    </xf>
    <xf numFmtId="3" fontId="19" fillId="25" borderId="0" xfId="0" applyNumberFormat="1" applyFont="1" applyFill="1" applyBorder="1" applyAlignment="1">
      <alignment vertical="center" wrapText="1"/>
    </xf>
    <xf numFmtId="1" fontId="19" fillId="25" borderId="0" xfId="0" applyNumberFormat="1" applyFont="1" applyFill="1" applyBorder="1" applyAlignment="1">
      <alignment vertical="center" wrapText="1"/>
    </xf>
    <xf numFmtId="2" fontId="19" fillId="25" borderId="0" xfId="0" applyNumberFormat="1" applyFont="1" applyFill="1" applyBorder="1" applyAlignment="1">
      <alignment vertical="center" wrapText="1"/>
    </xf>
    <xf numFmtId="172" fontId="19" fillId="25" borderId="0" xfId="0" applyNumberFormat="1" applyFont="1" applyFill="1" applyBorder="1" applyAlignment="1">
      <alignment vertical="center"/>
    </xf>
    <xf numFmtId="169" fontId="1" fillId="25" borderId="0" xfId="0" applyNumberFormat="1" applyFont="1" applyFill="1" applyBorder="1" applyAlignment="1">
      <alignment vertical="center" wrapText="1"/>
    </xf>
    <xf numFmtId="0" fontId="58" fillId="31" borderId="23" xfId="0" applyFont="1" applyFill="1" applyBorder="1" applyAlignment="1">
      <alignment horizontal="center" vertical="center" wrapText="1"/>
    </xf>
    <xf numFmtId="0" fontId="58" fillId="31" borderId="25" xfId="0" applyFont="1" applyFill="1" applyBorder="1" applyAlignment="1">
      <alignment horizontal="center" vertical="center" wrapText="1"/>
    </xf>
    <xf numFmtId="0" fontId="58" fillId="31" borderId="26" xfId="0" applyFont="1" applyFill="1" applyBorder="1" applyAlignment="1">
      <alignment horizontal="center" vertical="center" wrapText="1"/>
    </xf>
    <xf numFmtId="172" fontId="63" fillId="36" borderId="24" xfId="0" applyNumberFormat="1" applyFont="1" applyFill="1" applyBorder="1" applyAlignment="1">
      <alignment vertical="center" wrapText="1"/>
    </xf>
    <xf numFmtId="172" fontId="63" fillId="36" borderId="15" xfId="0" applyNumberFormat="1" applyFont="1" applyFill="1" applyBorder="1" applyAlignment="1">
      <alignment vertical="center"/>
    </xf>
    <xf numFmtId="3" fontId="1" fillId="32" borderId="10" xfId="0" applyNumberFormat="1" applyFont="1" applyFill="1" applyBorder="1" applyAlignment="1">
      <alignment vertical="center" wrapText="1"/>
    </xf>
    <xf numFmtId="1" fontId="1" fillId="32" borderId="10" xfId="0" applyNumberFormat="1" applyFont="1" applyFill="1" applyBorder="1" applyAlignment="1">
      <alignment vertical="center" wrapText="1"/>
    </xf>
    <xf numFmtId="3" fontId="1" fillId="32" borderId="13" xfId="0" applyNumberFormat="1" applyFont="1" applyFill="1" applyBorder="1" applyAlignment="1">
      <alignment vertical="center" wrapText="1"/>
    </xf>
    <xf numFmtId="169" fontId="1" fillId="32" borderId="10" xfId="0" applyNumberFormat="1" applyFont="1" applyFill="1" applyBorder="1" applyAlignment="1">
      <alignment vertical="center" wrapText="1"/>
    </xf>
    <xf numFmtId="169" fontId="1" fillId="32" borderId="13" xfId="0" applyNumberFormat="1" applyFont="1" applyFill="1" applyBorder="1" applyAlignment="1">
      <alignment vertical="center" wrapText="1"/>
    </xf>
    <xf numFmtId="1" fontId="1" fillId="32" borderId="13" xfId="0" applyNumberFormat="1" applyFont="1" applyFill="1" applyBorder="1" applyAlignment="1">
      <alignment vertical="center" wrapText="1"/>
    </xf>
    <xf numFmtId="172" fontId="1" fillId="36" borderId="21" xfId="0" applyNumberFormat="1" applyFont="1" applyFill="1" applyBorder="1" applyAlignment="1">
      <alignment vertical="center" wrapText="1"/>
    </xf>
    <xf numFmtId="1" fontId="1" fillId="36" borderId="13" xfId="0" applyNumberFormat="1" applyFont="1" applyFill="1" applyBorder="1" applyAlignment="1">
      <alignment vertical="center" wrapText="1"/>
    </xf>
    <xf numFmtId="172" fontId="1" fillId="36" borderId="10" xfId="0" applyNumberFormat="1" applyFont="1" applyFill="1" applyBorder="1" applyAlignment="1">
      <alignment vertical="center" wrapText="1"/>
    </xf>
    <xf numFmtId="0" fontId="1" fillId="36" borderId="13" xfId="0" applyFont="1" applyFill="1" applyBorder="1" applyAlignment="1">
      <alignment vertical="center" wrapText="1"/>
    </xf>
    <xf numFmtId="1" fontId="19" fillId="36" borderId="10" xfId="0" applyNumberFormat="1" applyFont="1" applyFill="1" applyBorder="1" applyAlignment="1">
      <alignment vertical="center" wrapText="1"/>
    </xf>
    <xf numFmtId="1" fontId="19" fillId="36" borderId="13" xfId="0" applyNumberFormat="1" applyFont="1" applyFill="1" applyBorder="1" applyAlignment="1">
      <alignment vertical="center" wrapText="1"/>
    </xf>
    <xf numFmtId="169" fontId="19" fillId="36" borderId="24" xfId="0" applyNumberFormat="1" applyFont="1" applyFill="1" applyBorder="1" applyAlignment="1">
      <alignment vertical="center" wrapText="1"/>
    </xf>
    <xf numFmtId="1" fontId="19" fillId="36" borderId="20" xfId="0" applyNumberFormat="1" applyFont="1" applyFill="1" applyBorder="1" applyAlignment="1">
      <alignment vertical="center" wrapText="1"/>
    </xf>
    <xf numFmtId="169" fontId="19" fillId="36" borderId="15" xfId="0" applyNumberFormat="1" applyFont="1" applyFill="1" applyBorder="1" applyAlignment="1">
      <alignment vertical="center" wrapText="1"/>
    </xf>
    <xf numFmtId="172" fontId="19" fillId="36" borderId="10" xfId="0" applyNumberFormat="1" applyFont="1" applyFill="1" applyBorder="1" applyAlignment="1">
      <alignment vertical="center"/>
    </xf>
    <xf numFmtId="1" fontId="1" fillId="36" borderId="10" xfId="0" applyNumberFormat="1" applyFont="1" applyFill="1" applyBorder="1" applyAlignment="1">
      <alignment vertical="center" wrapText="1"/>
    </xf>
    <xf numFmtId="1" fontId="1" fillId="36" borderId="15" xfId="0" applyNumberFormat="1" applyFont="1" applyFill="1" applyBorder="1" applyAlignment="1">
      <alignment vertical="center" wrapText="1"/>
    </xf>
    <xf numFmtId="169" fontId="1" fillId="36" borderId="24" xfId="0" applyNumberFormat="1" applyFont="1" applyFill="1" applyBorder="1" applyAlignment="1">
      <alignment vertical="center" wrapText="1"/>
    </xf>
    <xf numFmtId="1" fontId="1" fillId="36" borderId="20" xfId="0" applyNumberFormat="1" applyFont="1" applyFill="1" applyBorder="1" applyAlignment="1">
      <alignment vertical="center" wrapText="1"/>
    </xf>
    <xf numFmtId="169" fontId="1" fillId="36" borderId="15" xfId="0" applyNumberFormat="1" applyFont="1" applyFill="1" applyBorder="1" applyAlignment="1">
      <alignment vertical="center" wrapText="1"/>
    </xf>
    <xf numFmtId="169" fontId="1" fillId="36" borderId="28" xfId="0" applyNumberFormat="1" applyFont="1" applyFill="1" applyBorder="1" applyAlignment="1">
      <alignment vertical="center" wrapText="1"/>
    </xf>
    <xf numFmtId="1" fontId="19" fillId="36" borderId="23" xfId="0" applyNumberFormat="1" applyFont="1" applyFill="1" applyBorder="1" applyAlignment="1">
      <alignment vertical="center" wrapText="1"/>
    </xf>
    <xf numFmtId="169" fontId="63" fillId="36" borderId="25" xfId="0" applyNumberFormat="1" applyFont="1" applyFill="1" applyBorder="1" applyAlignment="1">
      <alignment vertical="center" wrapText="1"/>
    </xf>
    <xf numFmtId="1" fontId="19" fillId="36" borderId="26" xfId="0" applyNumberFormat="1" applyFont="1" applyFill="1" applyBorder="1" applyAlignment="1">
      <alignment vertical="center" wrapText="1"/>
    </xf>
    <xf numFmtId="169" fontId="19" fillId="36" borderId="26" xfId="0" applyNumberFormat="1" applyFont="1" applyFill="1" applyBorder="1" applyAlignment="1">
      <alignment vertical="center" wrapText="1"/>
    </xf>
    <xf numFmtId="169" fontId="63" fillId="36" borderId="23" xfId="0" applyNumberFormat="1" applyFont="1" applyFill="1" applyBorder="1" applyAlignment="1">
      <alignment vertical="center" wrapText="1"/>
    </xf>
    <xf numFmtId="172" fontId="19" fillId="36" borderId="23" xfId="0" applyNumberFormat="1" applyFont="1" applyFill="1" applyBorder="1" applyAlignment="1">
      <alignment vertical="center"/>
    </xf>
    <xf numFmtId="169" fontId="63" fillId="36" borderId="28" xfId="0" applyNumberFormat="1" applyFont="1" applyFill="1" applyBorder="1" applyAlignment="1">
      <alignment vertical="center" wrapText="1"/>
    </xf>
    <xf numFmtId="169" fontId="63" fillId="36" borderId="24" xfId="0" applyNumberFormat="1" applyFont="1" applyFill="1" applyBorder="1" applyAlignment="1">
      <alignment vertical="center" wrapText="1"/>
    </xf>
    <xf numFmtId="169" fontId="1" fillId="36" borderId="13" xfId="0" applyNumberFormat="1" applyFont="1" applyFill="1" applyBorder="1" applyAlignment="1">
      <alignment vertical="center" wrapText="1"/>
    </xf>
    <xf numFmtId="169" fontId="63" fillId="36" borderId="15" xfId="0" applyNumberFormat="1" applyFont="1" applyFill="1" applyBorder="1" applyAlignment="1">
      <alignment vertical="center" wrapText="1"/>
    </xf>
    <xf numFmtId="172" fontId="19" fillId="36" borderId="15" xfId="0" applyNumberFormat="1" applyFont="1" applyFill="1" applyBorder="1" applyAlignment="1">
      <alignment vertical="center"/>
    </xf>
    <xf numFmtId="172" fontId="19" fillId="36" borderId="15" xfId="0" applyNumberFormat="1" applyFont="1" applyFill="1" applyBorder="1" applyAlignment="1">
      <alignment vertical="center" wrapText="1"/>
    </xf>
    <xf numFmtId="1" fontId="19" fillId="32" borderId="15" xfId="0" applyNumberFormat="1" applyFont="1" applyFill="1" applyBorder="1" applyAlignment="1">
      <alignment vertical="center" wrapText="1"/>
    </xf>
    <xf numFmtId="0" fontId="58" fillId="31" borderId="15" xfId="0" applyFont="1" applyFill="1" applyBorder="1" applyAlignment="1">
      <alignment vertical="center" wrapText="1"/>
    </xf>
    <xf numFmtId="1" fontId="58" fillId="31" borderId="15" xfId="0" applyNumberFormat="1" applyFont="1" applyFill="1" applyBorder="1" applyAlignment="1">
      <alignment vertical="center" wrapText="1"/>
    </xf>
    <xf numFmtId="169" fontId="58" fillId="31" borderId="15" xfId="0" applyNumberFormat="1" applyFont="1" applyFill="1" applyBorder="1" applyAlignment="1">
      <alignment vertical="center" wrapText="1"/>
    </xf>
    <xf numFmtId="3" fontId="19" fillId="36" borderId="10" xfId="0" applyNumberFormat="1" applyFont="1" applyFill="1" applyBorder="1" applyAlignment="1">
      <alignment vertical="center" wrapText="1"/>
    </xf>
    <xf numFmtId="3" fontId="1" fillId="36" borderId="10" xfId="0" applyNumberFormat="1" applyFont="1" applyFill="1" applyBorder="1" applyAlignment="1">
      <alignment vertical="center" wrapText="1"/>
    </xf>
    <xf numFmtId="172" fontId="1" fillId="36" borderId="15" xfId="0" applyNumberFormat="1" applyFont="1" applyFill="1" applyBorder="1" applyAlignment="1">
      <alignment vertical="center"/>
    </xf>
    <xf numFmtId="3" fontId="19" fillId="36" borderId="20" xfId="0" applyNumberFormat="1" applyFont="1" applyFill="1" applyBorder="1" applyAlignment="1">
      <alignment vertical="center" wrapText="1"/>
    </xf>
    <xf numFmtId="3" fontId="1" fillId="36" borderId="20" xfId="0" applyNumberFormat="1" applyFont="1" applyFill="1" applyBorder="1" applyAlignment="1">
      <alignment vertical="center" wrapText="1"/>
    </xf>
    <xf numFmtId="172" fontId="64" fillId="36" borderId="24" xfId="0" applyNumberFormat="1" applyFont="1" applyFill="1" applyBorder="1" applyAlignment="1">
      <alignment vertical="center" wrapText="1"/>
    </xf>
    <xf numFmtId="172" fontId="64" fillId="36" borderId="28" xfId="0" applyNumberFormat="1" applyFont="1" applyFill="1" applyBorder="1" applyAlignment="1">
      <alignment vertical="center" wrapText="1"/>
    </xf>
    <xf numFmtId="172" fontId="1" fillId="36" borderId="15" xfId="0" applyNumberFormat="1" applyFont="1" applyFill="1" applyBorder="1" applyAlignment="1">
      <alignment vertical="center" wrapText="1"/>
    </xf>
    <xf numFmtId="172" fontId="1" fillId="36" borderId="24" xfId="0" applyNumberFormat="1" applyFont="1" applyFill="1" applyBorder="1" applyAlignment="1">
      <alignment vertical="center" wrapText="1"/>
    </xf>
    <xf numFmtId="0" fontId="56" fillId="0" borderId="0" xfId="0" applyFont="1" applyBorder="1" applyAlignment="1">
      <alignment horizontal="left" vertical="center" indent="1"/>
    </xf>
    <xf numFmtId="0" fontId="64" fillId="25" borderId="10" xfId="0" applyFont="1" applyFill="1" applyBorder="1" applyAlignment="1">
      <alignment horizontal="left" vertical="center" wrapText="1" indent="1"/>
    </xf>
    <xf numFmtId="0" fontId="1" fillId="32" borderId="10" xfId="0" applyFont="1" applyFill="1" applyBorder="1" applyAlignment="1">
      <alignment horizontal="left" vertical="center" wrapText="1" indent="1"/>
    </xf>
    <xf numFmtId="0" fontId="66" fillId="0" borderId="0" xfId="0" applyFont="1" applyAlignment="1">
      <alignment horizontal="left" vertical="center" indent="1"/>
    </xf>
    <xf numFmtId="0" fontId="56" fillId="0" borderId="0" xfId="0" applyFont="1" applyAlignment="1">
      <alignment horizontal="left" vertical="center" indent="1"/>
    </xf>
    <xf numFmtId="0" fontId="37" fillId="25" borderId="0" xfId="0" quotePrefix="1" applyFont="1" applyFill="1" applyAlignment="1">
      <alignment horizontal="left" vertical="center" indent="1"/>
    </xf>
    <xf numFmtId="0" fontId="58" fillId="31" borderId="23" xfId="0" applyFont="1" applyFill="1" applyBorder="1" applyAlignment="1">
      <alignment horizontal="left" vertical="center" wrapText="1" indent="1"/>
    </xf>
    <xf numFmtId="0" fontId="1" fillId="32" borderId="10" xfId="0" quotePrefix="1" applyFont="1" applyFill="1" applyBorder="1" applyAlignment="1">
      <alignment horizontal="left" vertical="center" wrapText="1" indent="1"/>
    </xf>
    <xf numFmtId="0" fontId="1" fillId="25" borderId="0" xfId="0" applyFont="1" applyFill="1" applyBorder="1" applyAlignment="1">
      <alignment horizontal="left" vertical="center" wrapText="1" indent="1"/>
    </xf>
    <xf numFmtId="0" fontId="19" fillId="36" borderId="10" xfId="0" applyFont="1" applyFill="1" applyBorder="1" applyAlignment="1">
      <alignment horizontal="left" vertical="center" wrapText="1" indent="1"/>
    </xf>
    <xf numFmtId="0" fontId="19" fillId="36" borderId="23" xfId="0" applyFont="1" applyFill="1" applyBorder="1" applyAlignment="1">
      <alignment horizontal="left" vertical="center" wrapText="1" indent="1"/>
    </xf>
    <xf numFmtId="0" fontId="58" fillId="31" borderId="15" xfId="0" applyFont="1" applyFill="1" applyBorder="1" applyAlignment="1">
      <alignment horizontal="left" vertical="center" wrapText="1" indent="1"/>
    </xf>
    <xf numFmtId="0" fontId="19" fillId="25" borderId="0" xfId="0" applyFont="1" applyFill="1" applyBorder="1" applyAlignment="1">
      <alignment horizontal="left" vertical="center" wrapText="1" indent="1"/>
    </xf>
    <xf numFmtId="0" fontId="19" fillId="0" borderId="0" xfId="0" applyFont="1" applyBorder="1" applyAlignment="1">
      <alignment horizontal="left" vertical="center" indent="1"/>
    </xf>
    <xf numFmtId="167" fontId="19" fillId="0" borderId="0" xfId="29" applyNumberFormat="1" applyFont="1" applyFill="1" applyBorder="1" applyAlignment="1">
      <alignment horizontal="left" vertical="center" indent="1"/>
    </xf>
    <xf numFmtId="167" fontId="1" fillId="0" borderId="0" xfId="29" applyNumberFormat="1" applyFont="1" applyFill="1" applyBorder="1" applyAlignment="1">
      <alignment horizontal="left" vertical="center" indent="1"/>
    </xf>
    <xf numFmtId="0" fontId="30" fillId="0" borderId="0" xfId="0" quotePrefix="1" applyFont="1" applyFill="1" applyAlignment="1">
      <alignment horizontal="left" vertical="center" indent="1"/>
    </xf>
    <xf numFmtId="171" fontId="19" fillId="0" borderId="0" xfId="29" applyNumberFormat="1" applyFont="1" applyFill="1" applyBorder="1" applyAlignment="1">
      <alignment vertical="center"/>
    </xf>
    <xf numFmtId="9" fontId="19" fillId="25" borderId="0" xfId="29" applyNumberFormat="1" applyFont="1" applyFill="1" applyBorder="1" applyAlignment="1">
      <alignment vertical="center"/>
    </xf>
    <xf numFmtId="171" fontId="19" fillId="25" borderId="0" xfId="29" applyNumberFormat="1" applyFont="1" applyFill="1" applyBorder="1" applyAlignment="1">
      <alignment vertical="center"/>
    </xf>
    <xf numFmtId="0" fontId="1" fillId="25" borderId="0" xfId="0" quotePrefix="1" applyFont="1" applyFill="1" applyBorder="1" applyAlignment="1">
      <alignment horizontal="left" vertical="center" indent="1"/>
    </xf>
    <xf numFmtId="167" fontId="19" fillId="0" borderId="0" xfId="29" applyNumberFormat="1" applyFont="1" applyFill="1" applyBorder="1" applyAlignment="1">
      <alignment horizontal="center" vertical="center" wrapText="1"/>
    </xf>
    <xf numFmtId="171" fontId="1" fillId="0" borderId="0" xfId="29" applyNumberFormat="1" applyFont="1" applyFill="1" applyBorder="1" applyAlignment="1">
      <alignment vertical="center"/>
    </xf>
    <xf numFmtId="171" fontId="19" fillId="0" borderId="0" xfId="0" applyNumberFormat="1" applyFont="1" applyAlignment="1">
      <alignment vertical="center"/>
    </xf>
    <xf numFmtId="171" fontId="19" fillId="0" borderId="0" xfId="0" applyNumberFormat="1" applyFont="1" applyFill="1" applyBorder="1" applyAlignment="1">
      <alignment vertical="center"/>
    </xf>
    <xf numFmtId="171" fontId="19" fillId="25" borderId="10" xfId="29" applyNumberFormat="1" applyFont="1" applyFill="1" applyBorder="1" applyAlignment="1">
      <alignment vertical="center"/>
    </xf>
    <xf numFmtId="0" fontId="1" fillId="25" borderId="0" xfId="0" applyFont="1" applyFill="1" applyBorder="1"/>
    <xf numFmtId="0" fontId="1" fillId="0" borderId="0" xfId="0" applyFont="1" applyFill="1"/>
    <xf numFmtId="167" fontId="1" fillId="0" borderId="0" xfId="29" applyNumberFormat="1" applyFont="1"/>
    <xf numFmtId="0" fontId="56" fillId="0" borderId="0" xfId="1" applyFont="1" applyBorder="1" applyAlignment="1">
      <alignment horizontal="left" vertical="center" indent="1"/>
    </xf>
    <xf numFmtId="171" fontId="19" fillId="31" borderId="15" xfId="29" applyNumberFormat="1" applyFont="1" applyFill="1" applyBorder="1" applyAlignment="1">
      <alignment vertical="center"/>
    </xf>
    <xf numFmtId="0" fontId="58" fillId="31" borderId="21" xfId="0" applyFont="1" applyFill="1" applyBorder="1" applyAlignment="1">
      <alignment horizontal="left" vertical="center" wrapText="1" indent="1"/>
    </xf>
    <xf numFmtId="0" fontId="58" fillId="31" borderId="21" xfId="0" applyFont="1" applyFill="1" applyBorder="1" applyAlignment="1">
      <alignment horizontal="center" vertical="center" wrapText="1"/>
    </xf>
    <xf numFmtId="167" fontId="58" fillId="31" borderId="13" xfId="29" applyNumberFormat="1" applyFont="1" applyFill="1" applyBorder="1" applyAlignment="1">
      <alignment horizontal="center" vertical="center" wrapText="1"/>
    </xf>
    <xf numFmtId="42" fontId="58" fillId="31" borderId="10" xfId="29" applyNumberFormat="1" applyFont="1" applyFill="1" applyBorder="1" applyAlignment="1">
      <alignment vertical="center" wrapText="1"/>
    </xf>
    <xf numFmtId="171" fontId="58" fillId="31" borderId="10" xfId="29" applyNumberFormat="1" applyFont="1" applyFill="1" applyBorder="1" applyAlignment="1">
      <alignment vertical="center"/>
    </xf>
    <xf numFmtId="3" fontId="58" fillId="31" borderId="13" xfId="0" applyNumberFormat="1" applyFont="1" applyFill="1" applyBorder="1" applyAlignment="1">
      <alignment horizontal="center" vertical="center" wrapText="1"/>
    </xf>
    <xf numFmtId="0" fontId="58" fillId="31" borderId="13" xfId="0" applyFont="1" applyFill="1" applyBorder="1" applyAlignment="1">
      <alignment horizontal="center" vertical="center" wrapText="1"/>
    </xf>
    <xf numFmtId="171" fontId="58" fillId="31" borderId="15" xfId="29" applyNumberFormat="1" applyFont="1" applyFill="1" applyBorder="1" applyAlignment="1">
      <alignment vertical="center"/>
    </xf>
    <xf numFmtId="171" fontId="58" fillId="37" borderId="10" xfId="0" applyNumberFormat="1" applyFont="1" applyFill="1" applyBorder="1" applyAlignment="1">
      <alignment vertical="center"/>
    </xf>
    <xf numFmtId="171" fontId="58" fillId="37" borderId="13" xfId="0" applyNumberFormat="1" applyFont="1" applyFill="1" applyBorder="1" applyAlignment="1">
      <alignment vertical="center"/>
    </xf>
    <xf numFmtId="0" fontId="58" fillId="31" borderId="22" xfId="0" applyFont="1" applyFill="1" applyBorder="1" applyAlignment="1">
      <alignment horizontal="center" vertical="center" wrapText="1"/>
    </xf>
    <xf numFmtId="0" fontId="58" fillId="31" borderId="10" xfId="1" applyNumberFormat="1" applyFont="1" applyFill="1" applyBorder="1" applyAlignment="1">
      <alignment horizontal="center" vertical="center" wrapText="1"/>
    </xf>
    <xf numFmtId="0" fontId="58" fillId="31" borderId="10" xfId="1" applyNumberFormat="1" applyFont="1" applyFill="1" applyBorder="1" applyAlignment="1">
      <alignment horizontal="left" vertical="center" wrapText="1" indent="1"/>
    </xf>
    <xf numFmtId="171" fontId="1" fillId="36" borderId="10" xfId="0" applyNumberFormat="1" applyFont="1" applyFill="1" applyBorder="1" applyAlignment="1">
      <alignment vertical="center" wrapText="1"/>
    </xf>
    <xf numFmtId="171" fontId="1" fillId="36" borderId="13" xfId="29" applyNumberFormat="1" applyFont="1" applyFill="1" applyBorder="1" applyAlignment="1">
      <alignment vertical="center"/>
    </xf>
    <xf numFmtId="171" fontId="19" fillId="36" borderId="13" xfId="29" applyNumberFormat="1" applyFont="1" applyFill="1" applyBorder="1" applyAlignment="1">
      <alignment vertical="center"/>
    </xf>
    <xf numFmtId="171" fontId="19" fillId="36" borderId="21" xfId="29" applyNumberFormat="1" applyFont="1" applyFill="1" applyBorder="1" applyAlignment="1">
      <alignment vertical="center"/>
    </xf>
    <xf numFmtId="171" fontId="1" fillId="36" borderId="21" xfId="29" applyNumberFormat="1" applyFont="1" applyFill="1" applyBorder="1" applyAlignment="1">
      <alignment vertical="center"/>
    </xf>
    <xf numFmtId="171" fontId="1" fillId="32" borderId="21" xfId="29" applyNumberFormat="1" applyFont="1" applyFill="1" applyBorder="1" applyAlignment="1">
      <alignment vertical="center"/>
    </xf>
    <xf numFmtId="0" fontId="1" fillId="32" borderId="21" xfId="0" quotePrefix="1" applyFont="1" applyFill="1" applyBorder="1" applyAlignment="1">
      <alignment horizontal="left" vertical="center" indent="1"/>
    </xf>
    <xf numFmtId="9" fontId="19" fillId="32" borderId="10" xfId="29" applyNumberFormat="1" applyFont="1" applyFill="1" applyBorder="1" applyAlignment="1">
      <alignment vertical="center"/>
    </xf>
    <xf numFmtId="0" fontId="19" fillId="32" borderId="21" xfId="0" quotePrefix="1" applyFont="1" applyFill="1" applyBorder="1" applyAlignment="1">
      <alignment horizontal="left" vertical="center" indent="1"/>
    </xf>
    <xf numFmtId="9" fontId="19" fillId="32" borderId="13" xfId="29" applyNumberFormat="1" applyFont="1" applyFill="1" applyBorder="1" applyAlignment="1">
      <alignment vertical="center"/>
    </xf>
    <xf numFmtId="0" fontId="1" fillId="32" borderId="21" xfId="0" applyFont="1" applyFill="1" applyBorder="1" applyAlignment="1">
      <alignment horizontal="left" vertical="center" indent="1"/>
    </xf>
    <xf numFmtId="1" fontId="1" fillId="32" borderId="13" xfId="29" applyNumberFormat="1" applyFont="1" applyFill="1" applyBorder="1" applyAlignment="1">
      <alignment vertical="center"/>
    </xf>
    <xf numFmtId="3" fontId="1" fillId="32" borderId="13" xfId="29" applyNumberFormat="1" applyFont="1" applyFill="1" applyBorder="1" applyAlignment="1">
      <alignment vertical="center"/>
    </xf>
    <xf numFmtId="3" fontId="1" fillId="32" borderId="10" xfId="29" applyNumberFormat="1" applyFont="1" applyFill="1" applyBorder="1" applyAlignment="1">
      <alignment vertical="center"/>
    </xf>
    <xf numFmtId="9" fontId="19" fillId="38" borderId="13" xfId="46" applyNumberFormat="1" applyFont="1" applyFill="1" applyBorder="1" applyAlignment="1">
      <alignment vertical="center"/>
    </xf>
    <xf numFmtId="0" fontId="19" fillId="36" borderId="21" xfId="0" applyFont="1" applyFill="1" applyBorder="1" applyAlignment="1">
      <alignment horizontal="left" vertical="center" wrapText="1" indent="1"/>
    </xf>
    <xf numFmtId="3" fontId="19" fillId="36" borderId="13" xfId="29" applyNumberFormat="1" applyFont="1" applyFill="1" applyBorder="1" applyAlignment="1">
      <alignment vertical="center"/>
    </xf>
    <xf numFmtId="3" fontId="19" fillId="36" borderId="10" xfId="29" applyNumberFormat="1" applyFont="1" applyFill="1" applyBorder="1" applyAlignment="1">
      <alignment vertical="center"/>
    </xf>
    <xf numFmtId="171" fontId="19" fillId="36" borderId="22" xfId="29" applyNumberFormat="1" applyFont="1" applyFill="1" applyBorder="1" applyAlignment="1">
      <alignment vertical="center"/>
    </xf>
    <xf numFmtId="171" fontId="19" fillId="39" borderId="13" xfId="0" applyNumberFormat="1" applyFont="1" applyFill="1" applyBorder="1" applyAlignment="1">
      <alignment vertical="center"/>
    </xf>
    <xf numFmtId="171" fontId="1" fillId="36" borderId="22" xfId="29" applyNumberFormat="1" applyFont="1" applyFill="1" applyBorder="1" applyAlignment="1">
      <alignment vertical="center"/>
    </xf>
    <xf numFmtId="9" fontId="19" fillId="32" borderId="10" xfId="46" applyNumberFormat="1" applyFont="1" applyFill="1" applyBorder="1" applyAlignment="1">
      <alignment vertical="center"/>
    </xf>
    <xf numFmtId="9" fontId="19" fillId="32" borderId="20" xfId="29" applyNumberFormat="1" applyFont="1" applyFill="1" applyBorder="1" applyAlignment="1">
      <alignment vertical="center"/>
    </xf>
    <xf numFmtId="171" fontId="1" fillId="32" borderId="21" xfId="0" applyNumberFormat="1" applyFont="1" applyFill="1" applyBorder="1" applyAlignment="1">
      <alignment horizontal="right" vertical="center"/>
    </xf>
    <xf numFmtId="171" fontId="1" fillId="32" borderId="21" xfId="0" quotePrefix="1" applyNumberFormat="1" applyFont="1" applyFill="1" applyBorder="1" applyAlignment="1">
      <alignment horizontal="right" vertical="center"/>
    </xf>
    <xf numFmtId="171" fontId="1" fillId="36" borderId="13" xfId="29" applyNumberFormat="1" applyFont="1" applyFill="1" applyBorder="1" applyAlignment="1">
      <alignment horizontal="right" vertical="center"/>
    </xf>
    <xf numFmtId="171" fontId="19" fillId="36" borderId="13" xfId="0" applyNumberFormat="1" applyFont="1" applyFill="1" applyBorder="1" applyAlignment="1">
      <alignment horizontal="right" vertical="center" wrapText="1"/>
    </xf>
    <xf numFmtId="171" fontId="19" fillId="36" borderId="15" xfId="29" applyNumberFormat="1" applyFont="1" applyFill="1" applyBorder="1" applyAlignment="1">
      <alignment vertical="center"/>
    </xf>
    <xf numFmtId="171" fontId="19" fillId="36" borderId="13" xfId="29" applyNumberFormat="1" applyFont="1" applyFill="1" applyBorder="1" applyAlignment="1">
      <alignment horizontal="right" vertical="center" wrapText="1"/>
    </xf>
    <xf numFmtId="0" fontId="1" fillId="33" borderId="10" xfId="1" applyFont="1" applyFill="1" applyBorder="1" applyAlignment="1">
      <alignment horizontal="left" vertical="center" indent="1"/>
    </xf>
    <xf numFmtId="0" fontId="1" fillId="33" borderId="10" xfId="1" quotePrefix="1" applyFont="1" applyFill="1" applyBorder="1" applyAlignment="1">
      <alignment horizontal="left" vertical="center" indent="1"/>
    </xf>
    <xf numFmtId="0" fontId="1" fillId="33" borderId="10" xfId="0" applyFont="1" applyFill="1" applyBorder="1" applyAlignment="1">
      <alignment horizontal="left" vertical="center" indent="1"/>
    </xf>
    <xf numFmtId="171" fontId="1" fillId="36" borderId="10" xfId="32" applyNumberFormat="1" applyFont="1" applyFill="1" applyBorder="1" applyAlignment="1">
      <alignment vertical="center"/>
    </xf>
    <xf numFmtId="10" fontId="1" fillId="36" borderId="10" xfId="46" applyNumberFormat="1" applyFont="1" applyFill="1" applyBorder="1" applyAlignment="1">
      <alignment vertical="center"/>
    </xf>
    <xf numFmtId="10" fontId="1" fillId="32" borderId="10" xfId="1" applyNumberFormat="1" applyFont="1" applyFill="1" applyBorder="1" applyAlignment="1">
      <alignment horizontal="right" vertical="center"/>
    </xf>
    <xf numFmtId="10" fontId="1" fillId="36" borderId="10" xfId="46" applyNumberFormat="1" applyFont="1" applyFill="1" applyBorder="1" applyAlignment="1">
      <alignment horizontal="center" vertical="center"/>
    </xf>
    <xf numFmtId="4" fontId="1" fillId="36" borderId="10" xfId="32" applyNumberFormat="1" applyFont="1" applyFill="1" applyBorder="1" applyAlignment="1">
      <alignment vertical="center"/>
    </xf>
    <xf numFmtId="10" fontId="1" fillId="32" borderId="10" xfId="32" applyNumberFormat="1" applyFont="1" applyFill="1" applyBorder="1" applyAlignment="1">
      <alignment vertical="center"/>
    </xf>
    <xf numFmtId="0" fontId="64" fillId="25" borderId="15" xfId="0" applyFont="1" applyFill="1" applyBorder="1" applyAlignment="1">
      <alignment horizontal="left" vertical="center" wrapText="1" indent="1"/>
    </xf>
    <xf numFmtId="1" fontId="64" fillId="25" borderId="15" xfId="0" applyNumberFormat="1" applyFont="1" applyFill="1" applyBorder="1" applyAlignment="1">
      <alignment vertical="center" wrapText="1"/>
    </xf>
    <xf numFmtId="172" fontId="64" fillId="25" borderId="24" xfId="0" applyNumberFormat="1" applyFont="1" applyFill="1" applyBorder="1" applyAlignment="1">
      <alignment vertical="center" wrapText="1"/>
    </xf>
    <xf numFmtId="1" fontId="64" fillId="25" borderId="20" xfId="0" applyNumberFormat="1" applyFont="1" applyFill="1" applyBorder="1" applyAlignment="1">
      <alignment vertical="center" wrapText="1"/>
    </xf>
    <xf numFmtId="172" fontId="64" fillId="25" borderId="15" xfId="0" applyNumberFormat="1" applyFont="1" applyFill="1" applyBorder="1" applyAlignment="1">
      <alignment vertical="center" wrapText="1"/>
    </xf>
    <xf numFmtId="172" fontId="64" fillId="25" borderId="15" xfId="0" applyNumberFormat="1" applyFont="1" applyFill="1" applyBorder="1" applyAlignment="1">
      <alignment vertical="center"/>
    </xf>
    <xf numFmtId="169" fontId="64" fillId="25" borderId="24" xfId="0" applyNumberFormat="1" applyFont="1" applyFill="1" applyBorder="1" applyAlignment="1">
      <alignment vertical="center" wrapText="1"/>
    </xf>
    <xf numFmtId="169" fontId="64" fillId="25" borderId="15" xfId="0" applyNumberFormat="1" applyFont="1" applyFill="1" applyBorder="1" applyAlignment="1">
      <alignment vertical="center" wrapText="1"/>
    </xf>
    <xf numFmtId="169" fontId="64" fillId="25" borderId="20" xfId="0" applyNumberFormat="1" applyFont="1" applyFill="1" applyBorder="1" applyAlignment="1">
      <alignment vertical="center" wrapText="1"/>
    </xf>
    <xf numFmtId="3" fontId="64" fillId="25" borderId="15" xfId="0" applyNumberFormat="1" applyFont="1" applyFill="1" applyBorder="1" applyAlignment="1">
      <alignment vertical="center" wrapText="1"/>
    </xf>
    <xf numFmtId="3" fontId="64" fillId="25" borderId="20" xfId="0" applyNumberFormat="1" applyFont="1" applyFill="1" applyBorder="1" applyAlignment="1">
      <alignment vertical="center" wrapText="1"/>
    </xf>
    <xf numFmtId="0" fontId="64" fillId="0" borderId="21" xfId="0" applyFont="1" applyFill="1" applyBorder="1" applyAlignment="1">
      <alignment horizontal="left" vertical="center" wrapText="1" indent="1"/>
    </xf>
    <xf numFmtId="171" fontId="64" fillId="0" borderId="21" xfId="0" applyNumberFormat="1" applyFont="1" applyFill="1" applyBorder="1" applyAlignment="1">
      <alignment horizontal="right" vertical="center" wrapText="1"/>
    </xf>
    <xf numFmtId="171" fontId="64" fillId="0" borderId="13" xfId="29" applyNumberFormat="1" applyFont="1" applyFill="1" applyBorder="1" applyAlignment="1">
      <alignment horizontal="right" vertical="center" wrapText="1"/>
    </xf>
    <xf numFmtId="171" fontId="64" fillId="0" borderId="13" xfId="0" applyNumberFormat="1" applyFont="1" applyFill="1" applyBorder="1" applyAlignment="1">
      <alignment horizontal="right" vertical="center" wrapText="1"/>
    </xf>
    <xf numFmtId="10" fontId="64" fillId="0" borderId="21" xfId="0" applyNumberFormat="1" applyFont="1" applyFill="1" applyBorder="1" applyAlignment="1">
      <alignment horizontal="right" vertical="center" wrapText="1"/>
    </xf>
    <xf numFmtId="171" fontId="64" fillId="0" borderId="10" xfId="0" applyNumberFormat="1" applyFont="1" applyFill="1" applyBorder="1" applyAlignment="1">
      <alignment horizontal="right" vertical="center" wrapText="1"/>
    </xf>
    <xf numFmtId="3" fontId="64" fillId="0" borderId="13" xfId="0" applyNumberFormat="1" applyFont="1" applyFill="1" applyBorder="1" applyAlignment="1">
      <alignment horizontal="right" vertical="center" wrapText="1"/>
    </xf>
    <xf numFmtId="6" fontId="64" fillId="0" borderId="10" xfId="0" applyNumberFormat="1" applyFont="1" applyFill="1" applyBorder="1" applyAlignment="1">
      <alignment horizontal="right" vertical="center" wrapText="1"/>
    </xf>
    <xf numFmtId="6" fontId="64" fillId="0" borderId="21" xfId="0" applyNumberFormat="1" applyFont="1" applyFill="1" applyBorder="1" applyAlignment="1">
      <alignment horizontal="right" vertical="center" wrapText="1"/>
    </xf>
    <xf numFmtId="0" fontId="64" fillId="0" borderId="13" xfId="0" applyFont="1" applyFill="1" applyBorder="1" applyAlignment="1">
      <alignment horizontal="right" vertical="center" wrapText="1"/>
    </xf>
    <xf numFmtId="0" fontId="64" fillId="0" borderId="10" xfId="0" applyFont="1" applyFill="1" applyBorder="1" applyAlignment="1">
      <alignment horizontal="right" vertical="center" wrapText="1"/>
    </xf>
    <xf numFmtId="6" fontId="64" fillId="0" borderId="22" xfId="0" applyNumberFormat="1" applyFont="1" applyFill="1" applyBorder="1" applyAlignment="1">
      <alignment horizontal="right" vertical="center" wrapText="1"/>
    </xf>
    <xf numFmtId="9" fontId="64" fillId="0" borderId="13" xfId="0" applyNumberFormat="1" applyFont="1" applyFill="1" applyBorder="1" applyAlignment="1">
      <alignment horizontal="right" vertical="center" wrapText="1"/>
    </xf>
    <xf numFmtId="0" fontId="64" fillId="0" borderId="21" xfId="0" applyFont="1" applyFill="1" applyBorder="1" applyAlignment="1">
      <alignment horizontal="left" vertical="center" indent="1"/>
    </xf>
    <xf numFmtId="171" fontId="64" fillId="0" borderId="21" xfId="29" applyNumberFormat="1" applyFont="1" applyFill="1" applyBorder="1" applyAlignment="1">
      <alignment vertical="center"/>
    </xf>
    <xf numFmtId="171" fontId="64" fillId="0" borderId="13" xfId="29" applyNumberFormat="1" applyFont="1" applyFill="1" applyBorder="1" applyAlignment="1">
      <alignment vertical="center"/>
    </xf>
    <xf numFmtId="0" fontId="27" fillId="25" borderId="0" xfId="0" applyFont="1" applyFill="1" applyAlignment="1">
      <alignment vertical="center"/>
    </xf>
    <xf numFmtId="0" fontId="1" fillId="0" borderId="10" xfId="0" applyFont="1" applyBorder="1" applyAlignment="1">
      <alignment horizontal="left" vertical="center"/>
    </xf>
    <xf numFmtId="0" fontId="1" fillId="34" borderId="10" xfId="0" applyFont="1" applyFill="1" applyBorder="1" applyAlignment="1">
      <alignment horizontal="left" vertical="center" wrapText="1"/>
    </xf>
    <xf numFmtId="16" fontId="1" fillId="34" borderId="10" xfId="0" applyNumberFormat="1" applyFont="1" applyFill="1" applyBorder="1" applyAlignment="1">
      <alignment horizontal="left" vertical="center" wrapText="1"/>
    </xf>
    <xf numFmtId="169" fontId="1" fillId="36" borderId="10" xfId="0" applyNumberFormat="1" applyFont="1" applyFill="1" applyBorder="1" applyAlignment="1">
      <alignment vertical="center" wrapText="1"/>
    </xf>
    <xf numFmtId="169" fontId="19" fillId="36" borderId="10" xfId="0" applyNumberFormat="1" applyFont="1" applyFill="1" applyBorder="1" applyAlignment="1">
      <alignment vertical="center" wrapText="1"/>
    </xf>
    <xf numFmtId="10" fontId="19" fillId="32" borderId="13" xfId="29" applyNumberFormat="1" applyFont="1" applyFill="1" applyBorder="1" applyAlignment="1">
      <alignment horizontal="right" vertical="center"/>
    </xf>
    <xf numFmtId="10" fontId="64" fillId="0" borderId="10" xfId="0" applyNumberFormat="1" applyFont="1" applyFill="1" applyBorder="1" applyAlignment="1">
      <alignment horizontal="right" vertical="center" wrapText="1"/>
    </xf>
    <xf numFmtId="10" fontId="1" fillId="36" borderId="10" xfId="0" applyNumberFormat="1" applyFont="1" applyFill="1" applyBorder="1" applyAlignment="1">
      <alignment vertical="center"/>
    </xf>
    <xf numFmtId="0" fontId="58" fillId="31" borderId="29" xfId="0" applyFont="1" applyFill="1" applyBorder="1" applyAlignment="1">
      <alignment horizontal="center" vertical="center" wrapText="1"/>
    </xf>
    <xf numFmtId="171" fontId="64" fillId="0" borderId="29" xfId="0" applyNumberFormat="1" applyFont="1" applyFill="1" applyBorder="1" applyAlignment="1">
      <alignment horizontal="right" vertical="center" wrapText="1"/>
    </xf>
    <xf numFmtId="171" fontId="19" fillId="32" borderId="29" xfId="29" applyNumberFormat="1" applyFont="1" applyFill="1" applyBorder="1" applyAlignment="1">
      <alignment horizontal="right" vertical="center"/>
    </xf>
    <xf numFmtId="171" fontId="19" fillId="32" borderId="13" xfId="29" applyNumberFormat="1" applyFont="1" applyFill="1" applyBorder="1" applyAlignment="1">
      <alignment horizontal="right" vertical="center"/>
    </xf>
    <xf numFmtId="3" fontId="58" fillId="31" borderId="21" xfId="0" applyNumberFormat="1" applyFont="1" applyFill="1" applyBorder="1" applyAlignment="1">
      <alignment horizontal="center" vertical="center" wrapText="1"/>
    </xf>
    <xf numFmtId="10" fontId="19" fillId="32" borderId="21" xfId="0" applyNumberFormat="1" applyFont="1" applyFill="1" applyBorder="1" applyAlignment="1">
      <alignment horizontal="right" vertical="center" wrapText="1"/>
    </xf>
    <xf numFmtId="10" fontId="19" fillId="36" borderId="21" xfId="0" applyNumberFormat="1" applyFont="1" applyFill="1" applyBorder="1" applyAlignment="1">
      <alignment horizontal="right" vertical="center" wrapText="1"/>
    </xf>
    <xf numFmtId="0" fontId="27" fillId="35" borderId="0" xfId="0" applyFont="1" applyFill="1" applyAlignment="1">
      <alignment horizontal="center" vertical="center" wrapText="1"/>
    </xf>
    <xf numFmtId="0" fontId="27" fillId="35" borderId="0" xfId="0" applyFont="1" applyFill="1" applyAlignment="1">
      <alignment horizontal="center" vertical="center"/>
    </xf>
    <xf numFmtId="0" fontId="19" fillId="34" borderId="11" xfId="0" applyFont="1" applyFill="1" applyBorder="1" applyAlignment="1">
      <alignment horizontal="left" vertical="center" wrapText="1"/>
    </xf>
    <xf numFmtId="0" fontId="19" fillId="34" borderId="13" xfId="0" applyFont="1" applyFill="1" applyBorder="1" applyAlignment="1">
      <alignment horizontal="left" vertical="center" wrapText="1"/>
    </xf>
    <xf numFmtId="0" fontId="19" fillId="33" borderId="11" xfId="0" applyFont="1" applyFill="1" applyBorder="1" applyAlignment="1">
      <alignment horizontal="left" vertical="center" wrapText="1"/>
    </xf>
    <xf numFmtId="0" fontId="19" fillId="33" borderId="12" xfId="0" applyFont="1" applyFill="1" applyBorder="1" applyAlignment="1">
      <alignment horizontal="left" vertical="center" wrapText="1"/>
    </xf>
    <xf numFmtId="0" fontId="19" fillId="33" borderId="13" xfId="0" applyFont="1" applyFill="1" applyBorder="1" applyAlignment="1">
      <alignment horizontal="left" vertical="center" wrapText="1"/>
    </xf>
    <xf numFmtId="0" fontId="19" fillId="0" borderId="11" xfId="0" applyFont="1" applyFill="1" applyBorder="1" applyAlignment="1">
      <alignment horizontal="left" vertical="center"/>
    </xf>
    <xf numFmtId="0" fontId="19" fillId="0" borderId="12" xfId="0" applyFont="1" applyFill="1" applyBorder="1" applyAlignment="1">
      <alignment horizontal="left" vertical="center"/>
    </xf>
    <xf numFmtId="0" fontId="19" fillId="0" borderId="13" xfId="0" applyFont="1" applyFill="1" applyBorder="1" applyAlignment="1">
      <alignment horizontal="left" vertical="center"/>
    </xf>
    <xf numFmtId="0" fontId="19" fillId="0" borderId="11" xfId="0" applyFont="1" applyFill="1" applyBorder="1" applyAlignment="1">
      <alignment horizontal="left" vertical="center" wrapText="1"/>
    </xf>
    <xf numFmtId="0" fontId="19" fillId="0" borderId="12"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31" fillId="0" borderId="11" xfId="0" applyFont="1" applyFill="1" applyBorder="1" applyAlignment="1">
      <alignment horizontal="center" vertical="center"/>
    </xf>
    <xf numFmtId="0" fontId="31" fillId="0" borderId="12" xfId="0" applyFont="1" applyFill="1" applyBorder="1" applyAlignment="1">
      <alignment horizontal="center" vertical="center"/>
    </xf>
    <xf numFmtId="0" fontId="31" fillId="0" borderId="13" xfId="0" applyFont="1" applyFill="1" applyBorder="1" applyAlignment="1">
      <alignment horizontal="center" vertical="center"/>
    </xf>
    <xf numFmtId="0" fontId="56" fillId="25" borderId="19" xfId="0" applyFont="1" applyFill="1" applyBorder="1" applyAlignment="1">
      <alignment horizontal="left" vertical="center" wrapText="1" indent="1"/>
    </xf>
    <xf numFmtId="0" fontId="58" fillId="31" borderId="11" xfId="0" applyFont="1" applyFill="1" applyBorder="1" applyAlignment="1">
      <alignment horizontal="left" vertical="center" indent="1"/>
    </xf>
    <xf numFmtId="0" fontId="58" fillId="31" borderId="12" xfId="0" applyFont="1" applyFill="1" applyBorder="1" applyAlignment="1">
      <alignment horizontal="left" vertical="center" indent="1"/>
    </xf>
    <xf numFmtId="0" fontId="58" fillId="31" borderId="13" xfId="0" applyFont="1" applyFill="1" applyBorder="1" applyAlignment="1">
      <alignment horizontal="left" vertical="center" indent="1"/>
    </xf>
    <xf numFmtId="3" fontId="19" fillId="25" borderId="16" xfId="29" applyNumberFormat="1" applyFont="1" applyFill="1" applyBorder="1" applyAlignment="1">
      <alignment horizontal="center" vertical="center"/>
    </xf>
    <xf numFmtId="3" fontId="19" fillId="25" borderId="17" xfId="29" applyNumberFormat="1" applyFont="1" applyFill="1" applyBorder="1" applyAlignment="1">
      <alignment horizontal="center" vertical="center"/>
    </xf>
    <xf numFmtId="3" fontId="19" fillId="25" borderId="0" xfId="29" applyNumberFormat="1" applyFont="1" applyFill="1" applyBorder="1" applyAlignment="1">
      <alignment horizontal="center" vertical="center"/>
    </xf>
    <xf numFmtId="3" fontId="19" fillId="25" borderId="18" xfId="29" applyNumberFormat="1" applyFont="1" applyFill="1" applyBorder="1" applyAlignment="1">
      <alignment horizontal="center" vertical="center"/>
    </xf>
    <xf numFmtId="3" fontId="19" fillId="25" borderId="19" xfId="29" applyNumberFormat="1" applyFont="1" applyFill="1" applyBorder="1" applyAlignment="1">
      <alignment horizontal="center" vertical="center"/>
    </xf>
    <xf numFmtId="3" fontId="19" fillId="25" borderId="20" xfId="29" applyNumberFormat="1" applyFont="1" applyFill="1" applyBorder="1" applyAlignment="1">
      <alignment horizontal="center" vertical="center"/>
    </xf>
    <xf numFmtId="0" fontId="19" fillId="25" borderId="11" xfId="1" applyFont="1" applyFill="1" applyBorder="1" applyAlignment="1">
      <alignment horizontal="center" vertical="center"/>
    </xf>
    <xf numFmtId="0" fontId="19" fillId="25" borderId="12" xfId="1" applyFont="1" applyFill="1" applyBorder="1" applyAlignment="1">
      <alignment horizontal="center" vertical="center"/>
    </xf>
    <xf numFmtId="0" fontId="19" fillId="25" borderId="13" xfId="1" applyFont="1" applyFill="1" applyBorder="1" applyAlignment="1">
      <alignment horizontal="center" vertical="center"/>
    </xf>
    <xf numFmtId="0" fontId="43" fillId="0" borderId="0" xfId="0" applyFont="1" applyFill="1" applyBorder="1" applyAlignment="1">
      <alignment horizontal="left"/>
    </xf>
    <xf numFmtId="0" fontId="45" fillId="0" borderId="0" xfId="0" applyFont="1" applyFill="1" applyBorder="1" applyAlignment="1">
      <alignment horizontal="left"/>
    </xf>
    <xf numFmtId="0" fontId="45" fillId="0" borderId="0" xfId="1" applyFont="1" applyFill="1" applyBorder="1" applyAlignment="1">
      <alignment horizontal="left" vertical="center" wrapText="1"/>
    </xf>
    <xf numFmtId="0" fontId="45" fillId="0" borderId="0" xfId="0" applyFont="1" applyFill="1" applyBorder="1" applyAlignment="1">
      <alignment horizontal="left" wrapText="1"/>
    </xf>
    <xf numFmtId="0" fontId="47" fillId="0" borderId="0" xfId="0" applyFont="1" applyFill="1" applyBorder="1" applyAlignment="1">
      <alignment horizontal="left"/>
    </xf>
    <xf numFmtId="0" fontId="19" fillId="25" borderId="11" xfId="1" quotePrefix="1" applyFont="1" applyFill="1" applyBorder="1" applyAlignment="1">
      <alignment horizontal="center" vertical="center"/>
    </xf>
    <xf numFmtId="0" fontId="19" fillId="25" borderId="12" xfId="1" quotePrefix="1" applyFont="1" applyFill="1" applyBorder="1" applyAlignment="1">
      <alignment horizontal="center" vertical="center"/>
    </xf>
    <xf numFmtId="0" fontId="19" fillId="25" borderId="13" xfId="1" quotePrefix="1" applyFont="1" applyFill="1" applyBorder="1" applyAlignment="1">
      <alignment horizontal="center" vertical="center"/>
    </xf>
    <xf numFmtId="10" fontId="19" fillId="25" borderId="14" xfId="1" applyNumberFormat="1" applyFont="1" applyFill="1" applyBorder="1" applyAlignment="1">
      <alignment horizontal="center" vertical="center"/>
    </xf>
    <xf numFmtId="10" fontId="19" fillId="25" borderId="27" xfId="1" applyNumberFormat="1" applyFont="1" applyFill="1" applyBorder="1" applyAlignment="1">
      <alignment horizontal="center" vertical="center"/>
    </xf>
    <xf numFmtId="0" fontId="39" fillId="0" borderId="0" xfId="39" applyFill="1" applyBorder="1" applyAlignment="1" applyProtection="1">
      <alignment horizontal="left" wrapText="1"/>
    </xf>
    <xf numFmtId="0" fontId="45" fillId="0" borderId="0" xfId="1" applyFont="1" applyFill="1" applyBorder="1" applyAlignment="1">
      <alignment horizontal="left" wrapText="1"/>
    </xf>
    <xf numFmtId="0" fontId="43" fillId="0" borderId="0" xfId="1" applyFont="1" applyFill="1" applyBorder="1" applyAlignment="1">
      <alignment horizontal="left"/>
    </xf>
    <xf numFmtId="0" fontId="44" fillId="0" borderId="0" xfId="0" applyFont="1" applyFill="1" applyBorder="1" applyAlignment="1">
      <alignment horizontal="left"/>
    </xf>
    <xf numFmtId="0" fontId="39" fillId="0" borderId="0" xfId="39" applyFill="1" applyBorder="1" applyAlignment="1" applyProtection="1">
      <alignment horizontal="left"/>
    </xf>
    <xf numFmtId="0" fontId="45" fillId="0" borderId="0" xfId="0" applyFont="1" applyFill="1" applyBorder="1" applyAlignment="1">
      <alignment horizontal="left" wrapText="1" readingOrder="1"/>
    </xf>
    <xf numFmtId="0" fontId="53" fillId="0" borderId="0" xfId="0" applyFont="1" applyFill="1" applyBorder="1" applyAlignment="1">
      <alignment horizontal="left" wrapText="1" indent="1"/>
    </xf>
    <xf numFmtId="0" fontId="53" fillId="0" borderId="0" xfId="0" applyFont="1" applyFill="1" applyBorder="1" applyAlignment="1">
      <alignment horizontal="left" vertical="top" wrapText="1" indent="1"/>
    </xf>
    <xf numFmtId="0" fontId="54" fillId="0" borderId="0" xfId="39" applyFont="1" applyFill="1" applyBorder="1" applyAlignment="1" applyProtection="1">
      <alignment horizontal="left" indent="1"/>
    </xf>
  </cellXfs>
  <cellStyles count="82">
    <cellStyle name="0,0_x000a__x000a_NA_x000a__x000a_" xfId="1"/>
    <cellStyle name="20% - Accent1" xfId="2" builtinId="30" customBuiltin="1"/>
    <cellStyle name="20% - Accent2" xfId="3" builtinId="34" customBuiltin="1"/>
    <cellStyle name="20% - Accent3" xfId="4" builtinId="38" customBuiltin="1"/>
    <cellStyle name="20% - Accent4" xfId="5" builtinId="42" customBuiltin="1"/>
    <cellStyle name="20% - Accent5" xfId="6" builtinId="46" customBuiltin="1"/>
    <cellStyle name="20% - Accent6" xfId="7" builtinId="50" customBuiltin="1"/>
    <cellStyle name="40% - Accent1" xfId="8" builtinId="31" customBuiltin="1"/>
    <cellStyle name="40% - Accent2" xfId="9" builtinId="35" customBuiltin="1"/>
    <cellStyle name="40% - Accent3" xfId="10" builtinId="39" customBuiltin="1"/>
    <cellStyle name="40% - Accent4" xfId="11" builtinId="43" customBuiltin="1"/>
    <cellStyle name="40% - Accent5" xfId="12" builtinId="47" customBuiltin="1"/>
    <cellStyle name="40% - Accent6" xfId="13" builtinId="51" customBuiltin="1"/>
    <cellStyle name="60% - Accent1" xfId="14" builtinId="32" customBuiltin="1"/>
    <cellStyle name="60% - Accent2" xfId="15" builtinId="36" customBuiltin="1"/>
    <cellStyle name="60% - Accent3" xfId="16" builtinId="40" customBuiltin="1"/>
    <cellStyle name="60% - Accent4" xfId="17" builtinId="44" customBuiltin="1"/>
    <cellStyle name="60% - Accent5" xfId="18" builtinId="48" customBuiltin="1"/>
    <cellStyle name="60% - Accent6" xfId="19" builtinId="52" customBuiltin="1"/>
    <cellStyle name="Accent1" xfId="20" builtinId="29" customBuiltin="1"/>
    <cellStyle name="Accent2" xfId="21" builtinId="33" customBuiltin="1"/>
    <cellStyle name="Accent3" xfId="22" builtinId="37" customBuiltin="1"/>
    <cellStyle name="Accent4" xfId="23" builtinId="41" customBuiltin="1"/>
    <cellStyle name="Accent5" xfId="24" builtinId="45" customBuiltin="1"/>
    <cellStyle name="Accent6" xfId="25" builtinId="49" customBuiltin="1"/>
    <cellStyle name="Bad" xfId="26" builtinId="27" customBuiltin="1"/>
    <cellStyle name="Calculation" xfId="27" builtinId="22" customBuiltin="1"/>
    <cellStyle name="Check Cell" xfId="28" builtinId="23" customBuiltin="1"/>
    <cellStyle name="Comma" xfId="29" builtinId="3"/>
    <cellStyle name="Comma 2" xfId="30"/>
    <cellStyle name="Comma 3" xfId="31"/>
    <cellStyle name="Currency" xfId="32" builtinId="4"/>
    <cellStyle name="Explanatory Text" xfId="33" builtinId="53" customBuilti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Good" xfId="34" builtinId="26" customBuiltin="1"/>
    <cellStyle name="Heading 1" xfId="35" builtinId="16" customBuiltin="1"/>
    <cellStyle name="Heading 2" xfId="36" builtinId="17" customBuiltin="1"/>
    <cellStyle name="Heading 3" xfId="37" builtinId="18" customBuiltin="1"/>
    <cellStyle name="Heading 4" xfId="38" builtinId="19" customBuiltin="1"/>
    <cellStyle name="Hyperlink" xfId="39" builtinId="8"/>
    <cellStyle name="Input" xfId="40" builtinId="20" customBuiltin="1"/>
    <cellStyle name="Linked Cell" xfId="41" builtinId="24" customBuiltin="1"/>
    <cellStyle name="Neutral" xfId="42" builtinId="28" customBuiltin="1"/>
    <cellStyle name="Normal" xfId="0" builtinId="0"/>
    <cellStyle name="Normal 2" xfId="43"/>
    <cellStyle name="Note" xfId="44" builtinId="10" customBuiltin="1"/>
    <cellStyle name="Output" xfId="45" builtinId="21" customBuiltin="1"/>
    <cellStyle name="Percent" xfId="46" builtinId="5"/>
    <cellStyle name="Percent 2" xfId="47"/>
    <cellStyle name="Title" xfId="48" builtinId="15" customBuiltin="1"/>
    <cellStyle name="Total" xfId="49" builtinId="25" customBuiltin="1"/>
    <cellStyle name="Warning Text" xfId="50" builtinId="11" customBuiltin="1"/>
  </cellStyles>
  <dxfs count="32">
    <dxf>
      <fill>
        <patternFill>
          <bgColor theme="8"/>
        </patternFill>
      </fill>
    </dxf>
    <dxf>
      <fill>
        <patternFill>
          <bgColor theme="8"/>
        </patternFill>
      </fill>
    </dxf>
    <dxf>
      <fill>
        <patternFill>
          <bgColor rgb="FFFF6600"/>
        </patternFill>
      </fill>
    </dxf>
    <dxf>
      <fill>
        <patternFill>
          <bgColor rgb="FFFF6600"/>
        </patternFill>
      </fill>
    </dxf>
    <dxf>
      <font>
        <color theme="0"/>
      </font>
    </dxf>
    <dxf>
      <font>
        <color theme="0"/>
      </font>
    </dxf>
    <dxf>
      <alignment vertical="center" readingOrder="0"/>
    </dxf>
    <dxf>
      <font>
        <sz val="10"/>
      </font>
    </dxf>
    <dxf>
      <font>
        <name val="Arial"/>
        <scheme val="none"/>
      </font>
    </dxf>
    <dxf>
      <fill>
        <patternFill patternType="solid">
          <bgColor theme="4" tint="0.39997558519241921"/>
        </patternFill>
      </fill>
    </dxf>
    <dxf>
      <fill>
        <patternFill patternType="solid">
          <bgColor theme="4" tint="0.39997558519241921"/>
        </patternFill>
      </fill>
    </dxf>
    <dxf>
      <fill>
        <patternFill patternType="solid">
          <bgColor theme="6" tint="0.59999389629810485"/>
        </patternFill>
      </fill>
    </dxf>
    <dxf>
      <font>
        <name val="Arial Narrow"/>
        <scheme val="none"/>
      </font>
    </dxf>
    <dxf>
      <alignment horizontal="center" readingOrder="0"/>
    </dxf>
    <dxf>
      <alignment wrapText="1"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bgColor theme="8"/>
        </patternFill>
      </fill>
    </dxf>
    <dxf>
      <fill>
        <patternFill>
          <bgColor theme="8"/>
        </patternFill>
      </fill>
    </dxf>
    <dxf>
      <fill>
        <patternFill>
          <bgColor rgb="FFFF6600"/>
        </patternFill>
      </fill>
    </dxf>
    <dxf>
      <fill>
        <patternFill>
          <bgColor rgb="FFFF6600"/>
        </patternFill>
      </fill>
    </dxf>
    <dxf>
      <font>
        <color theme="0"/>
      </font>
    </dxf>
    <dxf>
      <font>
        <color theme="0"/>
      </font>
    </dxf>
    <dxf>
      <alignment vertical="center" readingOrder="0"/>
    </dxf>
    <dxf>
      <font>
        <sz val="10"/>
      </font>
    </dxf>
    <dxf>
      <font>
        <name val="Arial"/>
        <scheme val="none"/>
      </font>
    </dxf>
    <dxf>
      <fill>
        <patternFill patternType="solid">
          <bgColor theme="4" tint="0.39997558519241921"/>
        </patternFill>
      </fill>
    </dxf>
    <dxf>
      <fill>
        <patternFill patternType="solid">
          <bgColor theme="4" tint="0.39997558519241921"/>
        </patternFill>
      </fill>
    </dxf>
    <dxf>
      <fill>
        <patternFill patternType="solid">
          <bgColor theme="4" tint="0.39997558519241921"/>
        </patternFill>
      </fill>
    </dxf>
    <dxf>
      <fill>
        <patternFill patternType="solid">
          <bgColor theme="6" tint="0.59999389629810485"/>
        </patternFill>
      </fill>
    </dxf>
    <dxf>
      <fill>
        <patternFill patternType="solid">
          <bgColor theme="6" tint="0.59999389629810485"/>
        </patternFill>
      </fill>
    </dxf>
    <dxf>
      <font>
        <name val="Arial Narrow"/>
        <scheme val="none"/>
      </font>
    </dxf>
    <dxf>
      <border>
        <left style="thin">
          <color indexed="64"/>
        </left>
        <right style="thin">
          <color indexed="64"/>
        </right>
        <top style="thin">
          <color indexed="64"/>
        </top>
        <bottom style="thin">
          <color indexed="64"/>
        </bottom>
        <vertical style="thin">
          <color indexed="64"/>
        </vertical>
        <horizontal style="thin">
          <color indexed="64"/>
        </horizonta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6600"/>
      <color rgb="FFC6E7F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sz="1200"/>
            </a:pPr>
            <a:r>
              <a:rPr lang="en-US" sz="1200"/>
              <a:t>Health-related Turnover</a:t>
            </a:r>
          </a:p>
        </c:rich>
      </c:tx>
      <c:layout/>
      <c:overlay val="0"/>
    </c:title>
    <c:autoTitleDeleted val="0"/>
    <c:plotArea>
      <c:layout/>
      <c:barChart>
        <c:barDir val="col"/>
        <c:grouping val="clustered"/>
        <c:varyColors val="0"/>
        <c:ser>
          <c:idx val="0"/>
          <c:order val="0"/>
          <c:invertIfNegative val="0"/>
          <c:dLbls>
            <c:dLbl>
              <c:idx val="5"/>
              <c:showLegendKey val="0"/>
              <c:showVal val="1"/>
              <c:showCatName val="0"/>
              <c:showSerName val="1"/>
              <c:showPercent val="0"/>
              <c:showBubbleSize val="0"/>
            </c:dLbl>
            <c:showLegendKey val="0"/>
            <c:showVal val="0"/>
            <c:showCatName val="0"/>
            <c:showSerName val="0"/>
            <c:showPercent val="0"/>
            <c:showBubbleSize val="0"/>
          </c:dLbls>
          <c:cat>
            <c:strRef>
              <c:f>Outcomes!$A$78:$A$82</c:f>
              <c:strCache>
                <c:ptCount val="5"/>
                <c:pt idx="0">
                  <c:v>Medical Disqualification</c:v>
                </c:pt>
                <c:pt idx="4">
                  <c:v>Total</c:v>
                </c:pt>
              </c:strCache>
            </c:strRef>
          </c:cat>
          <c:val>
            <c:numRef>
              <c:f>Outcomes!$J$78:$J$82</c:f>
              <c:numCache>
                <c:formatCode>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86"/>
        <c:axId val="572067840"/>
        <c:axId val="651331264"/>
      </c:barChart>
      <c:catAx>
        <c:axId val="572067840"/>
        <c:scaling>
          <c:orientation val="minMax"/>
        </c:scaling>
        <c:delete val="0"/>
        <c:axPos val="b"/>
        <c:majorTickMark val="none"/>
        <c:minorTickMark val="none"/>
        <c:tickLblPos val="nextTo"/>
        <c:crossAx val="651331264"/>
        <c:crosses val="autoZero"/>
        <c:auto val="1"/>
        <c:lblAlgn val="ctr"/>
        <c:lblOffset val="100"/>
        <c:noMultiLvlLbl val="0"/>
      </c:catAx>
      <c:valAx>
        <c:axId val="651331264"/>
        <c:scaling>
          <c:orientation val="minMax"/>
        </c:scaling>
        <c:delete val="0"/>
        <c:axPos val="l"/>
        <c:majorGridlines/>
        <c:numFmt formatCode="0.0%" sourceLinked="1"/>
        <c:majorTickMark val="none"/>
        <c:minorTickMark val="none"/>
        <c:tickLblPos val="nextTo"/>
        <c:crossAx val="572067840"/>
        <c:crosses val="autoZero"/>
        <c:crossBetween val="between"/>
      </c:valAx>
    </c:plotArea>
    <c:plotVisOnly val="1"/>
    <c:dispBlanksAs val="gap"/>
    <c:showDLblsOverMax val="0"/>
  </c:chart>
  <c:printSettings>
    <c:headerFooter/>
    <c:pageMargins b="0.75000000000000078" l="0.70000000000000062" r="0.70000000000000062" t="0.75000000000000078"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sz="1400"/>
            </a:pPr>
            <a:r>
              <a:rPr lang="en-US" sz="1400"/>
              <a:t>Annual &amp; Cumulative Program Costs vs. Benefits</a:t>
            </a:r>
          </a:p>
        </c:rich>
      </c:tx>
      <c:layout>
        <c:manualLayout>
          <c:xMode val="edge"/>
          <c:yMode val="edge"/>
          <c:x val="0.13462998102466794"/>
          <c:y val="2.2421531261116973E-2"/>
        </c:manualLayout>
      </c:layout>
      <c:overlay val="0"/>
    </c:title>
    <c:autoTitleDeleted val="0"/>
    <c:plotArea>
      <c:layout/>
      <c:barChart>
        <c:barDir val="col"/>
        <c:grouping val="clustered"/>
        <c:varyColors val="0"/>
        <c:ser>
          <c:idx val="0"/>
          <c:order val="0"/>
          <c:tx>
            <c:strRef>
              <c:f>ROI!$A$7</c:f>
              <c:strCache>
                <c:ptCount val="1"/>
                <c:pt idx="0">
                  <c:v>Benefits - Overall</c:v>
                </c:pt>
              </c:strCache>
            </c:strRef>
          </c:tx>
          <c:invertIfNegative val="0"/>
          <c:cat>
            <c:strRef>
              <c:f>ROI!$B$6:$G$6</c:f>
              <c:strCache>
                <c:ptCount val="6"/>
                <c:pt idx="0">
                  <c:v>Year 1</c:v>
                </c:pt>
                <c:pt idx="1">
                  <c:v>Year 2</c:v>
                </c:pt>
                <c:pt idx="2">
                  <c:v>Year 3</c:v>
                </c:pt>
                <c:pt idx="3">
                  <c:v>Year 4</c:v>
                </c:pt>
                <c:pt idx="4">
                  <c:v>Year 5</c:v>
                </c:pt>
                <c:pt idx="5">
                  <c:v>Cumulative</c:v>
                </c:pt>
              </c:strCache>
            </c:strRef>
          </c:cat>
          <c:val>
            <c:numRef>
              <c:f>ROI!$B$7:$G$7</c:f>
              <c:numCache>
                <c:formatCode>"$"#,##0</c:formatCode>
                <c:ptCount val="6"/>
                <c:pt idx="0">
                  <c:v>0</c:v>
                </c:pt>
                <c:pt idx="5">
                  <c:v>0</c:v>
                </c:pt>
              </c:numCache>
            </c:numRef>
          </c:val>
        </c:ser>
        <c:ser>
          <c:idx val="2"/>
          <c:order val="1"/>
          <c:tx>
            <c:strRef>
              <c:f>ROI!$A$8</c:f>
              <c:strCache>
                <c:ptCount val="1"/>
                <c:pt idx="0">
                  <c:v>Benefits - Due to WHPP Program</c:v>
                </c:pt>
              </c:strCache>
            </c:strRef>
          </c:tx>
          <c:invertIfNegative val="0"/>
          <c:cat>
            <c:strRef>
              <c:f>ROI!$B$6:$G$6</c:f>
              <c:strCache>
                <c:ptCount val="6"/>
                <c:pt idx="0">
                  <c:v>Year 1</c:v>
                </c:pt>
                <c:pt idx="1">
                  <c:v>Year 2</c:v>
                </c:pt>
                <c:pt idx="2">
                  <c:v>Year 3</c:v>
                </c:pt>
                <c:pt idx="3">
                  <c:v>Year 4</c:v>
                </c:pt>
                <c:pt idx="4">
                  <c:v>Year 5</c:v>
                </c:pt>
                <c:pt idx="5">
                  <c:v>Cumulative</c:v>
                </c:pt>
              </c:strCache>
            </c:strRef>
          </c:cat>
          <c:val>
            <c:numRef>
              <c:f>ROI!$B$8:$G$8</c:f>
              <c:numCache>
                <c:formatCode>"$"#,##0</c:formatCode>
                <c:ptCount val="6"/>
                <c:pt idx="0">
                  <c:v>0</c:v>
                </c:pt>
                <c:pt idx="5">
                  <c:v>0</c:v>
                </c:pt>
              </c:numCache>
            </c:numRef>
          </c:val>
        </c:ser>
        <c:ser>
          <c:idx val="1"/>
          <c:order val="2"/>
          <c:tx>
            <c:strRef>
              <c:f>ROI!$A$10</c:f>
              <c:strCache>
                <c:ptCount val="1"/>
                <c:pt idx="0">
                  <c:v>Costs</c:v>
                </c:pt>
              </c:strCache>
            </c:strRef>
          </c:tx>
          <c:invertIfNegative val="0"/>
          <c:cat>
            <c:strRef>
              <c:f>ROI!$B$6:$G$6</c:f>
              <c:strCache>
                <c:ptCount val="6"/>
                <c:pt idx="0">
                  <c:v>Year 1</c:v>
                </c:pt>
                <c:pt idx="1">
                  <c:v>Year 2</c:v>
                </c:pt>
                <c:pt idx="2">
                  <c:v>Year 3</c:v>
                </c:pt>
                <c:pt idx="3">
                  <c:v>Year 4</c:v>
                </c:pt>
                <c:pt idx="4">
                  <c:v>Year 5</c:v>
                </c:pt>
                <c:pt idx="5">
                  <c:v>Cumulative</c:v>
                </c:pt>
              </c:strCache>
            </c:strRef>
          </c:cat>
          <c:val>
            <c:numRef>
              <c:f>ROI!$B$10:$G$10</c:f>
              <c:numCache>
                <c:formatCode>"$"#,##0</c:formatCode>
                <c:ptCount val="6"/>
                <c:pt idx="0">
                  <c:v>0</c:v>
                </c:pt>
                <c:pt idx="5">
                  <c:v>0</c:v>
                </c:pt>
              </c:numCache>
            </c:numRef>
          </c:val>
        </c:ser>
        <c:dLbls>
          <c:showLegendKey val="0"/>
          <c:showVal val="0"/>
          <c:showCatName val="0"/>
          <c:showSerName val="0"/>
          <c:showPercent val="0"/>
          <c:showBubbleSize val="0"/>
        </c:dLbls>
        <c:gapWidth val="75"/>
        <c:overlap val="-25"/>
        <c:axId val="648663040"/>
        <c:axId val="674260672"/>
      </c:barChart>
      <c:catAx>
        <c:axId val="648663040"/>
        <c:scaling>
          <c:orientation val="minMax"/>
        </c:scaling>
        <c:delete val="0"/>
        <c:axPos val="b"/>
        <c:numFmt formatCode="General" sourceLinked="1"/>
        <c:majorTickMark val="none"/>
        <c:minorTickMark val="none"/>
        <c:tickLblPos val="nextTo"/>
        <c:txPr>
          <a:bodyPr rot="0" vert="horz"/>
          <a:lstStyle/>
          <a:p>
            <a:pPr>
              <a:defRPr/>
            </a:pPr>
            <a:endParaRPr lang="en-US"/>
          </a:p>
        </c:txPr>
        <c:crossAx val="674260672"/>
        <c:crosses val="autoZero"/>
        <c:auto val="1"/>
        <c:lblAlgn val="ctr"/>
        <c:lblOffset val="100"/>
        <c:noMultiLvlLbl val="0"/>
      </c:catAx>
      <c:valAx>
        <c:axId val="674260672"/>
        <c:scaling>
          <c:orientation val="minMax"/>
        </c:scaling>
        <c:delete val="0"/>
        <c:axPos val="l"/>
        <c:majorGridlines/>
        <c:numFmt formatCode="&quot;$&quot;#,##0" sourceLinked="1"/>
        <c:majorTickMark val="none"/>
        <c:minorTickMark val="none"/>
        <c:tickLblPos val="nextTo"/>
        <c:txPr>
          <a:bodyPr rot="0" vert="horz"/>
          <a:lstStyle/>
          <a:p>
            <a:pPr>
              <a:defRPr/>
            </a:pPr>
            <a:endParaRPr lang="en-US"/>
          </a:p>
        </c:txPr>
        <c:crossAx val="648663040"/>
        <c:crosses val="autoZero"/>
        <c:crossBetween val="between"/>
      </c:valAx>
    </c:plotArea>
    <c:legend>
      <c:legendPos val="b"/>
      <c:layout>
        <c:manualLayout>
          <c:xMode val="edge"/>
          <c:yMode val="edge"/>
          <c:x val="4.7560350022660914E-3"/>
          <c:y val="0.90984543561474862"/>
          <c:w val="0.99048768097536199"/>
          <c:h val="6.7733033124134367E-2"/>
        </c:manualLayout>
      </c:layout>
      <c:overlay val="0"/>
      <c:txPr>
        <a:bodyPr/>
        <a:lstStyle/>
        <a:p>
          <a:pPr>
            <a:defRPr sz="900"/>
          </a:pPr>
          <a:endParaRPr lang="en-US"/>
        </a:p>
      </c:txPr>
    </c:legend>
    <c:plotVisOnly val="1"/>
    <c:dispBlanksAs val="gap"/>
    <c:showDLblsOverMax val="0"/>
  </c:chart>
  <c:txPr>
    <a:bodyPr/>
    <a:lstStyle/>
    <a:p>
      <a:pPr>
        <a:defRPr sz="800" b="1"/>
      </a:pPr>
      <a:endParaRPr lang="en-US"/>
    </a:p>
  </c:txPr>
  <c:printSettings>
    <c:headerFooter alignWithMargins="0"/>
    <c:pageMargins b="0.75000000000000289" l="0.70000000000000262" r="0.70000000000000262" t="0.7500000000000028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sz="1400"/>
            </a:pPr>
            <a:r>
              <a:rPr lang="en-US" sz="1400"/>
              <a:t>Annual ROI Achieved</a:t>
            </a:r>
          </a:p>
        </c:rich>
      </c:tx>
      <c:layout/>
      <c:overlay val="0"/>
    </c:title>
    <c:autoTitleDeleted val="0"/>
    <c:plotArea>
      <c:layout>
        <c:manualLayout>
          <c:layoutTarget val="inner"/>
          <c:xMode val="edge"/>
          <c:yMode val="edge"/>
          <c:x val="9.7423615936561792E-2"/>
          <c:y val="0.13914833631002846"/>
          <c:w val="0.86899885855641634"/>
          <c:h val="0.70856520143944823"/>
        </c:manualLayout>
      </c:layout>
      <c:barChart>
        <c:barDir val="col"/>
        <c:grouping val="clustered"/>
        <c:varyColors val="0"/>
        <c:ser>
          <c:idx val="0"/>
          <c:order val="0"/>
          <c:tx>
            <c:strRef>
              <c:f>ROI!$A$17</c:f>
              <c:strCache>
                <c:ptCount val="1"/>
                <c:pt idx="0">
                  <c:v>ROI Achieved - Benefits Overall</c:v>
                </c:pt>
              </c:strCache>
            </c:strRef>
          </c:tx>
          <c:invertIfNegative val="0"/>
          <c:cat>
            <c:strRef>
              <c:f>ROI!$B$16:$G$16</c:f>
              <c:strCache>
                <c:ptCount val="6"/>
                <c:pt idx="0">
                  <c:v>Year 1</c:v>
                </c:pt>
                <c:pt idx="1">
                  <c:v>Year 2</c:v>
                </c:pt>
                <c:pt idx="2">
                  <c:v>Year 3</c:v>
                </c:pt>
                <c:pt idx="3">
                  <c:v>Year 4</c:v>
                </c:pt>
                <c:pt idx="4">
                  <c:v>Year 5</c:v>
                </c:pt>
                <c:pt idx="5">
                  <c:v>Cumulative</c:v>
                </c:pt>
              </c:strCache>
            </c:strRef>
          </c:cat>
          <c:val>
            <c:numRef>
              <c:f>ROI!$B$17:$G$17</c:f>
              <c:numCache>
                <c:formatCode>0.00%</c:formatCode>
                <c:ptCount val="6"/>
                <c:pt idx="0">
                  <c:v>0</c:v>
                </c:pt>
                <c:pt idx="1">
                  <c:v>0</c:v>
                </c:pt>
                <c:pt idx="2">
                  <c:v>0</c:v>
                </c:pt>
                <c:pt idx="3">
                  <c:v>0</c:v>
                </c:pt>
                <c:pt idx="4">
                  <c:v>0</c:v>
                </c:pt>
                <c:pt idx="5">
                  <c:v>0</c:v>
                </c:pt>
              </c:numCache>
            </c:numRef>
          </c:val>
        </c:ser>
        <c:ser>
          <c:idx val="1"/>
          <c:order val="1"/>
          <c:tx>
            <c:strRef>
              <c:f>ROI!$A$18</c:f>
              <c:strCache>
                <c:ptCount val="1"/>
                <c:pt idx="0">
                  <c:v>ROI Achieved - Benefits Due to WHPP Program</c:v>
                </c:pt>
              </c:strCache>
            </c:strRef>
          </c:tx>
          <c:invertIfNegative val="0"/>
          <c:cat>
            <c:strRef>
              <c:f>ROI!$B$16:$G$16</c:f>
              <c:strCache>
                <c:ptCount val="6"/>
                <c:pt idx="0">
                  <c:v>Year 1</c:v>
                </c:pt>
                <c:pt idx="1">
                  <c:v>Year 2</c:v>
                </c:pt>
                <c:pt idx="2">
                  <c:v>Year 3</c:v>
                </c:pt>
                <c:pt idx="3">
                  <c:v>Year 4</c:v>
                </c:pt>
                <c:pt idx="4">
                  <c:v>Year 5</c:v>
                </c:pt>
                <c:pt idx="5">
                  <c:v>Cumulative</c:v>
                </c:pt>
              </c:strCache>
            </c:strRef>
          </c:cat>
          <c:val>
            <c:numRef>
              <c:f>ROI!$B$18:$G$18</c:f>
              <c:numCache>
                <c:formatCode>0.00%</c:formatCode>
                <c:ptCount val="6"/>
                <c:pt idx="0">
                  <c:v>0</c:v>
                </c:pt>
                <c:pt idx="1">
                  <c:v>0</c:v>
                </c:pt>
                <c:pt idx="2">
                  <c:v>0</c:v>
                </c:pt>
                <c:pt idx="3">
                  <c:v>0</c:v>
                </c:pt>
                <c:pt idx="4">
                  <c:v>0</c:v>
                </c:pt>
                <c:pt idx="5">
                  <c:v>0</c:v>
                </c:pt>
              </c:numCache>
            </c:numRef>
          </c:val>
        </c:ser>
        <c:dLbls>
          <c:showLegendKey val="0"/>
          <c:showVal val="0"/>
          <c:showCatName val="0"/>
          <c:showSerName val="0"/>
          <c:showPercent val="0"/>
          <c:showBubbleSize val="0"/>
        </c:dLbls>
        <c:gapWidth val="150"/>
        <c:axId val="648664576"/>
        <c:axId val="674262976"/>
      </c:barChart>
      <c:catAx>
        <c:axId val="648664576"/>
        <c:scaling>
          <c:orientation val="minMax"/>
        </c:scaling>
        <c:delete val="0"/>
        <c:axPos val="b"/>
        <c:majorTickMark val="none"/>
        <c:minorTickMark val="none"/>
        <c:tickLblPos val="nextTo"/>
        <c:txPr>
          <a:bodyPr/>
          <a:lstStyle/>
          <a:p>
            <a:pPr>
              <a:defRPr sz="800"/>
            </a:pPr>
            <a:endParaRPr lang="en-US"/>
          </a:p>
        </c:txPr>
        <c:crossAx val="674262976"/>
        <c:crosses val="autoZero"/>
        <c:auto val="1"/>
        <c:lblAlgn val="ctr"/>
        <c:lblOffset val="100"/>
        <c:noMultiLvlLbl val="0"/>
      </c:catAx>
      <c:valAx>
        <c:axId val="674262976"/>
        <c:scaling>
          <c:orientation val="minMax"/>
        </c:scaling>
        <c:delete val="0"/>
        <c:axPos val="l"/>
        <c:majorGridlines/>
        <c:numFmt formatCode="0%" sourceLinked="0"/>
        <c:majorTickMark val="none"/>
        <c:minorTickMark val="none"/>
        <c:tickLblPos val="nextTo"/>
        <c:txPr>
          <a:bodyPr/>
          <a:lstStyle/>
          <a:p>
            <a:pPr>
              <a:defRPr sz="800"/>
            </a:pPr>
            <a:endParaRPr lang="en-US"/>
          </a:p>
        </c:txPr>
        <c:crossAx val="648664576"/>
        <c:crosses val="autoZero"/>
        <c:crossBetween val="between"/>
      </c:valAx>
    </c:plotArea>
    <c:legend>
      <c:legendPos val="b"/>
      <c:layout>
        <c:manualLayout>
          <c:xMode val="edge"/>
          <c:yMode val="edge"/>
          <c:x val="0"/>
          <c:y val="0.90902183809102366"/>
          <c:w val="1"/>
          <c:h val="7.9723241204471482E-2"/>
        </c:manualLayout>
      </c:layout>
      <c:overlay val="0"/>
      <c:txPr>
        <a:bodyPr/>
        <a:lstStyle/>
        <a:p>
          <a:pPr>
            <a:defRPr sz="900"/>
          </a:pPr>
          <a:endParaRPr lang="en-US"/>
        </a:p>
      </c:txPr>
    </c:legend>
    <c:plotVisOnly val="1"/>
    <c:dispBlanksAs val="gap"/>
    <c:showDLblsOverMax val="0"/>
  </c:chart>
  <c:txPr>
    <a:bodyPr/>
    <a:lstStyle/>
    <a:p>
      <a:pPr>
        <a:defRPr b="1"/>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sz="1200"/>
            </a:pPr>
            <a:r>
              <a:rPr lang="en-US" sz="1200"/>
              <a:t>Accidents</a:t>
            </a:r>
          </a:p>
        </c:rich>
      </c:tx>
      <c:layout/>
      <c:overlay val="0"/>
    </c:title>
    <c:autoTitleDeleted val="0"/>
    <c:plotArea>
      <c:layout/>
      <c:barChart>
        <c:barDir val="col"/>
        <c:grouping val="clustered"/>
        <c:varyColors val="0"/>
        <c:ser>
          <c:idx val="0"/>
          <c:order val="0"/>
          <c:invertIfNegative val="0"/>
          <c:cat>
            <c:strRef>
              <c:f>Outcomes!$A$69:$A$73</c:f>
              <c:strCache>
                <c:ptCount val="5"/>
                <c:pt idx="4">
                  <c:v>Total</c:v>
                </c:pt>
              </c:strCache>
            </c:strRef>
          </c:cat>
          <c:val>
            <c:numRef>
              <c:f>Outcomes!$J$69:$J$73</c:f>
              <c:numCache>
                <c:formatCode>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55"/>
        <c:axId val="572068864"/>
        <c:axId val="649670016"/>
      </c:barChart>
      <c:catAx>
        <c:axId val="572068864"/>
        <c:scaling>
          <c:orientation val="minMax"/>
        </c:scaling>
        <c:delete val="0"/>
        <c:axPos val="b"/>
        <c:numFmt formatCode="General" sourceLinked="1"/>
        <c:majorTickMark val="none"/>
        <c:minorTickMark val="none"/>
        <c:tickLblPos val="nextTo"/>
        <c:crossAx val="649670016"/>
        <c:crosses val="autoZero"/>
        <c:auto val="1"/>
        <c:lblAlgn val="ctr"/>
        <c:lblOffset val="100"/>
        <c:noMultiLvlLbl val="0"/>
      </c:catAx>
      <c:valAx>
        <c:axId val="649670016"/>
        <c:scaling>
          <c:orientation val="minMax"/>
        </c:scaling>
        <c:delete val="0"/>
        <c:axPos val="l"/>
        <c:majorGridlines/>
        <c:numFmt formatCode="0.00%" sourceLinked="0"/>
        <c:majorTickMark val="none"/>
        <c:minorTickMark val="none"/>
        <c:tickLblPos val="nextTo"/>
        <c:crossAx val="572068864"/>
        <c:crosses val="autoZero"/>
        <c:crossBetween val="between"/>
      </c:valAx>
    </c:plotArea>
    <c:plotVisOnly val="1"/>
    <c:dispBlanksAs val="gap"/>
    <c:showDLblsOverMax val="0"/>
  </c:chart>
  <c:printSettings>
    <c:headerFooter/>
    <c:pageMargins b="0.75000000000000022" l="0.70000000000000018" r="0.70000000000000018" t="0.75000000000000022" header="0.3000000000000001" footer="0.30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sz="1200"/>
            </a:pPr>
            <a:r>
              <a:rPr lang="en-US" sz="1200"/>
              <a:t>Occupational Injuries</a:t>
            </a:r>
          </a:p>
        </c:rich>
      </c:tx>
      <c:overlay val="0"/>
    </c:title>
    <c:autoTitleDeleted val="0"/>
    <c:plotArea>
      <c:layout/>
      <c:barChart>
        <c:barDir val="col"/>
        <c:grouping val="clustered"/>
        <c:varyColors val="0"/>
        <c:ser>
          <c:idx val="0"/>
          <c:order val="0"/>
          <c:invertIfNegative val="0"/>
          <c:cat>
            <c:strRef>
              <c:f>Outcomes!$A$45:$A$52</c:f>
              <c:strCache>
                <c:ptCount val="8"/>
                <c:pt idx="7">
                  <c:v>Total</c:v>
                </c:pt>
              </c:strCache>
            </c:strRef>
          </c:cat>
          <c:val>
            <c:numRef>
              <c:f>Outcomes!$J$45:$J$52</c:f>
              <c:numCache>
                <c:formatCode>0.0%</c:formatCode>
                <c:ptCount val="8"/>
                <c:pt idx="0">
                  <c:v>0</c:v>
                </c:pt>
                <c:pt idx="1">
                  <c:v>0</c:v>
                </c:pt>
                <c:pt idx="2">
                  <c:v>0</c:v>
                </c:pt>
                <c:pt idx="3">
                  <c:v>0</c:v>
                </c:pt>
                <c:pt idx="4">
                  <c:v>0</c:v>
                </c:pt>
                <c:pt idx="5">
                  <c:v>0</c:v>
                </c:pt>
                <c:pt idx="6">
                  <c:v>0</c:v>
                </c:pt>
                <c:pt idx="7">
                  <c:v>0</c:v>
                </c:pt>
              </c:numCache>
            </c:numRef>
          </c:val>
        </c:ser>
        <c:dLbls>
          <c:showLegendKey val="0"/>
          <c:showVal val="0"/>
          <c:showCatName val="0"/>
          <c:showSerName val="0"/>
          <c:showPercent val="0"/>
          <c:showBubbleSize val="0"/>
        </c:dLbls>
        <c:gapWidth val="150"/>
        <c:axId val="572069376"/>
        <c:axId val="651337024"/>
      </c:barChart>
      <c:catAx>
        <c:axId val="572069376"/>
        <c:scaling>
          <c:orientation val="minMax"/>
        </c:scaling>
        <c:delete val="0"/>
        <c:axPos val="b"/>
        <c:numFmt formatCode="General" sourceLinked="1"/>
        <c:majorTickMark val="none"/>
        <c:minorTickMark val="none"/>
        <c:tickLblPos val="nextTo"/>
        <c:crossAx val="651337024"/>
        <c:crosses val="autoZero"/>
        <c:auto val="1"/>
        <c:lblAlgn val="ctr"/>
        <c:lblOffset val="100"/>
        <c:noMultiLvlLbl val="0"/>
      </c:catAx>
      <c:valAx>
        <c:axId val="651337024"/>
        <c:scaling>
          <c:orientation val="minMax"/>
        </c:scaling>
        <c:delete val="0"/>
        <c:axPos val="l"/>
        <c:majorGridlines/>
        <c:numFmt formatCode="0.0%" sourceLinked="1"/>
        <c:majorTickMark val="none"/>
        <c:minorTickMark val="none"/>
        <c:tickLblPos val="nextTo"/>
        <c:crossAx val="572069376"/>
        <c:crosses val="autoZero"/>
        <c:crossBetween val="between"/>
      </c:valAx>
    </c:plotArea>
    <c:plotVisOnly val="1"/>
    <c:dispBlanksAs val="gap"/>
    <c:showDLblsOverMax val="0"/>
  </c:chart>
  <c:printSettings>
    <c:headerFooter/>
    <c:pageMargins b="0.75000000000000022" l="0.70000000000000018" r="0.70000000000000018" t="0.75000000000000022" header="0.3000000000000001" footer="0.300000000000000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sz="1200"/>
            </a:pPr>
            <a:r>
              <a:rPr lang="en-US" sz="1200"/>
              <a:t>Absenteeism/Lost Time</a:t>
            </a:r>
          </a:p>
        </c:rich>
      </c:tx>
      <c:overlay val="0"/>
    </c:title>
    <c:autoTitleDeleted val="0"/>
    <c:plotArea>
      <c:layout/>
      <c:barChart>
        <c:barDir val="col"/>
        <c:grouping val="clustered"/>
        <c:varyColors val="0"/>
        <c:ser>
          <c:idx val="0"/>
          <c:order val="0"/>
          <c:invertIfNegative val="0"/>
          <c:cat>
            <c:strRef>
              <c:f>Outcomes!$A$33:$A$39</c:f>
              <c:strCache>
                <c:ptCount val="7"/>
                <c:pt idx="0">
                  <c:v>Sick Leave</c:v>
                </c:pt>
                <c:pt idx="1">
                  <c:v>FMLA</c:v>
                </c:pt>
                <c:pt idx="2">
                  <c:v>Short-term Disability</c:v>
                </c:pt>
                <c:pt idx="3">
                  <c:v>Long-term Disability</c:v>
                </c:pt>
                <c:pt idx="4">
                  <c:v>Occupational Injuries/Illnesses</c:v>
                </c:pt>
                <c:pt idx="5">
                  <c:v>Personal Leave </c:v>
                </c:pt>
                <c:pt idx="6">
                  <c:v>Total</c:v>
                </c:pt>
              </c:strCache>
            </c:strRef>
          </c:cat>
          <c:val>
            <c:numRef>
              <c:f>Outcomes!$J$33:$J$39</c:f>
              <c:numCache>
                <c:formatCode>0.0%</c:formatCode>
                <c:ptCount val="7"/>
                <c:pt idx="0">
                  <c:v>0</c:v>
                </c:pt>
                <c:pt idx="1">
                  <c:v>0</c:v>
                </c:pt>
                <c:pt idx="2">
                  <c:v>0</c:v>
                </c:pt>
                <c:pt idx="3">
                  <c:v>0</c:v>
                </c:pt>
                <c:pt idx="4">
                  <c:v>0</c:v>
                </c:pt>
                <c:pt idx="5">
                  <c:v>0</c:v>
                </c:pt>
                <c:pt idx="6">
                  <c:v>0</c:v>
                </c:pt>
              </c:numCache>
            </c:numRef>
          </c:val>
        </c:ser>
        <c:dLbls>
          <c:showLegendKey val="0"/>
          <c:showVal val="0"/>
          <c:showCatName val="0"/>
          <c:showSerName val="0"/>
          <c:showPercent val="0"/>
          <c:showBubbleSize val="0"/>
        </c:dLbls>
        <c:gapWidth val="150"/>
        <c:axId val="572071424"/>
        <c:axId val="651388032"/>
      </c:barChart>
      <c:catAx>
        <c:axId val="572071424"/>
        <c:scaling>
          <c:orientation val="minMax"/>
        </c:scaling>
        <c:delete val="0"/>
        <c:axPos val="b"/>
        <c:majorTickMark val="none"/>
        <c:minorTickMark val="none"/>
        <c:tickLblPos val="nextTo"/>
        <c:crossAx val="651388032"/>
        <c:crosses val="autoZero"/>
        <c:auto val="1"/>
        <c:lblAlgn val="ctr"/>
        <c:lblOffset val="100"/>
        <c:noMultiLvlLbl val="0"/>
      </c:catAx>
      <c:valAx>
        <c:axId val="651388032"/>
        <c:scaling>
          <c:orientation val="minMax"/>
        </c:scaling>
        <c:delete val="0"/>
        <c:axPos val="l"/>
        <c:majorGridlines/>
        <c:numFmt formatCode="0.0%" sourceLinked="1"/>
        <c:majorTickMark val="none"/>
        <c:minorTickMark val="none"/>
        <c:tickLblPos val="nextTo"/>
        <c:crossAx val="572071424"/>
        <c:crosses val="autoZero"/>
        <c:crossBetween val="between"/>
      </c:valAx>
    </c:plotArea>
    <c:plotVisOnly val="1"/>
    <c:dispBlanksAs val="gap"/>
    <c:showDLblsOverMax val="0"/>
  </c:chart>
  <c:printSettings>
    <c:headerFooter/>
    <c:pageMargins b="0.75000000000000022" l="0.70000000000000018" r="0.70000000000000018" t="0.75000000000000022" header="0.3000000000000001" footer="0.30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sz="1200"/>
            </a:pPr>
            <a:r>
              <a:rPr lang="en-US" sz="1200"/>
              <a:t>Health Care Claims</a:t>
            </a:r>
          </a:p>
        </c:rich>
      </c:tx>
      <c:overlay val="0"/>
    </c:title>
    <c:autoTitleDeleted val="0"/>
    <c:plotArea>
      <c:layout/>
      <c:barChart>
        <c:barDir val="col"/>
        <c:grouping val="clustered"/>
        <c:varyColors val="0"/>
        <c:ser>
          <c:idx val="0"/>
          <c:order val="0"/>
          <c:invertIfNegative val="0"/>
          <c:cat>
            <c:strRef>
              <c:f>Outcomes!$A$20:$A$28</c:f>
              <c:strCache>
                <c:ptCount val="9"/>
                <c:pt idx="8">
                  <c:v>Total</c:v>
                </c:pt>
              </c:strCache>
            </c:strRef>
          </c:cat>
          <c:val>
            <c:numRef>
              <c:f>Outcomes!$J$20:$J$28</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150"/>
        <c:axId val="572071936"/>
        <c:axId val="651389760"/>
      </c:barChart>
      <c:catAx>
        <c:axId val="572071936"/>
        <c:scaling>
          <c:orientation val="minMax"/>
        </c:scaling>
        <c:delete val="0"/>
        <c:axPos val="b"/>
        <c:numFmt formatCode="General" sourceLinked="1"/>
        <c:majorTickMark val="none"/>
        <c:minorTickMark val="none"/>
        <c:tickLblPos val="nextTo"/>
        <c:crossAx val="651389760"/>
        <c:crosses val="autoZero"/>
        <c:auto val="1"/>
        <c:lblAlgn val="ctr"/>
        <c:lblOffset val="100"/>
        <c:noMultiLvlLbl val="0"/>
      </c:catAx>
      <c:valAx>
        <c:axId val="651389760"/>
        <c:scaling>
          <c:orientation val="minMax"/>
        </c:scaling>
        <c:delete val="0"/>
        <c:axPos val="l"/>
        <c:majorGridlines/>
        <c:numFmt formatCode="0.0%" sourceLinked="1"/>
        <c:majorTickMark val="none"/>
        <c:minorTickMark val="none"/>
        <c:tickLblPos val="nextTo"/>
        <c:crossAx val="572071936"/>
        <c:crosses val="autoZero"/>
        <c:crossBetween val="between"/>
      </c:valAx>
    </c:plotArea>
    <c:plotVisOnly val="1"/>
    <c:dispBlanksAs val="gap"/>
    <c:showDLblsOverMax val="0"/>
  </c:chart>
  <c:printSettings>
    <c:headerFooter/>
    <c:pageMargins b="0.75000000000000022" l="0.70000000000000018" r="0.70000000000000018" t="0.75000000000000022" header="0.3000000000000001" footer="0.3000000000000001"/>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sz="1200"/>
            </a:pPr>
            <a:r>
              <a:rPr lang="en-US" sz="1200"/>
              <a:t>Health Status or Behavioral Change Outcomes</a:t>
            </a:r>
          </a:p>
        </c:rich>
      </c:tx>
      <c:overlay val="0"/>
    </c:title>
    <c:autoTitleDeleted val="0"/>
    <c:plotArea>
      <c:layout/>
      <c:barChart>
        <c:barDir val="col"/>
        <c:grouping val="clustered"/>
        <c:varyColors val="0"/>
        <c:ser>
          <c:idx val="0"/>
          <c:order val="0"/>
          <c:tx>
            <c:strRef>
              <c:f>Outcomes!$A$8:$A$15</c:f>
              <c:strCache>
                <c:ptCount val="1"/>
              </c:strCache>
            </c:strRef>
          </c:tx>
          <c:invertIfNegative val="0"/>
          <c:cat>
            <c:numRef>
              <c:f>Outcomes!$A$8:$A$15</c:f>
              <c:numCache>
                <c:formatCode>General</c:formatCode>
                <c:ptCount val="8"/>
              </c:numCache>
            </c:numRef>
          </c:cat>
          <c:val>
            <c:numRef>
              <c:f>Outcomes!$J$8:$J$15</c:f>
              <c:numCache>
                <c:formatCode>0.0%</c:formatCode>
                <c:ptCount val="8"/>
                <c:pt idx="0">
                  <c:v>0</c:v>
                </c:pt>
                <c:pt idx="1">
                  <c:v>0</c:v>
                </c:pt>
                <c:pt idx="2">
                  <c:v>0</c:v>
                </c:pt>
                <c:pt idx="3">
                  <c:v>0</c:v>
                </c:pt>
                <c:pt idx="4">
                  <c:v>0</c:v>
                </c:pt>
                <c:pt idx="5">
                  <c:v>0</c:v>
                </c:pt>
                <c:pt idx="6">
                  <c:v>0</c:v>
                </c:pt>
                <c:pt idx="7">
                  <c:v>0</c:v>
                </c:pt>
              </c:numCache>
            </c:numRef>
          </c:val>
        </c:ser>
        <c:dLbls>
          <c:showLegendKey val="0"/>
          <c:showVal val="0"/>
          <c:showCatName val="0"/>
          <c:showSerName val="0"/>
          <c:showPercent val="0"/>
          <c:showBubbleSize val="0"/>
        </c:dLbls>
        <c:gapWidth val="150"/>
        <c:axId val="572072448"/>
        <c:axId val="651392064"/>
      </c:barChart>
      <c:catAx>
        <c:axId val="572072448"/>
        <c:scaling>
          <c:orientation val="minMax"/>
        </c:scaling>
        <c:delete val="0"/>
        <c:axPos val="b"/>
        <c:numFmt formatCode="General" sourceLinked="1"/>
        <c:majorTickMark val="none"/>
        <c:minorTickMark val="none"/>
        <c:tickLblPos val="nextTo"/>
        <c:crossAx val="651392064"/>
        <c:crosses val="autoZero"/>
        <c:auto val="1"/>
        <c:lblAlgn val="ctr"/>
        <c:lblOffset val="100"/>
        <c:noMultiLvlLbl val="0"/>
      </c:catAx>
      <c:valAx>
        <c:axId val="651392064"/>
        <c:scaling>
          <c:orientation val="minMax"/>
        </c:scaling>
        <c:delete val="0"/>
        <c:axPos val="l"/>
        <c:majorGridlines/>
        <c:numFmt formatCode="0.0%" sourceLinked="1"/>
        <c:majorTickMark val="none"/>
        <c:minorTickMark val="none"/>
        <c:tickLblPos val="nextTo"/>
        <c:crossAx val="572072448"/>
        <c:crosses val="autoZero"/>
        <c:crossBetween val="between"/>
      </c:valAx>
    </c:plotArea>
    <c:plotVisOnly val="1"/>
    <c:dispBlanksAs val="gap"/>
    <c:showDLblsOverMax val="0"/>
  </c:chart>
  <c:printSettings>
    <c:headerFooter/>
    <c:pageMargins b="0.75000000000000022" l="0.70000000000000018" r="0.70000000000000018" t="0.75000000000000022" header="0.3000000000000001" footer="0.300000000000000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sz="1200"/>
            </a:pPr>
            <a:r>
              <a:rPr lang="en-US" sz="1200"/>
              <a:t>Workers' Comp Claims</a:t>
            </a:r>
          </a:p>
        </c:rich>
      </c:tx>
      <c:overlay val="0"/>
    </c:title>
    <c:autoTitleDeleted val="0"/>
    <c:plotArea>
      <c:layout/>
      <c:barChart>
        <c:barDir val="col"/>
        <c:grouping val="clustered"/>
        <c:varyColors val="0"/>
        <c:ser>
          <c:idx val="0"/>
          <c:order val="0"/>
          <c:invertIfNegative val="0"/>
          <c:cat>
            <c:strRef>
              <c:f>Outcomes!$A$57:$A$64</c:f>
              <c:strCache>
                <c:ptCount val="8"/>
                <c:pt idx="7">
                  <c:v>Total</c:v>
                </c:pt>
              </c:strCache>
            </c:strRef>
          </c:cat>
          <c:val>
            <c:numRef>
              <c:f>Outcomes!$J$57:$J$64</c:f>
              <c:numCache>
                <c:formatCode>0.0%</c:formatCode>
                <c:ptCount val="8"/>
                <c:pt idx="0">
                  <c:v>0</c:v>
                </c:pt>
                <c:pt idx="1">
                  <c:v>0</c:v>
                </c:pt>
                <c:pt idx="2">
                  <c:v>0</c:v>
                </c:pt>
                <c:pt idx="3">
                  <c:v>0</c:v>
                </c:pt>
                <c:pt idx="4">
                  <c:v>0</c:v>
                </c:pt>
                <c:pt idx="5">
                  <c:v>0</c:v>
                </c:pt>
                <c:pt idx="6">
                  <c:v>0</c:v>
                </c:pt>
                <c:pt idx="7">
                  <c:v>0</c:v>
                </c:pt>
              </c:numCache>
            </c:numRef>
          </c:val>
        </c:ser>
        <c:dLbls>
          <c:showLegendKey val="0"/>
          <c:showVal val="0"/>
          <c:showCatName val="0"/>
          <c:showSerName val="0"/>
          <c:showPercent val="0"/>
          <c:showBubbleSize val="0"/>
        </c:dLbls>
        <c:gapWidth val="150"/>
        <c:axId val="572072960"/>
        <c:axId val="651393792"/>
      </c:barChart>
      <c:catAx>
        <c:axId val="572072960"/>
        <c:scaling>
          <c:orientation val="minMax"/>
        </c:scaling>
        <c:delete val="0"/>
        <c:axPos val="b"/>
        <c:numFmt formatCode="General" sourceLinked="1"/>
        <c:majorTickMark val="none"/>
        <c:minorTickMark val="none"/>
        <c:tickLblPos val="nextTo"/>
        <c:crossAx val="651393792"/>
        <c:crosses val="autoZero"/>
        <c:auto val="1"/>
        <c:lblAlgn val="ctr"/>
        <c:lblOffset val="100"/>
        <c:noMultiLvlLbl val="0"/>
      </c:catAx>
      <c:valAx>
        <c:axId val="651393792"/>
        <c:scaling>
          <c:orientation val="minMax"/>
        </c:scaling>
        <c:delete val="0"/>
        <c:axPos val="l"/>
        <c:majorGridlines/>
        <c:numFmt formatCode="0.0%" sourceLinked="1"/>
        <c:majorTickMark val="none"/>
        <c:minorTickMark val="none"/>
        <c:tickLblPos val="nextTo"/>
        <c:crossAx val="572072960"/>
        <c:crosses val="autoZero"/>
        <c:crossBetween val="between"/>
      </c:valAx>
    </c:plotArea>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a:pPr>
            <a:r>
              <a:rPr lang="en-US"/>
              <a:t>Financial Benefits </a:t>
            </a:r>
          </a:p>
        </c:rich>
      </c:tx>
      <c:overlay val="0"/>
    </c:title>
    <c:autoTitleDeleted val="0"/>
    <c:plotArea>
      <c:layout>
        <c:manualLayout>
          <c:layoutTarget val="inner"/>
          <c:xMode val="edge"/>
          <c:yMode val="edge"/>
          <c:x val="8.7209547524508116E-2"/>
          <c:y val="0.19796670389271429"/>
          <c:w val="0.85770973072810552"/>
          <c:h val="0.62710315384724058"/>
        </c:manualLayout>
      </c:layout>
      <c:barChart>
        <c:barDir val="col"/>
        <c:grouping val="clustered"/>
        <c:varyColors val="0"/>
        <c:ser>
          <c:idx val="0"/>
          <c:order val="0"/>
          <c:tx>
            <c:strRef>
              <c:f>'Financial Benefits'!$A$88</c:f>
              <c:strCache>
                <c:ptCount val="1"/>
                <c:pt idx="0">
                  <c:v>Overall</c:v>
                </c:pt>
              </c:strCache>
            </c:strRef>
          </c:tx>
          <c:invertIfNegative val="0"/>
          <c:cat>
            <c:strRef>
              <c:f>'Financial Benefits'!$B$87:$J$87</c:f>
              <c:strCache>
                <c:ptCount val="9"/>
                <c:pt idx="0">
                  <c:v>Health Care Claim </c:v>
                </c:pt>
                <c:pt idx="1">
                  <c:v>Health Care Premium</c:v>
                </c:pt>
                <c:pt idx="2">
                  <c:v>Workers' Comp Claim</c:v>
                </c:pt>
                <c:pt idx="3">
                  <c:v>Workers' Comp Premium</c:v>
                </c:pt>
                <c:pt idx="4">
                  <c:v>Absenteeism</c:v>
                </c:pt>
                <c:pt idx="5">
                  <c:v>Turnover </c:v>
                </c:pt>
                <c:pt idx="6">
                  <c:v>Accident</c:v>
                </c:pt>
                <c:pt idx="7">
                  <c:v>Presenteeism</c:v>
                </c:pt>
                <c:pt idx="8">
                  <c:v>Availability</c:v>
                </c:pt>
              </c:strCache>
            </c:strRef>
          </c:cat>
          <c:val>
            <c:numRef>
              <c:f>'Financial Benefits'!$B$88:$J$88</c:f>
              <c:numCache>
                <c:formatCode>"$"#,##0</c:formatCode>
                <c:ptCount val="9"/>
                <c:pt idx="0">
                  <c:v>0</c:v>
                </c:pt>
                <c:pt idx="1">
                  <c:v>0</c:v>
                </c:pt>
                <c:pt idx="2">
                  <c:v>0</c:v>
                </c:pt>
                <c:pt idx="3">
                  <c:v>0</c:v>
                </c:pt>
                <c:pt idx="4">
                  <c:v>0</c:v>
                </c:pt>
                <c:pt idx="5">
                  <c:v>0</c:v>
                </c:pt>
                <c:pt idx="6">
                  <c:v>0</c:v>
                </c:pt>
                <c:pt idx="7">
                  <c:v>0</c:v>
                </c:pt>
                <c:pt idx="8">
                  <c:v>0</c:v>
                </c:pt>
              </c:numCache>
            </c:numRef>
          </c:val>
        </c:ser>
        <c:ser>
          <c:idx val="1"/>
          <c:order val="1"/>
          <c:tx>
            <c:strRef>
              <c:f>'Financial Benefits'!$A$89</c:f>
              <c:strCache>
                <c:ptCount val="1"/>
                <c:pt idx="0">
                  <c:v>Due to WHPP Program</c:v>
                </c:pt>
              </c:strCache>
            </c:strRef>
          </c:tx>
          <c:invertIfNegative val="0"/>
          <c:cat>
            <c:strRef>
              <c:f>'Financial Benefits'!$B$87:$J$87</c:f>
              <c:strCache>
                <c:ptCount val="9"/>
                <c:pt idx="0">
                  <c:v>Health Care Claim </c:v>
                </c:pt>
                <c:pt idx="1">
                  <c:v>Health Care Premium</c:v>
                </c:pt>
                <c:pt idx="2">
                  <c:v>Workers' Comp Claim</c:v>
                </c:pt>
                <c:pt idx="3">
                  <c:v>Workers' Comp Premium</c:v>
                </c:pt>
                <c:pt idx="4">
                  <c:v>Absenteeism</c:v>
                </c:pt>
                <c:pt idx="5">
                  <c:v>Turnover </c:v>
                </c:pt>
                <c:pt idx="6">
                  <c:v>Accident</c:v>
                </c:pt>
                <c:pt idx="7">
                  <c:v>Presenteeism</c:v>
                </c:pt>
                <c:pt idx="8">
                  <c:v>Availability</c:v>
                </c:pt>
              </c:strCache>
            </c:strRef>
          </c:cat>
          <c:val>
            <c:numRef>
              <c:f>'Financial Benefits'!$B$89:$J$89</c:f>
              <c:numCache>
                <c:formatCode>"$"#,##0</c:formatCode>
                <c:ptCount val="9"/>
                <c:pt idx="0">
                  <c:v>0</c:v>
                </c:pt>
                <c:pt idx="1">
                  <c:v>0</c:v>
                </c:pt>
                <c:pt idx="2">
                  <c:v>0</c:v>
                </c:pt>
                <c:pt idx="3">
                  <c:v>0</c:v>
                </c:pt>
                <c:pt idx="4">
                  <c:v>0</c:v>
                </c:pt>
                <c:pt idx="5">
                  <c:v>0</c:v>
                </c:pt>
                <c:pt idx="6">
                  <c:v>0</c:v>
                </c:pt>
                <c:pt idx="7">
                  <c:v>0</c:v>
                </c:pt>
                <c:pt idx="8">
                  <c:v>0</c:v>
                </c:pt>
              </c:numCache>
            </c:numRef>
          </c:val>
        </c:ser>
        <c:dLbls>
          <c:showLegendKey val="0"/>
          <c:showVal val="1"/>
          <c:showCatName val="0"/>
          <c:showSerName val="0"/>
          <c:showPercent val="0"/>
          <c:showBubbleSize val="0"/>
        </c:dLbls>
        <c:gapWidth val="150"/>
        <c:axId val="572432896"/>
        <c:axId val="659393920"/>
      </c:barChart>
      <c:catAx>
        <c:axId val="572432896"/>
        <c:scaling>
          <c:orientation val="minMax"/>
        </c:scaling>
        <c:delete val="0"/>
        <c:axPos val="b"/>
        <c:title>
          <c:tx>
            <c:rich>
              <a:bodyPr/>
              <a:lstStyle/>
              <a:p>
                <a:pPr>
                  <a:defRPr/>
                </a:pPr>
                <a:r>
                  <a:rPr lang="en-US"/>
                  <a:t>Benefits Categories</a:t>
                </a:r>
              </a:p>
            </c:rich>
          </c:tx>
          <c:overlay val="0"/>
        </c:title>
        <c:numFmt formatCode="General" sourceLinked="1"/>
        <c:majorTickMark val="none"/>
        <c:minorTickMark val="none"/>
        <c:tickLblPos val="nextTo"/>
        <c:crossAx val="659393920"/>
        <c:crosses val="autoZero"/>
        <c:auto val="1"/>
        <c:lblAlgn val="ctr"/>
        <c:lblOffset val="100"/>
        <c:noMultiLvlLbl val="0"/>
      </c:catAx>
      <c:valAx>
        <c:axId val="659393920"/>
        <c:scaling>
          <c:orientation val="minMax"/>
        </c:scaling>
        <c:delete val="0"/>
        <c:axPos val="l"/>
        <c:majorGridlines/>
        <c:numFmt formatCode="&quot;$&quot;#,##0" sourceLinked="1"/>
        <c:majorTickMark val="out"/>
        <c:minorTickMark val="none"/>
        <c:tickLblPos val="nextTo"/>
        <c:crossAx val="572432896"/>
        <c:crosses val="autoZero"/>
        <c:crossBetween val="between"/>
      </c:valAx>
    </c:plotArea>
    <c:legend>
      <c:legendPos val="t"/>
      <c:overlay val="0"/>
    </c:legend>
    <c:plotVisOnly val="1"/>
    <c:dispBlanksAs val="zero"/>
    <c:showDLblsOverMax val="0"/>
  </c:chart>
  <c:printSettings>
    <c:headerFooter alignWithMargins="0"/>
    <c:pageMargins b="0.75000000000000289" l="0.70000000000000262" r="0.70000000000000262" t="0.7500000000000028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sz="1400"/>
            </a:pPr>
            <a:r>
              <a:rPr lang="en-US" sz="1400"/>
              <a:t> Costs</a:t>
            </a:r>
          </a:p>
        </c:rich>
      </c:tx>
      <c:overlay val="1"/>
    </c:title>
    <c:autoTitleDeleted val="0"/>
    <c:plotArea>
      <c:layout>
        <c:manualLayout>
          <c:layoutTarget val="inner"/>
          <c:xMode val="edge"/>
          <c:yMode val="edge"/>
          <c:x val="8.4160626131120048E-2"/>
          <c:y val="0.14804566464590221"/>
          <c:w val="0.82205179226243263"/>
          <c:h val="0.76878720173258663"/>
        </c:manualLayout>
      </c:layout>
      <c:pieChart>
        <c:varyColors val="1"/>
        <c:ser>
          <c:idx val="0"/>
          <c:order val="0"/>
          <c:dLbls>
            <c:txPr>
              <a:bodyPr/>
              <a:lstStyle/>
              <a:p>
                <a:pPr>
                  <a:defRPr sz="900"/>
                </a:pPr>
                <a:endParaRPr lang="en-US"/>
              </a:p>
            </c:txPr>
            <c:showLegendKey val="0"/>
            <c:showVal val="1"/>
            <c:showCatName val="0"/>
            <c:showSerName val="0"/>
            <c:showPercent val="0"/>
            <c:showBubbleSize val="0"/>
            <c:showLeaderLines val="1"/>
          </c:dLbls>
          <c:cat>
            <c:strRef>
              <c:f>(Cost!$A$5,Cost!$A$16,Cost!$A$25,Cost!$A$34,Cost!$A$45)</c:f>
              <c:strCache>
                <c:ptCount val="5"/>
                <c:pt idx="0">
                  <c:v>Program Operating Costs</c:v>
                </c:pt>
                <c:pt idx="1">
                  <c:v>Program Labor Costs</c:v>
                </c:pt>
                <c:pt idx="2">
                  <c:v>Payments to Vendors</c:v>
                </c:pt>
                <c:pt idx="3">
                  <c:v>Program Incentives</c:v>
                </c:pt>
                <c:pt idx="4">
                  <c:v>Costs of Operational and Other Changes</c:v>
                </c:pt>
              </c:strCache>
            </c:strRef>
          </c:cat>
          <c:val>
            <c:numRef>
              <c:f>(Cost!$B$14,Cost!$B$23,Cost!$B$32,Cost!$B$41,Cost!$B$45)</c:f>
              <c:numCache>
                <c:formatCode>"$"#,##0</c:formatCode>
                <c:ptCount val="5"/>
                <c:pt idx="0">
                  <c:v>0</c:v>
                </c:pt>
                <c:pt idx="1">
                  <c:v>0</c:v>
                </c:pt>
                <c:pt idx="2">
                  <c:v>0</c:v>
                </c:pt>
                <c:pt idx="3">
                  <c:v>0</c:v>
                </c:pt>
              </c:numCache>
            </c:numRef>
          </c:val>
        </c:ser>
        <c:dLbls>
          <c:showLegendKey val="0"/>
          <c:showVal val="0"/>
          <c:showCatName val="0"/>
          <c:showSerName val="0"/>
          <c:showPercent val="0"/>
          <c:showBubbleSize val="0"/>
          <c:showLeaderLines val="1"/>
        </c:dLbls>
        <c:firstSliceAng val="0"/>
      </c:pieChart>
    </c:plotArea>
    <c:plotVisOnly val="1"/>
    <c:dispBlanksAs val="zero"/>
    <c:showDLblsOverMax val="0"/>
  </c:chart>
  <c:printSettings>
    <c:headerFooter alignWithMargins="0"/>
    <c:pageMargins b="0.75000000000000289" l="0.70000000000000262" r="0.70000000000000262" t="0.75000000000000289" header="0.30000000000000032" footer="0.30000000000000032"/>
    <c:pageSetup/>
  </c:printSettings>
</c:chartSpace>
</file>

<file path=xl/drawings/_rels/drawing2.xml.rels><?xml version="1.0" encoding="UTF-8" standalone="yes"?>
<Relationships xmlns="http://schemas.openxmlformats.org/package/2006/relationships"><Relationship Id="rId3" Type="http://schemas.openxmlformats.org/officeDocument/2006/relationships/hyperlink" Target="#Planning!A30"/><Relationship Id="rId2" Type="http://schemas.openxmlformats.org/officeDocument/2006/relationships/hyperlink" Target="#Planning!A17"/><Relationship Id="rId1" Type="http://schemas.openxmlformats.org/officeDocument/2006/relationships/hyperlink" Target="#Planning!A4"/><Relationship Id="rId4" Type="http://schemas.openxmlformats.org/officeDocument/2006/relationships/hyperlink" Target="#Planning!A42"/></Relationships>
</file>

<file path=xl/drawings/_rels/drawing4.xml.rels><?xml version="1.0" encoding="UTF-8" standalone="yes"?>
<Relationships xmlns="http://schemas.openxmlformats.org/package/2006/relationships"><Relationship Id="rId2" Type="http://schemas.openxmlformats.org/officeDocument/2006/relationships/hyperlink" Target="#Process!A15"/><Relationship Id="rId1" Type="http://schemas.openxmlformats.org/officeDocument/2006/relationships/hyperlink" Target="#Process!A4"/></Relationships>
</file>

<file path=xl/drawings/_rels/drawing5.xml.rels><?xml version="1.0" encoding="UTF-8" standalone="yes"?>
<Relationships xmlns="http://schemas.openxmlformats.org/package/2006/relationships"><Relationship Id="rId8" Type="http://schemas.openxmlformats.org/officeDocument/2006/relationships/chart" Target="../charts/chart2.xml"/><Relationship Id="rId13" Type="http://schemas.openxmlformats.org/officeDocument/2006/relationships/chart" Target="../charts/chart7.xml"/><Relationship Id="rId3" Type="http://schemas.openxmlformats.org/officeDocument/2006/relationships/hyperlink" Target="#Outcomes!A17"/><Relationship Id="rId7" Type="http://schemas.openxmlformats.org/officeDocument/2006/relationships/chart" Target="../charts/chart1.xml"/><Relationship Id="rId12" Type="http://schemas.openxmlformats.org/officeDocument/2006/relationships/chart" Target="../charts/chart6.xml"/><Relationship Id="rId2" Type="http://schemas.openxmlformats.org/officeDocument/2006/relationships/hyperlink" Target="#Outcomes!A4"/><Relationship Id="rId1" Type="http://schemas.openxmlformats.org/officeDocument/2006/relationships/hyperlink" Target="#Outcomes!A42"/><Relationship Id="rId6" Type="http://schemas.openxmlformats.org/officeDocument/2006/relationships/hyperlink" Target="#Outcomes!A75"/><Relationship Id="rId11" Type="http://schemas.openxmlformats.org/officeDocument/2006/relationships/chart" Target="../charts/chart5.xml"/><Relationship Id="rId5" Type="http://schemas.openxmlformats.org/officeDocument/2006/relationships/hyperlink" Target="#Outcomes!A66"/><Relationship Id="rId10" Type="http://schemas.openxmlformats.org/officeDocument/2006/relationships/chart" Target="../charts/chart4.xml"/><Relationship Id="rId4" Type="http://schemas.openxmlformats.org/officeDocument/2006/relationships/hyperlink" Target="#Outcomes!A30"/><Relationship Id="rId9" Type="http://schemas.openxmlformats.org/officeDocument/2006/relationships/chart" Target="../charts/chart3.xml"/><Relationship Id="rId14" Type="http://schemas.openxmlformats.org/officeDocument/2006/relationships/hyperlink" Target="#Outcomes!A54"/></Relationships>
</file>

<file path=xl/drawings/_rels/drawing6.xml.rels><?xml version="1.0" encoding="UTF-8" standalone="yes"?>
<Relationships xmlns="http://schemas.openxmlformats.org/package/2006/relationships"><Relationship Id="rId8" Type="http://schemas.openxmlformats.org/officeDocument/2006/relationships/hyperlink" Target="#'Financial Benefits'!A21"/><Relationship Id="rId3" Type="http://schemas.openxmlformats.org/officeDocument/2006/relationships/hyperlink" Target="#'Financial Benefits'!A61"/><Relationship Id="rId7" Type="http://schemas.openxmlformats.org/officeDocument/2006/relationships/hyperlink" Target="#'Financial Benefits'!A15"/><Relationship Id="rId12" Type="http://schemas.openxmlformats.org/officeDocument/2006/relationships/hyperlink" Target="#'Financial Benefits'!A50"/><Relationship Id="rId2" Type="http://schemas.openxmlformats.org/officeDocument/2006/relationships/hyperlink" Target="#'Financial Benefits'!A86"/><Relationship Id="rId1" Type="http://schemas.openxmlformats.org/officeDocument/2006/relationships/chart" Target="../charts/chart8.xml"/><Relationship Id="rId6" Type="http://schemas.openxmlformats.org/officeDocument/2006/relationships/hyperlink" Target="#'Financial Benefits'!A4"/><Relationship Id="rId11" Type="http://schemas.openxmlformats.org/officeDocument/2006/relationships/hyperlink" Target="#'Financial Benefits'!A117"/><Relationship Id="rId5" Type="http://schemas.openxmlformats.org/officeDocument/2006/relationships/hyperlink" Target="#'Financial Benefits'!A38"/><Relationship Id="rId10" Type="http://schemas.openxmlformats.org/officeDocument/2006/relationships/hyperlink" Target="#'Financial Benefits'!A78"/><Relationship Id="rId4" Type="http://schemas.openxmlformats.org/officeDocument/2006/relationships/hyperlink" Target="#'Financial Benefits'!A72"/><Relationship Id="rId9" Type="http://schemas.openxmlformats.org/officeDocument/2006/relationships/hyperlink" Target="#'Financial Benefits'!A32"/></Relationships>
</file>

<file path=xl/drawings/_rels/drawing7.xml.rels><?xml version="1.0" encoding="UTF-8" standalone="yes"?>
<Relationships xmlns="http://schemas.openxmlformats.org/package/2006/relationships"><Relationship Id="rId3" Type="http://schemas.openxmlformats.org/officeDocument/2006/relationships/hyperlink" Target="#Cost!A5"/><Relationship Id="rId7" Type="http://schemas.openxmlformats.org/officeDocument/2006/relationships/image" Target="../media/image1.emf"/><Relationship Id="rId2" Type="http://schemas.openxmlformats.org/officeDocument/2006/relationships/hyperlink" Target="#Cost!A43"/><Relationship Id="rId1" Type="http://schemas.openxmlformats.org/officeDocument/2006/relationships/chart" Target="../charts/chart9.xml"/><Relationship Id="rId6" Type="http://schemas.openxmlformats.org/officeDocument/2006/relationships/hyperlink" Target="#Cost!A34"/><Relationship Id="rId5" Type="http://schemas.openxmlformats.org/officeDocument/2006/relationships/hyperlink" Target="#Cost!A25"/><Relationship Id="rId4" Type="http://schemas.openxmlformats.org/officeDocument/2006/relationships/hyperlink" Target="#Cost!A16"/></Relationships>
</file>

<file path=xl/drawings/_rels/drawing8.xml.rels><?xml version="1.0" encoding="UTF-8" standalone="yes"?>
<Relationships xmlns="http://schemas.openxmlformats.org/package/2006/relationships"><Relationship Id="rId3" Type="http://schemas.openxmlformats.org/officeDocument/2006/relationships/hyperlink" Target="#ROI!A15"/><Relationship Id="rId2" Type="http://schemas.openxmlformats.org/officeDocument/2006/relationships/hyperlink" Target="#ROI!A5"/><Relationship Id="rId1" Type="http://schemas.openxmlformats.org/officeDocument/2006/relationships/chart" Target="../charts/chart10.xml"/><Relationship Id="rId5" Type="http://schemas.openxmlformats.org/officeDocument/2006/relationships/chart" Target="../charts/chart11.xml"/><Relationship Id="rId4" Type="http://schemas.openxmlformats.org/officeDocument/2006/relationships/hyperlink" Target="#ROI!A53"/></Relationships>
</file>

<file path=xl/drawings/_rels/drawing9.xml.rels><?xml version="1.0" encoding="UTF-8" standalone="yes"?>
<Relationships xmlns="http://schemas.openxmlformats.org/package/2006/relationships"><Relationship Id="rId3" Type="http://schemas.openxmlformats.org/officeDocument/2006/relationships/hyperlink" Target="#Resources!A72"/><Relationship Id="rId2" Type="http://schemas.openxmlformats.org/officeDocument/2006/relationships/hyperlink" Target="#Resources!A45"/><Relationship Id="rId1" Type="http://schemas.openxmlformats.org/officeDocument/2006/relationships/hyperlink" Target="#Resources!A5"/></Relationships>
</file>

<file path=xl/drawings/drawing1.xml><?xml version="1.0" encoding="utf-8"?>
<xdr:wsDr xmlns:xdr="http://schemas.openxmlformats.org/drawingml/2006/spreadsheetDrawing" xmlns:a="http://schemas.openxmlformats.org/drawingml/2006/main">
  <xdr:twoCellAnchor>
    <xdr:from>
      <xdr:col>2</xdr:col>
      <xdr:colOff>289560</xdr:colOff>
      <xdr:row>4</xdr:row>
      <xdr:rowOff>144780</xdr:rowOff>
    </xdr:from>
    <xdr:to>
      <xdr:col>10</xdr:col>
      <xdr:colOff>358140</xdr:colOff>
      <xdr:row>47</xdr:row>
      <xdr:rowOff>83820</xdr:rowOff>
    </xdr:to>
    <xdr:sp macro="" textlink="">
      <xdr:nvSpPr>
        <xdr:cNvPr id="32" name="TextBox 31"/>
        <xdr:cNvSpPr txBox="1"/>
      </xdr:nvSpPr>
      <xdr:spPr>
        <a:xfrm>
          <a:off x="5730240" y="1165860"/>
          <a:ext cx="4823460" cy="9601200"/>
        </a:xfrm>
        <a:prstGeom prst="rect">
          <a:avLst/>
        </a:prstGeom>
        <a:solidFill>
          <a:srgbClr val="C6E7FC"/>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274320" tIns="228600" rIns="274320" bIns="228600" rtlCol="0" anchor="t"/>
        <a:lstStyle/>
        <a:p>
          <a:r>
            <a:rPr lang="en-US" sz="1200" b="1">
              <a:solidFill>
                <a:schemeClr val="tx1"/>
              </a:solidFill>
              <a:latin typeface="Arial" pitchFamily="34" charset="0"/>
              <a:cs typeface="Arial" pitchFamily="34" charset="0"/>
            </a:rPr>
            <a:t>How to I</a:t>
          </a:r>
          <a:r>
            <a:rPr lang="en-US" sz="1200" b="1" baseline="0">
              <a:solidFill>
                <a:schemeClr val="tx1"/>
              </a:solidFill>
              <a:latin typeface="Arial" pitchFamily="34" charset="0"/>
              <a:cs typeface="Arial" pitchFamily="34" charset="0"/>
            </a:rPr>
            <a:t> use this template?</a:t>
          </a:r>
          <a:endParaRPr lang="en-US" sz="1200" b="1">
            <a:ln>
              <a:solidFill>
                <a:schemeClr val="tx1"/>
              </a:solidFill>
            </a:ln>
            <a:solidFill>
              <a:schemeClr val="tx1"/>
            </a:solidFill>
            <a:latin typeface="Arial" pitchFamily="34" charset="0"/>
            <a:cs typeface="Arial" pitchFamily="34" charset="0"/>
          </a:endParaRPr>
        </a:p>
        <a:p>
          <a:pPr marL="228600" indent="-228600">
            <a:lnSpc>
              <a:spcPct val="100000"/>
            </a:lnSpc>
            <a:buSzPct val="110000"/>
            <a:buFont typeface="+mj-ea"/>
            <a:buAutoNum type="circleNumDbPlain"/>
          </a:pPr>
          <a:endParaRPr lang="en-US" sz="1050" baseline="0">
            <a:solidFill>
              <a:schemeClr val="tx1"/>
            </a:solidFill>
            <a:latin typeface="Arial" pitchFamily="34" charset="0"/>
            <a:cs typeface="Arial" pitchFamily="34" charset="0"/>
          </a:endParaRPr>
        </a:p>
        <a:p>
          <a:pPr marL="228600" marR="0" indent="-228600" defTabSz="914400" rtl="0" eaLnBrk="1" fontAlgn="auto" latinLnBrk="0" hangingPunct="1">
            <a:lnSpc>
              <a:spcPct val="100000"/>
            </a:lnSpc>
            <a:spcBef>
              <a:spcPts val="0"/>
            </a:spcBef>
            <a:spcAft>
              <a:spcPts val="0"/>
            </a:spcAft>
            <a:buClrTx/>
            <a:buSzPct val="110000"/>
            <a:buFont typeface="+mj-ea"/>
            <a:buAutoNum type="circleNumDbPlain"/>
            <a:tabLst/>
            <a:defRPr/>
          </a:pPr>
          <a:r>
            <a:rPr lang="en-US" sz="1050" b="0" i="0" baseline="0">
              <a:solidFill>
                <a:schemeClr val="dk1"/>
              </a:solidFill>
              <a:effectLst/>
              <a:latin typeface="Arial" pitchFamily="34" charset="0"/>
              <a:ea typeface="+mn-ea"/>
              <a:cs typeface="Arial" pitchFamily="34" charset="0"/>
            </a:rPr>
            <a:t>Use the sheet tabs at the bottom of your Excel or links in the Work Sheets section of this Overview  to switch to a different work sheet. </a:t>
          </a:r>
          <a:endParaRPr lang="en-US" sz="1050" b="0">
            <a:effectLst/>
            <a:latin typeface="Arial" pitchFamily="34" charset="0"/>
            <a:cs typeface="Arial" pitchFamily="34" charset="0"/>
          </a:endParaRPr>
        </a:p>
        <a:p>
          <a:pPr marL="228600" marR="0" indent="-228600" defTabSz="914400" rtl="0" eaLnBrk="1" fontAlgn="auto" latinLnBrk="0" hangingPunct="1">
            <a:lnSpc>
              <a:spcPct val="100000"/>
            </a:lnSpc>
            <a:spcBef>
              <a:spcPts val="0"/>
            </a:spcBef>
            <a:spcAft>
              <a:spcPts val="0"/>
            </a:spcAft>
            <a:buClrTx/>
            <a:buSzPct val="110000"/>
            <a:buFont typeface="+mj-ea"/>
            <a:buAutoNum type="circleNumDbPlain"/>
            <a:tabLst/>
            <a:defRPr/>
          </a:pPr>
          <a:endParaRPr lang="en-US" sz="1050" b="0" i="0" baseline="0">
            <a:solidFill>
              <a:schemeClr val="dk1"/>
            </a:solidFill>
            <a:effectLst/>
            <a:latin typeface="Arial" pitchFamily="34" charset="0"/>
            <a:ea typeface="+mn-ea"/>
            <a:cs typeface="Arial" pitchFamily="34" charset="0"/>
          </a:endParaRPr>
        </a:p>
        <a:p>
          <a:pPr marL="228600" marR="0" indent="-228600" defTabSz="914400" rtl="0" eaLnBrk="1" fontAlgn="auto" latinLnBrk="0" hangingPunct="1">
            <a:lnSpc>
              <a:spcPct val="100000"/>
            </a:lnSpc>
            <a:spcBef>
              <a:spcPts val="0"/>
            </a:spcBef>
            <a:spcAft>
              <a:spcPts val="0"/>
            </a:spcAft>
            <a:buClrTx/>
            <a:buSzPct val="110000"/>
            <a:buFont typeface="+mj-ea"/>
            <a:buAutoNum type="circleNumDbPlain"/>
            <a:tabLst/>
            <a:defRPr/>
          </a:pPr>
          <a:r>
            <a:rPr lang="en-US" sz="1050" b="0" i="0" baseline="0">
              <a:solidFill>
                <a:schemeClr val="dk1"/>
              </a:solidFill>
              <a:effectLst/>
              <a:latin typeface="Arial" pitchFamily="34" charset="0"/>
              <a:ea typeface="+mn-ea"/>
              <a:cs typeface="Arial" pitchFamily="34" charset="0"/>
            </a:rPr>
            <a:t>On each work sheet, use the colored cells to guide these steps:</a:t>
          </a:r>
          <a:r>
            <a:rPr lang="en-US" sz="1050" b="0" baseline="0">
              <a:solidFill>
                <a:schemeClr val="dk1"/>
              </a:solidFill>
              <a:effectLst/>
              <a:latin typeface="Arial" pitchFamily="34" charset="0"/>
              <a:ea typeface="+mn-ea"/>
              <a:cs typeface="Arial" pitchFamily="34" charset="0"/>
            </a:rPr>
            <a:t> </a:t>
          </a:r>
        </a:p>
        <a:p>
          <a:pPr marL="228600" marR="0" indent="-228600" defTabSz="914400" rtl="0" eaLnBrk="1" fontAlgn="auto" latinLnBrk="0" hangingPunct="1">
            <a:lnSpc>
              <a:spcPct val="100000"/>
            </a:lnSpc>
            <a:spcBef>
              <a:spcPts val="0"/>
            </a:spcBef>
            <a:spcAft>
              <a:spcPts val="0"/>
            </a:spcAft>
            <a:buClrTx/>
            <a:buSzPct val="110000"/>
            <a:buFont typeface="+mj-ea"/>
            <a:buAutoNum type="circleNumDbPlain"/>
            <a:tabLst/>
            <a:defRPr/>
          </a:pPr>
          <a:endParaRPr lang="en-US" sz="1050" b="0" baseline="0">
            <a:solidFill>
              <a:schemeClr val="dk1"/>
            </a:solidFill>
            <a:effectLst/>
            <a:latin typeface="Arial" pitchFamily="34" charset="0"/>
            <a:ea typeface="+mn-ea"/>
            <a:cs typeface="Arial" pitchFamily="34" charset="0"/>
          </a:endParaRPr>
        </a:p>
        <a:p>
          <a:pPr marL="685800" marR="0" lvl="1" indent="-228600" defTabSz="914400" rtl="0" eaLnBrk="1" fontAlgn="auto" latinLnBrk="0" hangingPunct="1">
            <a:lnSpc>
              <a:spcPct val="100000"/>
            </a:lnSpc>
            <a:spcBef>
              <a:spcPts val="0"/>
            </a:spcBef>
            <a:spcAft>
              <a:spcPts val="0"/>
            </a:spcAft>
            <a:buClrTx/>
            <a:buSzPct val="110000"/>
            <a:buFont typeface="+mj-lt"/>
            <a:buAutoNum type="alphaLcParenR"/>
            <a:tabLst/>
            <a:defRPr/>
          </a:pPr>
          <a:r>
            <a:rPr lang="en-US" sz="1050" b="0" i="0" baseline="0">
              <a:solidFill>
                <a:schemeClr val="dk1"/>
              </a:solidFill>
              <a:effectLst/>
              <a:latin typeface="Arial" pitchFamily="34" charset="0"/>
              <a:ea typeface="+mn-ea"/>
              <a:cs typeface="Arial" pitchFamily="34" charset="0"/>
            </a:rPr>
            <a:t>Read instructions on the right hand side. </a:t>
          </a:r>
        </a:p>
        <a:p>
          <a:pPr marL="685800" marR="0" lvl="1" indent="-228600" defTabSz="914400" rtl="0" eaLnBrk="1" fontAlgn="auto" latinLnBrk="0" hangingPunct="1">
            <a:lnSpc>
              <a:spcPct val="100000"/>
            </a:lnSpc>
            <a:spcBef>
              <a:spcPts val="0"/>
            </a:spcBef>
            <a:spcAft>
              <a:spcPts val="0"/>
            </a:spcAft>
            <a:buClrTx/>
            <a:buSzPct val="110000"/>
            <a:buFont typeface="+mj-lt"/>
            <a:buAutoNum type="alphaLcParenR"/>
            <a:tabLst/>
            <a:defRPr/>
          </a:pPr>
          <a:endParaRPr lang="en-US" sz="1050" b="0" i="0" baseline="0">
            <a:solidFill>
              <a:schemeClr val="dk1"/>
            </a:solidFill>
            <a:effectLst/>
            <a:latin typeface="Arial" pitchFamily="34" charset="0"/>
            <a:ea typeface="+mn-ea"/>
            <a:cs typeface="Arial" pitchFamily="34" charset="0"/>
          </a:endParaRPr>
        </a:p>
        <a:p>
          <a:pPr marL="685800" marR="0" lvl="1" indent="-228600" defTabSz="914400" rtl="0" eaLnBrk="1" fontAlgn="auto" latinLnBrk="0" hangingPunct="1">
            <a:lnSpc>
              <a:spcPct val="100000"/>
            </a:lnSpc>
            <a:spcBef>
              <a:spcPts val="0"/>
            </a:spcBef>
            <a:spcAft>
              <a:spcPts val="0"/>
            </a:spcAft>
            <a:buClrTx/>
            <a:buSzPct val="110000"/>
            <a:buFont typeface="+mj-lt"/>
            <a:buAutoNum type="alphaLcParenR"/>
            <a:tabLst/>
            <a:defRPr/>
          </a:pPr>
          <a:r>
            <a:rPr lang="en-US" sz="1050" b="0" i="0" baseline="0">
              <a:solidFill>
                <a:schemeClr val="dk1"/>
              </a:solidFill>
              <a:effectLst/>
              <a:latin typeface="Arial" pitchFamily="34" charset="0"/>
              <a:ea typeface="+mn-ea"/>
              <a:cs typeface="Arial" pitchFamily="34" charset="0"/>
            </a:rPr>
            <a:t>Use the blue buttons in the sheet menu (if available) to navigate to a specific topic/table within the work sheet. The first cell for the topic/table will be highlighted once a button is selected.</a:t>
          </a:r>
        </a:p>
        <a:p>
          <a:pPr marL="685800" marR="0" lvl="1" indent="-228600" defTabSz="914400" rtl="0" eaLnBrk="1" fontAlgn="auto" latinLnBrk="0" hangingPunct="1">
            <a:lnSpc>
              <a:spcPct val="100000"/>
            </a:lnSpc>
            <a:spcBef>
              <a:spcPts val="0"/>
            </a:spcBef>
            <a:spcAft>
              <a:spcPts val="0"/>
            </a:spcAft>
            <a:buClrTx/>
            <a:buSzPct val="110000"/>
            <a:buFont typeface="+mj-lt"/>
            <a:buAutoNum type="alphaLcParenR"/>
            <a:tabLst/>
            <a:defRPr/>
          </a:pPr>
          <a:endParaRPr lang="en-US" sz="1050" b="0" i="0" baseline="0">
            <a:solidFill>
              <a:schemeClr val="dk1"/>
            </a:solidFill>
            <a:effectLst/>
            <a:latin typeface="Arial" pitchFamily="34" charset="0"/>
            <a:ea typeface="+mn-ea"/>
            <a:cs typeface="Arial" pitchFamily="34" charset="0"/>
          </a:endParaRPr>
        </a:p>
        <a:p>
          <a:pPr marL="685800" marR="0" lvl="1" indent="-228600" defTabSz="914400" rtl="0" eaLnBrk="1" fontAlgn="auto" latinLnBrk="0" hangingPunct="1">
            <a:lnSpc>
              <a:spcPct val="100000"/>
            </a:lnSpc>
            <a:spcBef>
              <a:spcPts val="0"/>
            </a:spcBef>
            <a:spcAft>
              <a:spcPts val="0"/>
            </a:spcAft>
            <a:buClrTx/>
            <a:buSzPct val="110000"/>
            <a:buFont typeface="+mj-lt"/>
            <a:buAutoNum type="alphaLcParenR"/>
            <a:tabLst/>
            <a:defRPr/>
          </a:pPr>
          <a:r>
            <a:rPr lang="en-US" sz="1050" b="0" i="0" baseline="0">
              <a:solidFill>
                <a:schemeClr val="dk1"/>
              </a:solidFill>
              <a:effectLst/>
              <a:latin typeface="Arial" pitchFamily="34" charset="0"/>
              <a:ea typeface="+mn-ea"/>
              <a:cs typeface="Arial" pitchFamily="34" charset="0"/>
            </a:rPr>
            <a:t>Modify column or row labels in </a:t>
          </a:r>
          <a:r>
            <a:rPr lang="en-US" sz="1050" b="0" i="0" baseline="0">
              <a:solidFill>
                <a:srgbClr val="FF6600"/>
              </a:solidFill>
              <a:effectLst/>
              <a:latin typeface="Arial" pitchFamily="34" charset="0"/>
              <a:ea typeface="+mn-ea"/>
              <a:cs typeface="Arial" pitchFamily="34" charset="0"/>
            </a:rPr>
            <a:t>orange cells </a:t>
          </a:r>
          <a:r>
            <a:rPr lang="en-US" sz="1050" b="0" i="0" baseline="0">
              <a:solidFill>
                <a:schemeClr val="dk1"/>
              </a:solidFill>
              <a:effectLst/>
              <a:latin typeface="Arial" pitchFamily="34" charset="0"/>
              <a:ea typeface="+mn-ea"/>
              <a:cs typeface="Arial" pitchFamily="34" charset="0"/>
            </a:rPr>
            <a:t>or leave them as is. </a:t>
          </a:r>
        </a:p>
        <a:p>
          <a:pPr marL="685800" marR="0" lvl="1" indent="-228600" defTabSz="914400" rtl="0" eaLnBrk="1" fontAlgn="auto" latinLnBrk="0" hangingPunct="1">
            <a:lnSpc>
              <a:spcPct val="100000"/>
            </a:lnSpc>
            <a:spcBef>
              <a:spcPts val="0"/>
            </a:spcBef>
            <a:spcAft>
              <a:spcPts val="0"/>
            </a:spcAft>
            <a:buClrTx/>
            <a:buSzPct val="110000"/>
            <a:buFont typeface="+mj-lt"/>
            <a:buAutoNum type="alphaLcParenR"/>
            <a:tabLst/>
            <a:defRPr/>
          </a:pPr>
          <a:endParaRPr lang="en-US" sz="1050" b="0" i="0" baseline="0">
            <a:solidFill>
              <a:schemeClr val="dk1"/>
            </a:solidFill>
            <a:effectLst/>
            <a:latin typeface="Arial" pitchFamily="34" charset="0"/>
            <a:ea typeface="+mn-ea"/>
            <a:cs typeface="Arial" pitchFamily="34" charset="0"/>
          </a:endParaRPr>
        </a:p>
        <a:p>
          <a:pPr marL="685800" marR="0" lvl="1" indent="-228600" defTabSz="914400" rtl="0" eaLnBrk="1" fontAlgn="auto" latinLnBrk="0" hangingPunct="1">
            <a:lnSpc>
              <a:spcPct val="100000"/>
            </a:lnSpc>
            <a:spcBef>
              <a:spcPts val="0"/>
            </a:spcBef>
            <a:spcAft>
              <a:spcPts val="0"/>
            </a:spcAft>
            <a:buClrTx/>
            <a:buSzPct val="110000"/>
            <a:buFont typeface="+mj-lt"/>
            <a:buAutoNum type="alphaLcParenR"/>
            <a:tabLst/>
            <a:defRPr/>
          </a:pPr>
          <a:r>
            <a:rPr lang="en-US" sz="1050" b="0" i="0" baseline="0">
              <a:solidFill>
                <a:schemeClr val="dk1"/>
              </a:solidFill>
              <a:effectLst/>
              <a:latin typeface="Arial" pitchFamily="34" charset="0"/>
              <a:ea typeface="+mn-ea"/>
              <a:cs typeface="Arial" pitchFamily="34" charset="0"/>
            </a:rPr>
            <a:t>You will see example description or data in the </a:t>
          </a:r>
          <a:r>
            <a:rPr lang="en-US" sz="1050" b="0" i="0" baseline="0">
              <a:solidFill>
                <a:schemeClr val="bg1"/>
              </a:solidFill>
              <a:effectLst/>
              <a:latin typeface="Arial" pitchFamily="34" charset="0"/>
              <a:ea typeface="+mn-ea"/>
              <a:cs typeface="Arial" pitchFamily="34" charset="0"/>
            </a:rPr>
            <a:t>white cells</a:t>
          </a:r>
          <a:r>
            <a:rPr lang="en-US" sz="1050" b="0" i="0" baseline="0">
              <a:solidFill>
                <a:schemeClr val="dk1"/>
              </a:solidFill>
              <a:effectLst/>
              <a:latin typeface="Arial" pitchFamily="34" charset="0"/>
              <a:ea typeface="+mn-ea"/>
              <a:cs typeface="Arial" pitchFamily="34" charset="0"/>
            </a:rPr>
            <a:t>. (You can delete these once you get started)</a:t>
          </a:r>
        </a:p>
        <a:p>
          <a:pPr marL="685800" marR="0" lvl="1" indent="-228600" defTabSz="914400" rtl="0" eaLnBrk="1" fontAlgn="auto" latinLnBrk="0" hangingPunct="1">
            <a:lnSpc>
              <a:spcPct val="100000"/>
            </a:lnSpc>
            <a:spcBef>
              <a:spcPts val="0"/>
            </a:spcBef>
            <a:spcAft>
              <a:spcPts val="0"/>
            </a:spcAft>
            <a:buClrTx/>
            <a:buSzPct val="110000"/>
            <a:buFont typeface="+mj-lt"/>
            <a:buAutoNum type="alphaLcParenR"/>
            <a:tabLst/>
            <a:defRPr/>
          </a:pPr>
          <a:endParaRPr lang="en-US" sz="1050" b="0" i="0" baseline="0">
            <a:solidFill>
              <a:schemeClr val="dk1"/>
            </a:solidFill>
            <a:effectLst/>
            <a:latin typeface="Arial" pitchFamily="34" charset="0"/>
            <a:ea typeface="+mn-ea"/>
            <a:cs typeface="Arial" pitchFamily="34" charset="0"/>
          </a:endParaRPr>
        </a:p>
        <a:p>
          <a:pPr marL="685800" marR="0" lvl="1" indent="-228600" defTabSz="914400" rtl="0" eaLnBrk="1" fontAlgn="auto" latinLnBrk="0" hangingPunct="1">
            <a:lnSpc>
              <a:spcPct val="100000"/>
            </a:lnSpc>
            <a:spcBef>
              <a:spcPts val="0"/>
            </a:spcBef>
            <a:spcAft>
              <a:spcPts val="0"/>
            </a:spcAft>
            <a:buClrTx/>
            <a:buSzPct val="110000"/>
            <a:buFont typeface="+mj-lt"/>
            <a:buAutoNum type="alphaLcParenR"/>
            <a:tabLst/>
            <a:defRPr/>
          </a:pPr>
          <a:r>
            <a:rPr lang="en-US" sz="1050" b="0" i="0" baseline="0">
              <a:solidFill>
                <a:schemeClr val="dk1"/>
              </a:solidFill>
              <a:effectLst/>
              <a:latin typeface="Arial" pitchFamily="34" charset="0"/>
              <a:ea typeface="+mn-ea"/>
              <a:cs typeface="Arial" pitchFamily="34" charset="0"/>
            </a:rPr>
            <a:t>Fill in your program-specific language or data in the </a:t>
          </a:r>
          <a:r>
            <a:rPr lang="en-US" sz="1050" b="0" i="0" baseline="0">
              <a:solidFill>
                <a:schemeClr val="accent5"/>
              </a:solidFill>
              <a:effectLst/>
              <a:latin typeface="Arial" pitchFamily="34" charset="0"/>
              <a:ea typeface="+mn-ea"/>
              <a:cs typeface="Arial" pitchFamily="34" charset="0"/>
            </a:rPr>
            <a:t>light blue cells</a:t>
          </a:r>
          <a:r>
            <a:rPr lang="en-US" sz="1050" b="0" i="0" baseline="0">
              <a:solidFill>
                <a:schemeClr val="dk1"/>
              </a:solidFill>
              <a:effectLst/>
              <a:latin typeface="Arial" pitchFamily="34" charset="0"/>
              <a:ea typeface="+mn-ea"/>
              <a:cs typeface="Arial" pitchFamily="34" charset="0"/>
            </a:rPr>
            <a:t>.   </a:t>
          </a:r>
        </a:p>
        <a:p>
          <a:pPr marL="685800" marR="0" lvl="1" indent="-228600" defTabSz="914400" rtl="0" eaLnBrk="1" fontAlgn="auto" latinLnBrk="0" hangingPunct="1">
            <a:lnSpc>
              <a:spcPct val="100000"/>
            </a:lnSpc>
            <a:spcBef>
              <a:spcPts val="0"/>
            </a:spcBef>
            <a:spcAft>
              <a:spcPts val="0"/>
            </a:spcAft>
            <a:buClrTx/>
            <a:buSzPct val="110000"/>
            <a:buFont typeface="+mj-lt"/>
            <a:buAutoNum type="alphaLcParenR"/>
            <a:tabLst/>
            <a:defRPr/>
          </a:pPr>
          <a:endParaRPr lang="en-US" sz="1050" b="0" i="0" baseline="0">
            <a:solidFill>
              <a:schemeClr val="dk1"/>
            </a:solidFill>
            <a:effectLst/>
            <a:latin typeface="Arial" pitchFamily="34" charset="0"/>
            <a:ea typeface="+mn-ea"/>
            <a:cs typeface="Arial" pitchFamily="34" charset="0"/>
          </a:endParaRPr>
        </a:p>
        <a:p>
          <a:pPr marL="685800" marR="0" lvl="1" indent="-228600" defTabSz="914400" rtl="0" eaLnBrk="1" fontAlgn="auto" latinLnBrk="0" hangingPunct="1">
            <a:lnSpc>
              <a:spcPct val="100000"/>
            </a:lnSpc>
            <a:spcBef>
              <a:spcPts val="0"/>
            </a:spcBef>
            <a:spcAft>
              <a:spcPts val="0"/>
            </a:spcAft>
            <a:buClrTx/>
            <a:buSzPct val="110000"/>
            <a:buFont typeface="+mj-lt"/>
            <a:buAutoNum type="alphaLcParenR"/>
            <a:tabLst/>
            <a:defRPr/>
          </a:pPr>
          <a:r>
            <a:rPr lang="en-US" sz="1050" b="0" i="0" baseline="0">
              <a:solidFill>
                <a:schemeClr val="dk1"/>
              </a:solidFill>
              <a:effectLst/>
              <a:latin typeface="Arial" pitchFamily="34" charset="0"/>
              <a:ea typeface="+mn-ea"/>
              <a:cs typeface="Arial" pitchFamily="34" charset="0"/>
            </a:rPr>
            <a:t>Data will be calculated automatically in the </a:t>
          </a:r>
          <a:r>
            <a:rPr lang="en-US" sz="1050" b="0" i="0" baseline="0">
              <a:solidFill>
                <a:schemeClr val="accent5">
                  <a:lumMod val="50000"/>
                </a:schemeClr>
              </a:solidFill>
              <a:effectLst/>
              <a:latin typeface="Arial" pitchFamily="34" charset="0"/>
              <a:ea typeface="+mn-ea"/>
              <a:cs typeface="Arial" pitchFamily="34" charset="0"/>
            </a:rPr>
            <a:t>dark blue cells</a:t>
          </a:r>
          <a:r>
            <a:rPr lang="en-US" sz="1050" b="0" i="0" baseline="0">
              <a:solidFill>
                <a:schemeClr val="dk1"/>
              </a:solidFill>
              <a:effectLst/>
              <a:latin typeface="Arial" pitchFamily="34" charset="0"/>
              <a:ea typeface="+mn-ea"/>
              <a:cs typeface="Arial" pitchFamily="34" charset="0"/>
            </a:rPr>
            <a:t>.  </a:t>
          </a:r>
          <a:r>
            <a:rPr lang="en-US" sz="1050" b="1" i="1" baseline="0">
              <a:solidFill>
                <a:schemeClr val="dk1"/>
              </a:solidFill>
              <a:effectLst/>
              <a:latin typeface="Arial" pitchFamily="34" charset="0"/>
              <a:ea typeface="+mn-ea"/>
              <a:cs typeface="Arial" pitchFamily="34" charset="0"/>
            </a:rPr>
            <a:t>If you type directly into these cells, the built-in formulas</a:t>
          </a:r>
          <a:r>
            <a:rPr lang="en-US" sz="1050" b="0" i="0" baseline="0">
              <a:solidFill>
                <a:schemeClr val="dk1"/>
              </a:solidFill>
              <a:effectLst/>
              <a:latin typeface="Arial" pitchFamily="34" charset="0"/>
              <a:ea typeface="+mn-ea"/>
              <a:cs typeface="Arial" pitchFamily="34" charset="0"/>
            </a:rPr>
            <a:t> </a:t>
          </a:r>
          <a:r>
            <a:rPr lang="en-US" sz="1050" b="1" i="1" baseline="0">
              <a:solidFill>
                <a:schemeClr val="dk1"/>
              </a:solidFill>
              <a:effectLst/>
              <a:latin typeface="Arial" pitchFamily="34" charset="0"/>
              <a:ea typeface="+mn-ea"/>
              <a:cs typeface="Arial" pitchFamily="34" charset="0"/>
            </a:rPr>
            <a:t>will be lost.</a:t>
          </a:r>
          <a:endParaRPr lang="en-US" sz="1050">
            <a:effectLst/>
            <a:latin typeface="Arial" pitchFamily="34" charset="0"/>
            <a:cs typeface="Arial" pitchFamily="34" charset="0"/>
          </a:endParaRPr>
        </a:p>
        <a:p>
          <a:pPr rtl="0"/>
          <a:endParaRPr lang="en-US" sz="1050" b="0" i="0" baseline="0">
            <a:solidFill>
              <a:schemeClr val="dk1"/>
            </a:solidFill>
            <a:effectLst/>
            <a:latin typeface="Arial" pitchFamily="34" charset="0"/>
            <a:ea typeface="+mn-ea"/>
            <a:cs typeface="Arial" pitchFamily="34" charset="0"/>
          </a:endParaRPr>
        </a:p>
        <a:p>
          <a:pPr rtl="0"/>
          <a:r>
            <a:rPr lang="en-US" sz="1050" b="0" i="0" baseline="0">
              <a:solidFill>
                <a:schemeClr val="dk1"/>
              </a:solidFill>
              <a:effectLst/>
              <a:latin typeface="Arial" pitchFamily="34" charset="0"/>
              <a:ea typeface="+mn-ea"/>
              <a:cs typeface="Arial" pitchFamily="34" charset="0"/>
            </a:rPr>
            <a:t>To get started, enter the overview information about your worksite health promotion and protection (WHPP) program name in the light blue shaded boxes on this sheet.  </a:t>
          </a:r>
          <a:endParaRPr lang="en-US" sz="1050">
            <a:effectLst/>
            <a:latin typeface="Arial" pitchFamily="34" charset="0"/>
            <a:cs typeface="Arial" pitchFamily="34" charset="0"/>
          </a:endParaRPr>
        </a:p>
        <a:p>
          <a:pPr rtl="0"/>
          <a:endParaRPr lang="en-US" sz="1050" b="1" i="0" baseline="0">
            <a:solidFill>
              <a:schemeClr val="dk1"/>
            </a:solidFill>
            <a:effectLst/>
            <a:latin typeface="Arial" pitchFamily="34" charset="0"/>
            <a:ea typeface="+mn-ea"/>
            <a:cs typeface="Arial" pitchFamily="34" charset="0"/>
          </a:endParaRPr>
        </a:p>
        <a:p>
          <a:pPr rtl="0"/>
          <a:r>
            <a:rPr lang="en-US" sz="1100" b="1" i="0" baseline="0">
              <a:solidFill>
                <a:schemeClr val="dk1"/>
              </a:solidFill>
              <a:effectLst/>
              <a:latin typeface="Arial" pitchFamily="34" charset="0"/>
              <a:ea typeface="+mn-ea"/>
              <a:cs typeface="Arial" pitchFamily="34" charset="0"/>
            </a:rPr>
            <a:t>Notes</a:t>
          </a:r>
        </a:p>
        <a:p>
          <a:pPr rtl="0"/>
          <a:endParaRPr lang="en-US" sz="1100">
            <a:effectLst/>
            <a:latin typeface="Arial" pitchFamily="34" charset="0"/>
            <a:cs typeface="Arial" pitchFamily="34" charset="0"/>
          </a:endParaRPr>
        </a:p>
        <a:p>
          <a:pPr marL="171450" indent="-171450" rtl="0">
            <a:buFont typeface="Arial" pitchFamily="34" charset="0"/>
            <a:buChar char="•"/>
          </a:pPr>
          <a:r>
            <a:rPr lang="en-US" sz="1050" b="0" i="0" baseline="0">
              <a:solidFill>
                <a:schemeClr val="dk1"/>
              </a:solidFill>
              <a:effectLst/>
              <a:latin typeface="Arial" pitchFamily="34" charset="0"/>
              <a:ea typeface="+mn-ea"/>
              <a:cs typeface="Arial" pitchFamily="34" charset="0"/>
            </a:rPr>
            <a:t>Refer to the Transit Practitioner's Guide for additional information, tools and resources to assist with your program planning, monitoring and evaluation. </a:t>
          </a:r>
        </a:p>
        <a:p>
          <a:pPr marL="171450" indent="-171450" rtl="0">
            <a:buFont typeface="Arial" pitchFamily="34" charset="0"/>
            <a:buChar char="•"/>
          </a:pPr>
          <a:endParaRPr lang="en-US" sz="1050">
            <a:effectLst/>
            <a:latin typeface="Arial" pitchFamily="34" charset="0"/>
            <a:cs typeface="Arial" pitchFamily="34" charset="0"/>
          </a:endParaRPr>
        </a:p>
        <a:p>
          <a:pPr marL="171450" indent="-171450" rtl="0">
            <a:buFont typeface="Arial" pitchFamily="34" charset="0"/>
            <a:buChar char="•"/>
          </a:pPr>
          <a:r>
            <a:rPr lang="en-US" sz="1050" b="0" i="0" baseline="0">
              <a:solidFill>
                <a:schemeClr val="dk1"/>
              </a:solidFill>
              <a:effectLst/>
              <a:latin typeface="Arial" pitchFamily="34" charset="0"/>
              <a:ea typeface="+mn-ea"/>
              <a:cs typeface="Arial" pitchFamily="34" charset="0"/>
            </a:rPr>
            <a:t>This spreadsheet is designed to be practical and easy to use. It can't do everything needed to fully evaluate the workplace health protection and promotion activities in your organization. Work with colleagues from other departments such as finance, risk management and HR to use and interpret the results.</a:t>
          </a:r>
        </a:p>
        <a:p>
          <a:pPr marL="171450" indent="-171450" rtl="0">
            <a:buFont typeface="Arial" pitchFamily="34" charset="0"/>
            <a:buChar char="•"/>
          </a:pPr>
          <a:endParaRPr lang="en-US" sz="1050">
            <a:effectLst/>
            <a:latin typeface="Arial" pitchFamily="34" charset="0"/>
            <a:cs typeface="Arial" pitchFamily="34" charset="0"/>
          </a:endParaRPr>
        </a:p>
        <a:p>
          <a:pPr marL="171450" indent="-171450" rtl="0">
            <a:buFont typeface="Arial" pitchFamily="34" charset="0"/>
            <a:buChar char="•"/>
          </a:pPr>
          <a:r>
            <a:rPr lang="en-US" sz="1050" b="0" i="0" baseline="0">
              <a:solidFill>
                <a:schemeClr val="dk1"/>
              </a:solidFill>
              <a:effectLst/>
              <a:latin typeface="Arial" pitchFamily="34" charset="0"/>
              <a:ea typeface="+mn-ea"/>
              <a:cs typeface="Arial" pitchFamily="34" charset="0"/>
            </a:rPr>
            <a:t>Some of the potential targets and benefits suggested may seem unrelated to your program's purpose or reach, such as occupational injuries or vehicle accidents. Leave them out if they don't apply to you.</a:t>
          </a:r>
        </a:p>
        <a:p>
          <a:pPr marL="171450" indent="-171450" rtl="0">
            <a:buFont typeface="Arial" pitchFamily="34" charset="0"/>
            <a:buChar char="•"/>
          </a:pPr>
          <a:endParaRPr lang="en-US" sz="1050">
            <a:effectLst/>
            <a:latin typeface="Arial" pitchFamily="34" charset="0"/>
            <a:cs typeface="Arial" pitchFamily="34" charset="0"/>
          </a:endParaRPr>
        </a:p>
        <a:p>
          <a:pPr marL="171450" indent="-171450" rtl="0">
            <a:buFont typeface="Arial" pitchFamily="34" charset="0"/>
            <a:buChar char="•"/>
          </a:pPr>
          <a:r>
            <a:rPr lang="en-US" sz="1050" b="0" i="0" baseline="0">
              <a:solidFill>
                <a:schemeClr val="dk1"/>
              </a:solidFill>
              <a:effectLst/>
              <a:latin typeface="Arial" pitchFamily="34" charset="0"/>
              <a:ea typeface="+mn-ea"/>
              <a:cs typeface="Arial" pitchFamily="34" charset="0"/>
            </a:rPr>
            <a:t>This template is designed for transit operator health promotion and protection programs. Modify the work sheets for programs that target other or all titles. </a:t>
          </a:r>
        </a:p>
        <a:p>
          <a:pPr marL="171450" indent="-171450" rtl="0">
            <a:buFont typeface="Arial" pitchFamily="34" charset="0"/>
            <a:buChar char="•"/>
          </a:pPr>
          <a:endParaRPr lang="en-US" sz="1050" b="0" i="0" baseline="0">
            <a:solidFill>
              <a:schemeClr val="dk1"/>
            </a:solidFill>
            <a:effectLst/>
            <a:latin typeface="Arial" pitchFamily="34" charset="0"/>
            <a:ea typeface="+mn-ea"/>
            <a:cs typeface="Arial" pitchFamily="34" charset="0"/>
          </a:endParaRPr>
        </a:p>
        <a:p>
          <a:pPr marL="0" indent="0" rtl="0">
            <a:buFont typeface="Arial" pitchFamily="34" charset="0"/>
            <a:buNone/>
          </a:pPr>
          <a:r>
            <a:rPr lang="en-US" sz="1100" b="1" i="0" baseline="0">
              <a:solidFill>
                <a:schemeClr val="dk1"/>
              </a:solidFill>
              <a:effectLst/>
              <a:latin typeface="Arial" pitchFamily="34" charset="0"/>
              <a:ea typeface="+mn-ea"/>
              <a:cs typeface="Arial" pitchFamily="34" charset="0"/>
            </a:rPr>
            <a:t>Sponsorship and Author</a:t>
          </a:r>
        </a:p>
        <a:p>
          <a:endParaRPr lang="en-US" sz="1050">
            <a:solidFill>
              <a:schemeClr val="dk1"/>
            </a:solidFill>
            <a:effectLst/>
            <a:latin typeface="Arial" pitchFamily="34" charset="0"/>
            <a:ea typeface="+mn-ea"/>
            <a:cs typeface="Arial" pitchFamily="34" charset="0"/>
          </a:endParaRPr>
        </a:p>
        <a:p>
          <a:r>
            <a:rPr lang="en-US" sz="1050">
              <a:solidFill>
                <a:schemeClr val="dk1"/>
              </a:solidFill>
              <a:effectLst/>
              <a:latin typeface="Arial" pitchFamily="34" charset="0"/>
              <a:ea typeface="+mn-ea"/>
              <a:cs typeface="Arial" pitchFamily="34" charset="0"/>
            </a:rPr>
            <a:t>This work was sponsored by Federal Transit Administration as</a:t>
          </a:r>
          <a:r>
            <a:rPr lang="en-US" sz="1050" baseline="0">
              <a:solidFill>
                <a:schemeClr val="dk1"/>
              </a:solidFill>
              <a:effectLst/>
              <a:latin typeface="Arial" pitchFamily="34" charset="0"/>
              <a:ea typeface="+mn-ea"/>
              <a:cs typeface="Arial" pitchFamily="34" charset="0"/>
            </a:rPr>
            <a:t> part of </a:t>
          </a:r>
          <a:r>
            <a:rPr lang="en-US" sz="1050">
              <a:solidFill>
                <a:schemeClr val="dk1"/>
              </a:solidFill>
              <a:effectLst/>
              <a:latin typeface="Arial" pitchFamily="34" charset="0"/>
              <a:ea typeface="+mn-ea"/>
              <a:cs typeface="Arial" pitchFamily="34" charset="0"/>
            </a:rPr>
            <a:t>the Transit Cooperative Research Program.</a:t>
          </a:r>
          <a:r>
            <a:rPr lang="en-US" sz="1050" baseline="0">
              <a:solidFill>
                <a:schemeClr val="dk1"/>
              </a:solidFill>
              <a:effectLst/>
              <a:latin typeface="Arial" pitchFamily="34" charset="0"/>
              <a:ea typeface="+mn-ea"/>
              <a:cs typeface="Arial" pitchFamily="34" charset="0"/>
            </a:rPr>
            <a:t> Planning, Evaluation and ROI template is designed by the Transportation Learning Center and reviewed by worksite health protection and promotion subject matter experts in transit. </a:t>
          </a:r>
          <a:endParaRPr lang="en-US" sz="1050" b="1" i="0" baseline="0">
            <a:solidFill>
              <a:schemeClr val="dk1"/>
            </a:solidFill>
            <a:effectLst/>
            <a:latin typeface="Arial" pitchFamily="34" charset="0"/>
            <a:ea typeface="+mn-ea"/>
            <a:cs typeface="Arial"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817245</xdr:colOff>
      <xdr:row>1</xdr:row>
      <xdr:rowOff>15240</xdr:rowOff>
    </xdr:from>
    <xdr:to>
      <xdr:col>4</xdr:col>
      <xdr:colOff>610188</xdr:colOff>
      <xdr:row>1</xdr:row>
      <xdr:rowOff>289560</xdr:rowOff>
    </xdr:to>
    <xdr:grpSp>
      <xdr:nvGrpSpPr>
        <xdr:cNvPr id="3" name="Group 2"/>
        <xdr:cNvGrpSpPr/>
      </xdr:nvGrpSpPr>
      <xdr:grpSpPr>
        <a:xfrm>
          <a:off x="2105025" y="144780"/>
          <a:ext cx="4867863" cy="274320"/>
          <a:chOff x="1297305" y="167640"/>
          <a:chExt cx="4867863" cy="274320"/>
        </a:xfrm>
        <a:solidFill>
          <a:srgbClr val="C6E7FC"/>
        </a:solidFill>
      </xdr:grpSpPr>
      <xdr:grpSp>
        <xdr:nvGrpSpPr>
          <xdr:cNvPr id="31" name="Group 35"/>
          <xdr:cNvGrpSpPr/>
        </xdr:nvGrpSpPr>
        <xdr:grpSpPr>
          <a:xfrm>
            <a:off x="1297305" y="167640"/>
            <a:ext cx="3646758" cy="274320"/>
            <a:chOff x="1524000" y="1000125"/>
            <a:chExt cx="3549603" cy="274320"/>
          </a:xfrm>
          <a:grpFill/>
        </xdr:grpSpPr>
        <xdr:sp macro="" textlink="">
          <xdr:nvSpPr>
            <xdr:cNvPr id="32" name="Text Box 3">
              <a:hlinkClick xmlns:r="http://schemas.openxmlformats.org/officeDocument/2006/relationships" r:id="rId1"/>
            </xdr:cNvPr>
            <xdr:cNvSpPr txBox="1">
              <a:spLocks noChangeArrowheads="1"/>
            </xdr:cNvSpPr>
          </xdr:nvSpPr>
          <xdr:spPr bwMode="auto">
            <a:xfrm>
              <a:off x="1524000" y="1000125"/>
              <a:ext cx="1120728" cy="274320"/>
            </a:xfrm>
            <a:prstGeom prst="rect">
              <a:avLst/>
            </a:prstGeom>
            <a:grpFill/>
            <a:ln w="12700">
              <a:solidFill>
                <a:schemeClr val="accent5">
                  <a:lumMod val="50000"/>
                </a:schemeClr>
              </a:solidFill>
              <a:headEnd/>
              <a:tailEnd/>
            </a:ln>
          </xdr:spPr>
          <xdr:style>
            <a:lnRef idx="1">
              <a:schemeClr val="accent5"/>
            </a:lnRef>
            <a:fillRef idx="2">
              <a:schemeClr val="accent5"/>
            </a:fillRef>
            <a:effectRef idx="1">
              <a:schemeClr val="accent5"/>
            </a:effectRef>
            <a:fontRef idx="minor">
              <a:schemeClr val="dk1"/>
            </a:fontRef>
          </xdr:style>
          <xdr:txBody>
            <a:bodyPr vertOverflow="clip" wrap="square" lIns="0" tIns="0" rIns="0" bIns="0" anchor="ctr" upright="1"/>
            <a:lstStyle/>
            <a:p>
              <a:pPr algn="ctr" rtl="0">
                <a:defRPr sz="1000"/>
              </a:pPr>
              <a:r>
                <a:rPr lang="en-US" sz="900" b="1" i="0" u="none" strike="noStrike" baseline="0">
                  <a:solidFill>
                    <a:srgbClr val="002060"/>
                  </a:solidFill>
                  <a:effectLst/>
                  <a:latin typeface="Arial"/>
                  <a:cs typeface="Arial"/>
                </a:rPr>
                <a:t>Sample</a:t>
              </a:r>
              <a:endParaRPr lang="en-US" sz="900" b="1">
                <a:solidFill>
                  <a:srgbClr val="002060"/>
                </a:solidFill>
                <a:effectLst/>
              </a:endParaRPr>
            </a:p>
          </xdr:txBody>
        </xdr:sp>
        <xdr:sp macro="" textlink="">
          <xdr:nvSpPr>
            <xdr:cNvPr id="33" name="Text Box 3">
              <a:hlinkClick xmlns:r="http://schemas.openxmlformats.org/officeDocument/2006/relationships" r:id="rId2"/>
            </xdr:cNvPr>
            <xdr:cNvSpPr txBox="1">
              <a:spLocks noChangeArrowheads="1"/>
            </xdr:cNvSpPr>
          </xdr:nvSpPr>
          <xdr:spPr bwMode="auto">
            <a:xfrm>
              <a:off x="2752725" y="1000125"/>
              <a:ext cx="1120728" cy="274320"/>
            </a:xfrm>
            <a:prstGeom prst="rect">
              <a:avLst/>
            </a:prstGeom>
            <a:grpFill/>
            <a:ln w="12700">
              <a:solidFill>
                <a:schemeClr val="accent5">
                  <a:lumMod val="50000"/>
                </a:schemeClr>
              </a:solidFill>
              <a:headEnd/>
              <a:tailEnd/>
            </a:ln>
          </xdr:spPr>
          <xdr:style>
            <a:lnRef idx="1">
              <a:schemeClr val="accent5"/>
            </a:lnRef>
            <a:fillRef idx="2">
              <a:schemeClr val="accent5"/>
            </a:fillRef>
            <a:effectRef idx="1">
              <a:schemeClr val="accent5"/>
            </a:effectRef>
            <a:fontRef idx="minor">
              <a:schemeClr val="dk1"/>
            </a:fontRef>
          </xdr:style>
          <xdr:txBody>
            <a:bodyPr vertOverflow="clip" wrap="square" lIns="0" tIns="0" rIns="0" bIns="0" anchor="ctr" upright="1"/>
            <a:lstStyle/>
            <a:p>
              <a:pPr algn="ctr" rtl="0">
                <a:defRPr sz="1000"/>
              </a:pPr>
              <a:r>
                <a:rPr lang="en-US" sz="900" b="1" i="0" u="none" strike="noStrike" baseline="0">
                  <a:solidFill>
                    <a:srgbClr val="002060"/>
                  </a:solidFill>
                  <a:effectLst/>
                  <a:latin typeface="Arial"/>
                  <a:cs typeface="Arial"/>
                </a:rPr>
                <a:t>Goal 1</a:t>
              </a:r>
              <a:endParaRPr lang="en-US" sz="900" b="1">
                <a:solidFill>
                  <a:srgbClr val="002060"/>
                </a:solidFill>
                <a:effectLst/>
              </a:endParaRPr>
            </a:p>
          </xdr:txBody>
        </xdr:sp>
        <xdr:sp macro="" textlink="">
          <xdr:nvSpPr>
            <xdr:cNvPr id="34" name="Text Box 3">
              <a:hlinkClick xmlns:r="http://schemas.openxmlformats.org/officeDocument/2006/relationships" r:id="rId3"/>
            </xdr:cNvPr>
            <xdr:cNvSpPr txBox="1">
              <a:spLocks noChangeArrowheads="1"/>
            </xdr:cNvSpPr>
          </xdr:nvSpPr>
          <xdr:spPr bwMode="auto">
            <a:xfrm>
              <a:off x="3952875" y="1000125"/>
              <a:ext cx="1120728" cy="274320"/>
            </a:xfrm>
            <a:prstGeom prst="rect">
              <a:avLst/>
            </a:prstGeom>
            <a:grpFill/>
            <a:ln w="12700">
              <a:solidFill>
                <a:schemeClr val="accent5">
                  <a:lumMod val="50000"/>
                </a:schemeClr>
              </a:solidFill>
              <a:headEnd/>
              <a:tailEnd/>
            </a:ln>
          </xdr:spPr>
          <xdr:style>
            <a:lnRef idx="1">
              <a:schemeClr val="accent5"/>
            </a:lnRef>
            <a:fillRef idx="2">
              <a:schemeClr val="accent5"/>
            </a:fillRef>
            <a:effectRef idx="1">
              <a:schemeClr val="accent5"/>
            </a:effectRef>
            <a:fontRef idx="minor">
              <a:schemeClr val="dk1"/>
            </a:fontRef>
          </xdr:style>
          <xdr:txBody>
            <a:bodyPr vertOverflow="clip" wrap="square" lIns="0" tIns="0" rIns="0" bIns="0" anchor="ctr" upright="1"/>
            <a:lstStyle/>
            <a:p>
              <a:pPr algn="ctr" rtl="0">
                <a:defRPr sz="1000"/>
              </a:pPr>
              <a:r>
                <a:rPr lang="en-US" sz="900" b="1" i="0" u="none" strike="noStrike" baseline="0">
                  <a:solidFill>
                    <a:srgbClr val="002060"/>
                  </a:solidFill>
                  <a:effectLst/>
                  <a:latin typeface="Arial"/>
                  <a:cs typeface="Arial"/>
                </a:rPr>
                <a:t>Goal 2</a:t>
              </a:r>
              <a:endParaRPr lang="en-US" sz="900" b="1">
                <a:solidFill>
                  <a:srgbClr val="002060"/>
                </a:solidFill>
                <a:effectLst/>
              </a:endParaRPr>
            </a:p>
          </xdr:txBody>
        </xdr:sp>
      </xdr:grpSp>
      <xdr:sp macro="" textlink="">
        <xdr:nvSpPr>
          <xdr:cNvPr id="35" name="Text Box 3">
            <a:hlinkClick xmlns:r="http://schemas.openxmlformats.org/officeDocument/2006/relationships" r:id="rId4"/>
          </xdr:cNvPr>
          <xdr:cNvSpPr txBox="1">
            <a:spLocks noChangeArrowheads="1"/>
          </xdr:cNvSpPr>
        </xdr:nvSpPr>
        <xdr:spPr bwMode="auto">
          <a:xfrm>
            <a:off x="5023485" y="167640"/>
            <a:ext cx="1141683" cy="274320"/>
          </a:xfrm>
          <a:prstGeom prst="rect">
            <a:avLst/>
          </a:prstGeom>
          <a:grpFill/>
          <a:ln w="12700">
            <a:solidFill>
              <a:schemeClr val="accent5">
                <a:lumMod val="50000"/>
              </a:schemeClr>
            </a:solidFill>
            <a:headEnd/>
            <a:tailEnd/>
          </a:ln>
        </xdr:spPr>
        <xdr:style>
          <a:lnRef idx="1">
            <a:schemeClr val="accent5"/>
          </a:lnRef>
          <a:fillRef idx="2">
            <a:schemeClr val="accent5"/>
          </a:fillRef>
          <a:effectRef idx="1">
            <a:schemeClr val="accent5"/>
          </a:effectRef>
          <a:fontRef idx="minor">
            <a:schemeClr val="dk1"/>
          </a:fontRef>
        </xdr:style>
        <xdr:txBody>
          <a:bodyPr vertOverflow="clip" wrap="square" lIns="0" tIns="0" rIns="0" bIns="0" anchor="ctr" upright="1"/>
          <a:lstStyle/>
          <a:p>
            <a:pPr algn="ctr" rtl="0">
              <a:defRPr sz="1000"/>
            </a:pPr>
            <a:r>
              <a:rPr lang="en-US" sz="900" b="1" i="0" u="none" strike="noStrike" baseline="0">
                <a:solidFill>
                  <a:srgbClr val="002060"/>
                </a:solidFill>
                <a:effectLst/>
                <a:latin typeface="Arial"/>
                <a:cs typeface="Arial"/>
              </a:rPr>
              <a:t>Goal 3</a:t>
            </a:r>
            <a:endParaRPr lang="en-US" sz="900" b="1">
              <a:solidFill>
                <a:srgbClr val="002060"/>
              </a:solidFill>
              <a:effectLst/>
            </a:endParaRPr>
          </a:p>
        </xdr:txBody>
      </xdr:sp>
    </xdr:grpSp>
    <xdr:clientData/>
  </xdr:twoCellAnchor>
  <xdr:twoCellAnchor>
    <xdr:from>
      <xdr:col>3</xdr:col>
      <xdr:colOff>396240</xdr:colOff>
      <xdr:row>3</xdr:row>
      <xdr:rowOff>7620</xdr:rowOff>
    </xdr:from>
    <xdr:to>
      <xdr:col>8</xdr:col>
      <xdr:colOff>114300</xdr:colOff>
      <xdr:row>16</xdr:row>
      <xdr:rowOff>266700</xdr:rowOff>
    </xdr:to>
    <xdr:sp macro="" textlink="">
      <xdr:nvSpPr>
        <xdr:cNvPr id="8" name="TextBox 7"/>
        <xdr:cNvSpPr txBox="1"/>
      </xdr:nvSpPr>
      <xdr:spPr>
        <a:xfrm>
          <a:off x="5935980" y="640080"/>
          <a:ext cx="3566160" cy="3284220"/>
        </a:xfrm>
        <a:prstGeom prst="rect">
          <a:avLst/>
        </a:prstGeom>
        <a:solidFill>
          <a:srgbClr val="C6E7FC"/>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274320" tIns="228600" rIns="274320" bIns="228600" rtlCol="0" anchor="t"/>
        <a:lstStyle/>
        <a:p>
          <a:r>
            <a:rPr lang="en-US" sz="1200" b="1">
              <a:solidFill>
                <a:schemeClr val="tx1"/>
              </a:solidFill>
              <a:latin typeface="Arial" pitchFamily="34" charset="0"/>
              <a:cs typeface="Arial" pitchFamily="34" charset="0"/>
            </a:rPr>
            <a:t>Instructions</a:t>
          </a:r>
          <a:endParaRPr lang="en-US" sz="1200" b="1">
            <a:ln>
              <a:solidFill>
                <a:schemeClr val="tx1"/>
              </a:solidFill>
            </a:ln>
            <a:solidFill>
              <a:schemeClr val="tx1"/>
            </a:solidFill>
            <a:latin typeface="Arial" pitchFamily="34" charset="0"/>
            <a:cs typeface="Arial" pitchFamily="34" charset="0"/>
          </a:endParaRPr>
        </a:p>
        <a:p>
          <a:pPr marL="228600" indent="-228600">
            <a:lnSpc>
              <a:spcPct val="100000"/>
            </a:lnSpc>
            <a:buSzPct val="110000"/>
            <a:buFont typeface="+mj-ea"/>
            <a:buAutoNum type="circleNumDbPlain"/>
          </a:pPr>
          <a:endParaRPr lang="en-US" sz="1050" baseline="0">
            <a:solidFill>
              <a:schemeClr val="tx1"/>
            </a:solidFill>
            <a:latin typeface="Arial" pitchFamily="34" charset="0"/>
            <a:cs typeface="Arial" pitchFamily="34" charset="0"/>
          </a:endParaRPr>
        </a:p>
        <a:p>
          <a:pPr marL="228600" marR="0" indent="-228600" defTabSz="914400" rtl="0" eaLnBrk="1" fontAlgn="auto" latinLnBrk="0" hangingPunct="1">
            <a:lnSpc>
              <a:spcPct val="100000"/>
            </a:lnSpc>
            <a:spcBef>
              <a:spcPts val="0"/>
            </a:spcBef>
            <a:spcAft>
              <a:spcPts val="0"/>
            </a:spcAft>
            <a:buClrTx/>
            <a:buSzPct val="110000"/>
            <a:buFont typeface="+mj-ea"/>
            <a:buAutoNum type="circleNumDbPlain"/>
            <a:tabLst/>
            <a:defRPr/>
          </a:pPr>
          <a:r>
            <a:rPr lang="en-US" sz="1050" b="0" i="0" baseline="0">
              <a:solidFill>
                <a:schemeClr val="dk1"/>
              </a:solidFill>
              <a:effectLst/>
              <a:latin typeface="Arial" pitchFamily="34" charset="0"/>
              <a:ea typeface="+mn-ea"/>
              <a:cs typeface="Arial" pitchFamily="34" charset="0"/>
            </a:rPr>
            <a:t>Transfer your program goals from the </a:t>
          </a:r>
          <a:r>
            <a:rPr lang="en-US" sz="1050" b="1" i="0" baseline="0">
              <a:solidFill>
                <a:schemeClr val="dk1"/>
              </a:solidFill>
              <a:effectLst/>
              <a:latin typeface="Arial" pitchFamily="34" charset="0"/>
              <a:ea typeface="+mn-ea"/>
              <a:cs typeface="Arial" pitchFamily="34" charset="0"/>
            </a:rPr>
            <a:t>Overview</a:t>
          </a:r>
          <a:r>
            <a:rPr lang="en-US" sz="1050" b="0" i="0" baseline="0">
              <a:solidFill>
                <a:schemeClr val="dk1"/>
              </a:solidFill>
              <a:effectLst/>
              <a:latin typeface="Arial" pitchFamily="34" charset="0"/>
              <a:ea typeface="+mn-ea"/>
              <a:cs typeface="Arial" pitchFamily="34" charset="0"/>
            </a:rPr>
            <a:t> sheet to this sheet.</a:t>
          </a:r>
        </a:p>
        <a:p>
          <a:pPr marL="228600" marR="0" indent="-228600" defTabSz="914400" rtl="0" eaLnBrk="1" fontAlgn="auto" latinLnBrk="0" hangingPunct="1">
            <a:lnSpc>
              <a:spcPct val="100000"/>
            </a:lnSpc>
            <a:spcBef>
              <a:spcPts val="0"/>
            </a:spcBef>
            <a:spcAft>
              <a:spcPts val="0"/>
            </a:spcAft>
            <a:buClrTx/>
            <a:buSzPct val="110000"/>
            <a:buFont typeface="+mj-ea"/>
            <a:buAutoNum type="circleNumDbPlain"/>
            <a:tabLst/>
            <a:defRPr/>
          </a:pPr>
          <a:endParaRPr lang="en-US" sz="1050" b="0" i="0" baseline="0">
            <a:solidFill>
              <a:schemeClr val="dk1"/>
            </a:solidFill>
            <a:effectLst/>
            <a:latin typeface="Arial" pitchFamily="34" charset="0"/>
            <a:ea typeface="+mn-ea"/>
            <a:cs typeface="Arial" pitchFamily="34" charset="0"/>
          </a:endParaRPr>
        </a:p>
        <a:p>
          <a:pPr marL="228600" marR="0" indent="-228600" defTabSz="914400" rtl="0" eaLnBrk="1" fontAlgn="auto" latinLnBrk="0" hangingPunct="1">
            <a:lnSpc>
              <a:spcPct val="100000"/>
            </a:lnSpc>
            <a:spcBef>
              <a:spcPts val="0"/>
            </a:spcBef>
            <a:spcAft>
              <a:spcPts val="0"/>
            </a:spcAft>
            <a:buClrTx/>
            <a:buSzPct val="110000"/>
            <a:buFont typeface="+mj-ea"/>
            <a:buAutoNum type="circleNumDbPlain"/>
            <a:tabLst/>
            <a:defRPr/>
          </a:pPr>
          <a:r>
            <a:rPr lang="en-US" sz="1050" b="0" i="0" baseline="0">
              <a:solidFill>
                <a:schemeClr val="dk1"/>
              </a:solidFill>
              <a:effectLst/>
              <a:latin typeface="Arial" pitchFamily="34" charset="0"/>
              <a:ea typeface="+mn-ea"/>
              <a:cs typeface="Arial" pitchFamily="34" charset="0"/>
            </a:rPr>
            <a:t>Define the measurable objectives each goal encompasses.</a:t>
          </a:r>
        </a:p>
        <a:p>
          <a:pPr marL="228600" marR="0" indent="-228600" defTabSz="914400" rtl="0" eaLnBrk="1" fontAlgn="auto" latinLnBrk="0" hangingPunct="1">
            <a:lnSpc>
              <a:spcPct val="100000"/>
            </a:lnSpc>
            <a:spcBef>
              <a:spcPts val="0"/>
            </a:spcBef>
            <a:spcAft>
              <a:spcPts val="0"/>
            </a:spcAft>
            <a:buClrTx/>
            <a:buSzPct val="110000"/>
            <a:buFont typeface="+mj-ea"/>
            <a:buAutoNum type="circleNumDbPlain"/>
            <a:tabLst/>
            <a:defRPr/>
          </a:pPr>
          <a:endParaRPr lang="en-US" sz="1050" b="0" i="0" baseline="0">
            <a:solidFill>
              <a:schemeClr val="dk1"/>
            </a:solidFill>
            <a:effectLst/>
            <a:latin typeface="Arial" pitchFamily="34" charset="0"/>
            <a:ea typeface="+mn-ea"/>
            <a:cs typeface="Arial" pitchFamily="34" charset="0"/>
          </a:endParaRPr>
        </a:p>
        <a:p>
          <a:pPr marL="228600" marR="0" indent="-228600" defTabSz="914400" rtl="0" eaLnBrk="1" fontAlgn="auto" latinLnBrk="0" hangingPunct="1">
            <a:lnSpc>
              <a:spcPct val="100000"/>
            </a:lnSpc>
            <a:spcBef>
              <a:spcPts val="0"/>
            </a:spcBef>
            <a:spcAft>
              <a:spcPts val="0"/>
            </a:spcAft>
            <a:buClrTx/>
            <a:buSzPct val="110000"/>
            <a:buFont typeface="+mj-ea"/>
            <a:buAutoNum type="circleNumDbPlain"/>
            <a:tabLst/>
            <a:defRPr/>
          </a:pPr>
          <a:r>
            <a:rPr lang="en-US" sz="1050" b="0" i="0" baseline="0">
              <a:solidFill>
                <a:schemeClr val="dk1"/>
              </a:solidFill>
              <a:effectLst/>
              <a:latin typeface="Arial" pitchFamily="34" charset="0"/>
              <a:ea typeface="+mn-ea"/>
              <a:cs typeface="Arial" pitchFamily="34" charset="0"/>
            </a:rPr>
            <a:t>Decide what activities, program components and actions are needed.</a:t>
          </a:r>
        </a:p>
        <a:p>
          <a:pPr marL="228600" marR="0" indent="-228600" defTabSz="914400" rtl="0" eaLnBrk="1" fontAlgn="auto" latinLnBrk="0" hangingPunct="1">
            <a:lnSpc>
              <a:spcPct val="100000"/>
            </a:lnSpc>
            <a:spcBef>
              <a:spcPts val="0"/>
            </a:spcBef>
            <a:spcAft>
              <a:spcPts val="0"/>
            </a:spcAft>
            <a:buClrTx/>
            <a:buSzPct val="110000"/>
            <a:buFont typeface="+mj-ea"/>
            <a:buAutoNum type="circleNumDbPlain"/>
            <a:tabLst/>
            <a:defRPr/>
          </a:pPr>
          <a:endParaRPr lang="en-US" sz="1050" b="0" i="0" baseline="0">
            <a:solidFill>
              <a:schemeClr val="dk1"/>
            </a:solidFill>
            <a:effectLst/>
            <a:latin typeface="Arial" pitchFamily="34" charset="0"/>
            <a:ea typeface="+mn-ea"/>
            <a:cs typeface="Arial" pitchFamily="34" charset="0"/>
          </a:endParaRPr>
        </a:p>
        <a:p>
          <a:pPr marL="228600" marR="0" indent="-228600" defTabSz="914400" rtl="0" eaLnBrk="1" fontAlgn="auto" latinLnBrk="0" hangingPunct="1">
            <a:lnSpc>
              <a:spcPct val="100000"/>
            </a:lnSpc>
            <a:spcBef>
              <a:spcPts val="0"/>
            </a:spcBef>
            <a:spcAft>
              <a:spcPts val="0"/>
            </a:spcAft>
            <a:buClrTx/>
            <a:buSzPct val="110000"/>
            <a:buFont typeface="+mj-ea"/>
            <a:buAutoNum type="circleNumDbPlain"/>
            <a:tabLst/>
            <a:defRPr/>
          </a:pPr>
          <a:r>
            <a:rPr lang="en-US" sz="1050" b="0" i="0" baseline="0">
              <a:solidFill>
                <a:schemeClr val="dk1"/>
              </a:solidFill>
              <a:effectLst/>
              <a:latin typeface="Arial" pitchFamily="34" charset="0"/>
              <a:ea typeface="+mn-ea"/>
              <a:cs typeface="Arial" pitchFamily="34" charset="0"/>
            </a:rPr>
            <a:t>For activities that overlap goals or are not clearly associated with a specific goal, define a goal like "Develop an overall healthy culture."</a:t>
          </a:r>
        </a:p>
        <a:p>
          <a:pPr marL="228600" marR="0" indent="-228600" defTabSz="914400" rtl="0" eaLnBrk="1" fontAlgn="auto" latinLnBrk="0" hangingPunct="1">
            <a:lnSpc>
              <a:spcPct val="100000"/>
            </a:lnSpc>
            <a:spcBef>
              <a:spcPts val="0"/>
            </a:spcBef>
            <a:spcAft>
              <a:spcPts val="0"/>
            </a:spcAft>
            <a:buClrTx/>
            <a:buSzPct val="110000"/>
            <a:buFont typeface="+mj-ea"/>
            <a:buAutoNum type="circleNumDbPlain"/>
            <a:tabLst/>
            <a:defRPr/>
          </a:pPr>
          <a:endParaRPr lang="en-US" sz="1050" b="0" i="0" baseline="0">
            <a:solidFill>
              <a:schemeClr val="dk1"/>
            </a:solidFill>
            <a:effectLst/>
            <a:latin typeface="Arial" pitchFamily="34" charset="0"/>
            <a:ea typeface="+mn-ea"/>
            <a:cs typeface="Arial" pitchFamily="34" charset="0"/>
          </a:endParaRPr>
        </a:p>
        <a:p>
          <a:pPr marL="228600" marR="0" indent="-228600" defTabSz="914400" rtl="0" eaLnBrk="1" fontAlgn="auto" latinLnBrk="0" hangingPunct="1">
            <a:lnSpc>
              <a:spcPct val="100000"/>
            </a:lnSpc>
            <a:spcBef>
              <a:spcPts val="0"/>
            </a:spcBef>
            <a:spcAft>
              <a:spcPts val="0"/>
            </a:spcAft>
            <a:buClrTx/>
            <a:buSzPct val="110000"/>
            <a:buFont typeface="+mj-ea"/>
            <a:buAutoNum type="circleNumDbPlain"/>
            <a:tabLst/>
            <a:defRPr/>
          </a:pPr>
          <a:r>
            <a:rPr lang="en-US" sz="1050" b="0" i="0" baseline="0">
              <a:solidFill>
                <a:schemeClr val="dk1"/>
              </a:solidFill>
              <a:effectLst/>
              <a:latin typeface="Arial" pitchFamily="34" charset="0"/>
              <a:ea typeface="+mn-ea"/>
              <a:cs typeface="Arial" pitchFamily="34" charset="0"/>
            </a:rPr>
            <a:t>Use this as your running record of project status by updating the current status when you make changes.</a:t>
          </a:r>
          <a:endParaRPr lang="en-US" sz="1050">
            <a:effectLst/>
            <a:latin typeface="Arial" pitchFamily="34" charset="0"/>
            <a:cs typeface="Arial" pitchFamily="34" charset="0"/>
          </a:endParaRPr>
        </a:p>
        <a:p>
          <a:pPr marL="228600" marR="0" indent="-228600" defTabSz="914400" rtl="0" eaLnBrk="1" fontAlgn="auto" latinLnBrk="0" hangingPunct="1">
            <a:lnSpc>
              <a:spcPct val="100000"/>
            </a:lnSpc>
            <a:spcBef>
              <a:spcPts val="0"/>
            </a:spcBef>
            <a:spcAft>
              <a:spcPts val="0"/>
            </a:spcAft>
            <a:buClrTx/>
            <a:buSzPct val="110000"/>
            <a:buFont typeface="+mj-ea"/>
            <a:buAutoNum type="circleNumDbPlain"/>
            <a:tabLst/>
            <a:defRPr/>
          </a:pPr>
          <a:endParaRPr lang="en-US" sz="1050" b="0" i="0" baseline="0">
            <a:solidFill>
              <a:schemeClr val="dk1"/>
            </a:solidFill>
            <a:effectLst/>
            <a:latin typeface="Arial" pitchFamily="34" charset="0"/>
            <a:ea typeface="+mn-ea"/>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259080</xdr:colOff>
      <xdr:row>3</xdr:row>
      <xdr:rowOff>22860</xdr:rowOff>
    </xdr:from>
    <xdr:to>
      <xdr:col>18</xdr:col>
      <xdr:colOff>533400</xdr:colOff>
      <xdr:row>9</xdr:row>
      <xdr:rowOff>160020</xdr:rowOff>
    </xdr:to>
    <xdr:sp macro="" textlink="">
      <xdr:nvSpPr>
        <xdr:cNvPr id="3" name="TextBox 2"/>
        <xdr:cNvSpPr txBox="1"/>
      </xdr:nvSpPr>
      <xdr:spPr>
        <a:xfrm>
          <a:off x="7840980" y="525780"/>
          <a:ext cx="3246120" cy="1470660"/>
        </a:xfrm>
        <a:prstGeom prst="rect">
          <a:avLst/>
        </a:prstGeom>
        <a:solidFill>
          <a:srgbClr val="C6E7FC"/>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274320" tIns="228600" rIns="274320" bIns="228600" rtlCol="0" anchor="t"/>
        <a:lstStyle/>
        <a:p>
          <a:r>
            <a:rPr lang="en-US" sz="1200" b="1">
              <a:solidFill>
                <a:schemeClr val="tx1"/>
              </a:solidFill>
              <a:latin typeface="Arial" pitchFamily="34" charset="0"/>
              <a:cs typeface="Arial" pitchFamily="34" charset="0"/>
            </a:rPr>
            <a:t>Instructions</a:t>
          </a:r>
          <a:endParaRPr lang="en-US" sz="1200" b="1">
            <a:ln>
              <a:solidFill>
                <a:schemeClr val="tx1"/>
              </a:solidFill>
            </a:ln>
            <a:solidFill>
              <a:schemeClr val="tx1"/>
            </a:solidFill>
            <a:latin typeface="Arial" pitchFamily="34" charset="0"/>
            <a:cs typeface="Arial" pitchFamily="34" charset="0"/>
          </a:endParaRPr>
        </a:p>
        <a:p>
          <a:endParaRPr lang="en-US" sz="1200" b="1" i="0" baseline="0">
            <a:ln>
              <a:solidFill>
                <a:schemeClr val="tx1"/>
              </a:solidFill>
            </a:ln>
            <a:solidFill>
              <a:schemeClr val="tx1"/>
            </a:solidFill>
            <a:effectLst/>
            <a:latin typeface="Arial" pitchFamily="34" charset="0"/>
            <a:ea typeface="+mn-ea"/>
            <a:cs typeface="Arial" pitchFamily="34" charset="0"/>
          </a:endParaRPr>
        </a:p>
        <a:p>
          <a:r>
            <a:rPr lang="en-US" sz="1050" b="0" i="0" baseline="0">
              <a:solidFill>
                <a:schemeClr val="dk1"/>
              </a:solidFill>
              <a:effectLst/>
              <a:latin typeface="Arial" pitchFamily="34" charset="0"/>
              <a:ea typeface="+mn-ea"/>
              <a:cs typeface="Arial" pitchFamily="34" charset="0"/>
            </a:rPr>
            <a:t>Transfer your objectives and activities from the </a:t>
          </a:r>
          <a:r>
            <a:rPr lang="en-US" sz="1050" b="1" i="0" baseline="0">
              <a:solidFill>
                <a:schemeClr val="dk1"/>
              </a:solidFill>
              <a:effectLst/>
              <a:latin typeface="Arial" pitchFamily="34" charset="0"/>
              <a:ea typeface="+mn-ea"/>
              <a:cs typeface="Arial" pitchFamily="34" charset="0"/>
            </a:rPr>
            <a:t>Planning</a:t>
          </a:r>
          <a:r>
            <a:rPr lang="en-US" sz="1050" b="0" i="0" baseline="0">
              <a:solidFill>
                <a:schemeClr val="dk1"/>
              </a:solidFill>
              <a:effectLst/>
              <a:latin typeface="Arial" pitchFamily="34" charset="0"/>
              <a:ea typeface="+mn-ea"/>
              <a:cs typeface="Arial" pitchFamily="34" charset="0"/>
            </a:rPr>
            <a:t> sheet. This is an example you can adapt to your goals and objectives to produce a snapshot of your annual timeline. </a:t>
          </a:r>
          <a:endParaRPr lang="en-US" sz="1050">
            <a:effectLst/>
            <a:latin typeface="Arial" pitchFamily="34" charset="0"/>
            <a:cs typeface="Arial"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1112520</xdr:colOff>
      <xdr:row>1</xdr:row>
      <xdr:rowOff>22863</xdr:rowOff>
    </xdr:from>
    <xdr:to>
      <xdr:col>5</xdr:col>
      <xdr:colOff>182880</xdr:colOff>
      <xdr:row>1</xdr:row>
      <xdr:rowOff>289881</xdr:rowOff>
    </xdr:to>
    <xdr:grpSp>
      <xdr:nvGrpSpPr>
        <xdr:cNvPr id="27" name="Group 35"/>
        <xdr:cNvGrpSpPr/>
      </xdr:nvGrpSpPr>
      <xdr:grpSpPr>
        <a:xfrm>
          <a:off x="2148840" y="99063"/>
          <a:ext cx="2880360" cy="267018"/>
          <a:chOff x="1524000" y="1059440"/>
          <a:chExt cx="2313005" cy="215008"/>
        </a:xfrm>
        <a:solidFill>
          <a:srgbClr val="C6E7FC"/>
        </a:solidFill>
      </xdr:grpSpPr>
      <xdr:sp macro="" textlink="">
        <xdr:nvSpPr>
          <xdr:cNvPr id="28" name="Text Box 3">
            <a:hlinkClick xmlns:r="http://schemas.openxmlformats.org/officeDocument/2006/relationships" r:id="rId1"/>
          </xdr:cNvPr>
          <xdr:cNvSpPr txBox="1">
            <a:spLocks noChangeArrowheads="1"/>
          </xdr:cNvSpPr>
        </xdr:nvSpPr>
        <xdr:spPr bwMode="auto">
          <a:xfrm>
            <a:off x="1524000" y="1059440"/>
            <a:ext cx="1120728" cy="208616"/>
          </a:xfrm>
          <a:prstGeom prst="rect">
            <a:avLst/>
          </a:prstGeom>
          <a:grpFill/>
          <a:ln w="12700">
            <a:solidFill>
              <a:schemeClr val="accent5">
                <a:lumMod val="50000"/>
              </a:schemeClr>
            </a:solidFill>
            <a:headEnd/>
            <a:tailEnd/>
          </a:ln>
        </xdr:spPr>
        <xdr:style>
          <a:lnRef idx="1">
            <a:schemeClr val="accent5"/>
          </a:lnRef>
          <a:fillRef idx="2">
            <a:schemeClr val="accent5"/>
          </a:fillRef>
          <a:effectRef idx="1">
            <a:schemeClr val="accent5"/>
          </a:effectRef>
          <a:fontRef idx="minor">
            <a:schemeClr val="dk1"/>
          </a:fontRef>
        </xdr:style>
        <xdr:txBody>
          <a:bodyPr vertOverflow="clip" wrap="square" lIns="0" tIns="0" rIns="0" bIns="0" anchor="ctr" upright="1"/>
          <a:lstStyle/>
          <a:p>
            <a:pPr algn="ctr" rtl="0">
              <a:defRPr sz="1000"/>
            </a:pPr>
            <a:r>
              <a:rPr lang="en-US" sz="900" b="1" i="0" u="none" strike="noStrike" baseline="0">
                <a:solidFill>
                  <a:srgbClr val="002060"/>
                </a:solidFill>
                <a:effectLst/>
                <a:latin typeface="Arial"/>
                <a:cs typeface="Arial"/>
              </a:rPr>
              <a:t>Activity Tracking</a:t>
            </a:r>
            <a:endParaRPr lang="en-US" sz="900" b="1">
              <a:solidFill>
                <a:srgbClr val="002060"/>
              </a:solidFill>
              <a:effectLst/>
            </a:endParaRPr>
          </a:p>
        </xdr:txBody>
      </xdr:sp>
      <xdr:sp macro="" textlink="">
        <xdr:nvSpPr>
          <xdr:cNvPr id="29" name="Text Box 3">
            <a:hlinkClick xmlns:r="http://schemas.openxmlformats.org/officeDocument/2006/relationships" r:id="rId2"/>
          </xdr:cNvPr>
          <xdr:cNvSpPr txBox="1">
            <a:spLocks noChangeArrowheads="1"/>
          </xdr:cNvSpPr>
        </xdr:nvSpPr>
        <xdr:spPr bwMode="auto">
          <a:xfrm>
            <a:off x="2716277" y="1059440"/>
            <a:ext cx="1120728" cy="215008"/>
          </a:xfrm>
          <a:prstGeom prst="rect">
            <a:avLst/>
          </a:prstGeom>
          <a:grpFill/>
          <a:ln w="12700">
            <a:solidFill>
              <a:schemeClr val="accent5">
                <a:lumMod val="50000"/>
              </a:schemeClr>
            </a:solidFill>
            <a:headEnd/>
            <a:tailEnd/>
          </a:ln>
        </xdr:spPr>
        <xdr:style>
          <a:lnRef idx="1">
            <a:schemeClr val="accent5"/>
          </a:lnRef>
          <a:fillRef idx="2">
            <a:schemeClr val="accent5"/>
          </a:fillRef>
          <a:effectRef idx="1">
            <a:schemeClr val="accent5"/>
          </a:effectRef>
          <a:fontRef idx="minor">
            <a:schemeClr val="dk1"/>
          </a:fontRef>
        </xdr:style>
        <xdr:txBody>
          <a:bodyPr vertOverflow="clip" wrap="square" lIns="0" tIns="0" rIns="0" bIns="0" anchor="ctr" upright="1"/>
          <a:lstStyle/>
          <a:p>
            <a:pPr algn="ctr" rtl="0">
              <a:defRPr sz="1000"/>
            </a:pPr>
            <a:r>
              <a:rPr lang="en-US" sz="900" b="1" i="0" u="none" strike="noStrike" baseline="0">
                <a:solidFill>
                  <a:srgbClr val="002060"/>
                </a:solidFill>
                <a:effectLst/>
                <a:latin typeface="Arial"/>
                <a:cs typeface="Arial"/>
              </a:rPr>
              <a:t>Participation &amp; Reach</a:t>
            </a:r>
            <a:endParaRPr lang="en-US" sz="900" b="1">
              <a:solidFill>
                <a:srgbClr val="002060"/>
              </a:solidFill>
              <a:effectLst/>
            </a:endParaRPr>
          </a:p>
        </xdr:txBody>
      </xdr:sp>
    </xdr:grpSp>
    <xdr:clientData/>
  </xdr:twoCellAnchor>
  <xdr:twoCellAnchor>
    <xdr:from>
      <xdr:col>11</xdr:col>
      <xdr:colOff>15240</xdr:colOff>
      <xdr:row>4</xdr:row>
      <xdr:rowOff>15240</xdr:rowOff>
    </xdr:from>
    <xdr:to>
      <xdr:col>14</xdr:col>
      <xdr:colOff>342900</xdr:colOff>
      <xdr:row>12</xdr:row>
      <xdr:rowOff>121920</xdr:rowOff>
    </xdr:to>
    <xdr:sp macro="" textlink="">
      <xdr:nvSpPr>
        <xdr:cNvPr id="6" name="TextBox 5"/>
        <xdr:cNvSpPr txBox="1"/>
      </xdr:nvSpPr>
      <xdr:spPr>
        <a:xfrm>
          <a:off x="10858500" y="944880"/>
          <a:ext cx="3718560" cy="3032760"/>
        </a:xfrm>
        <a:prstGeom prst="rect">
          <a:avLst/>
        </a:prstGeom>
        <a:solidFill>
          <a:srgbClr val="C6E7FC"/>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274320" tIns="228600" rIns="274320" bIns="228600" rtlCol="0" anchor="t"/>
        <a:lstStyle/>
        <a:p>
          <a:r>
            <a:rPr lang="en-US" sz="1200" b="1">
              <a:solidFill>
                <a:schemeClr val="tx1"/>
              </a:solidFill>
              <a:latin typeface="Arial" pitchFamily="34" charset="0"/>
              <a:cs typeface="Arial" pitchFamily="34" charset="0"/>
            </a:rPr>
            <a:t>Instructions</a:t>
          </a:r>
          <a:endParaRPr lang="en-US" sz="1200" b="1">
            <a:ln>
              <a:solidFill>
                <a:schemeClr val="tx1"/>
              </a:solidFill>
            </a:ln>
            <a:solidFill>
              <a:schemeClr val="tx1"/>
            </a:solidFill>
            <a:latin typeface="Arial" pitchFamily="34" charset="0"/>
            <a:cs typeface="Arial" pitchFamily="34" charset="0"/>
          </a:endParaRPr>
        </a:p>
        <a:p>
          <a:pPr marL="228600" indent="-228600">
            <a:lnSpc>
              <a:spcPct val="100000"/>
            </a:lnSpc>
            <a:buSzPct val="110000"/>
            <a:buFont typeface="+mj-ea"/>
            <a:buAutoNum type="circleNumDbPlain"/>
          </a:pPr>
          <a:endParaRPr lang="en-US" sz="1050" baseline="0">
            <a:solidFill>
              <a:schemeClr val="tx1"/>
            </a:solidFill>
            <a:latin typeface="Arial" pitchFamily="34" charset="0"/>
            <a:cs typeface="Arial" pitchFamily="34" charset="0"/>
          </a:endParaRPr>
        </a:p>
        <a:p>
          <a:pPr marL="228600" marR="0" indent="-228600" defTabSz="914400" rtl="0" eaLnBrk="1" fontAlgn="auto" latinLnBrk="0" hangingPunct="1">
            <a:lnSpc>
              <a:spcPct val="100000"/>
            </a:lnSpc>
            <a:spcBef>
              <a:spcPts val="0"/>
            </a:spcBef>
            <a:spcAft>
              <a:spcPts val="0"/>
            </a:spcAft>
            <a:buClrTx/>
            <a:buSzPct val="110000"/>
            <a:buFont typeface="+mj-ea"/>
            <a:buAutoNum type="circleNumDbPlain"/>
            <a:tabLst/>
            <a:defRPr/>
          </a:pPr>
          <a:r>
            <a:rPr lang="en-US" sz="1050" b="0" i="0" baseline="0">
              <a:solidFill>
                <a:schemeClr val="dk1"/>
              </a:solidFill>
              <a:effectLst/>
              <a:latin typeface="Arial" pitchFamily="34" charset="0"/>
              <a:ea typeface="+mn-ea"/>
              <a:cs typeface="Arial" pitchFamily="34" charset="0"/>
            </a:rPr>
            <a:t>This sheet serves as a rolling document or punch list of activities/tasks identified and assigned.</a:t>
          </a:r>
        </a:p>
        <a:p>
          <a:pPr marL="228600" marR="0" indent="-228600" defTabSz="914400" rtl="0" eaLnBrk="1" fontAlgn="auto" latinLnBrk="0" hangingPunct="1">
            <a:lnSpc>
              <a:spcPct val="100000"/>
            </a:lnSpc>
            <a:spcBef>
              <a:spcPts val="0"/>
            </a:spcBef>
            <a:spcAft>
              <a:spcPts val="0"/>
            </a:spcAft>
            <a:buClrTx/>
            <a:buSzPct val="110000"/>
            <a:buFont typeface="+mj-ea"/>
            <a:buAutoNum type="circleNumDbPlain"/>
            <a:tabLst/>
            <a:defRPr/>
          </a:pPr>
          <a:endParaRPr lang="en-US" sz="1050" b="0" i="0" baseline="0">
            <a:solidFill>
              <a:schemeClr val="dk1"/>
            </a:solidFill>
            <a:effectLst/>
            <a:latin typeface="Arial" pitchFamily="34" charset="0"/>
            <a:ea typeface="+mn-ea"/>
            <a:cs typeface="Arial" pitchFamily="34" charset="0"/>
          </a:endParaRPr>
        </a:p>
        <a:p>
          <a:pPr marL="228600" marR="0" indent="-228600" defTabSz="914400" rtl="0" eaLnBrk="1" fontAlgn="auto" latinLnBrk="0" hangingPunct="1">
            <a:lnSpc>
              <a:spcPct val="100000"/>
            </a:lnSpc>
            <a:spcBef>
              <a:spcPts val="0"/>
            </a:spcBef>
            <a:spcAft>
              <a:spcPts val="0"/>
            </a:spcAft>
            <a:buClrTx/>
            <a:buSzPct val="110000"/>
            <a:buFont typeface="+mj-ea"/>
            <a:buAutoNum type="circleNumDbPlain"/>
            <a:tabLst/>
            <a:defRPr/>
          </a:pPr>
          <a:r>
            <a:rPr lang="en-US" sz="1050" b="0" i="0" baseline="0">
              <a:solidFill>
                <a:schemeClr val="dk1"/>
              </a:solidFill>
              <a:effectLst/>
              <a:latin typeface="Arial" pitchFamily="34" charset="0"/>
              <a:ea typeface="+mn-ea"/>
              <a:cs typeface="Arial" pitchFamily="34" charset="0"/>
            </a:rPr>
            <a:t>Update it at every WHPP committee meeting and as activities/tasks are completed. </a:t>
          </a:r>
        </a:p>
        <a:p>
          <a:pPr marL="228600" marR="0" indent="-228600" defTabSz="914400" rtl="0" eaLnBrk="1" fontAlgn="auto" latinLnBrk="0" hangingPunct="1">
            <a:lnSpc>
              <a:spcPct val="100000"/>
            </a:lnSpc>
            <a:spcBef>
              <a:spcPts val="0"/>
            </a:spcBef>
            <a:spcAft>
              <a:spcPts val="0"/>
            </a:spcAft>
            <a:buClrTx/>
            <a:buSzPct val="110000"/>
            <a:buFont typeface="+mj-ea"/>
            <a:buAutoNum type="circleNumDbPlain"/>
            <a:tabLst/>
            <a:defRPr/>
          </a:pPr>
          <a:endParaRPr lang="en-US" sz="1050" b="0" i="0" baseline="0">
            <a:solidFill>
              <a:schemeClr val="dk1"/>
            </a:solidFill>
            <a:effectLst/>
            <a:latin typeface="Arial" pitchFamily="34" charset="0"/>
            <a:ea typeface="+mn-ea"/>
            <a:cs typeface="Arial" pitchFamily="34" charset="0"/>
          </a:endParaRPr>
        </a:p>
        <a:p>
          <a:pPr marL="228600" marR="0" indent="-228600" defTabSz="914400" rtl="0" eaLnBrk="1" fontAlgn="auto" latinLnBrk="0" hangingPunct="1">
            <a:lnSpc>
              <a:spcPct val="100000"/>
            </a:lnSpc>
            <a:spcBef>
              <a:spcPts val="0"/>
            </a:spcBef>
            <a:spcAft>
              <a:spcPts val="0"/>
            </a:spcAft>
            <a:buClrTx/>
            <a:buSzPct val="110000"/>
            <a:buFont typeface="+mj-ea"/>
            <a:buAutoNum type="circleNumDbPlain"/>
            <a:tabLst/>
            <a:defRPr/>
          </a:pPr>
          <a:r>
            <a:rPr lang="en-US" sz="1050" b="0" i="0" baseline="0">
              <a:solidFill>
                <a:schemeClr val="dk1"/>
              </a:solidFill>
              <a:effectLst/>
              <a:latin typeface="Arial" pitchFamily="34" charset="0"/>
              <a:ea typeface="+mn-ea"/>
              <a:cs typeface="Arial" pitchFamily="34" charset="0"/>
            </a:rPr>
            <a:t>It can be the basis of your annual or ongoing progress reports. The tables to the right of the data tables summarize your results. </a:t>
          </a:r>
        </a:p>
        <a:p>
          <a:pPr marL="228600" marR="0" indent="-228600" defTabSz="914400" rtl="0" eaLnBrk="1" fontAlgn="auto" latinLnBrk="0" hangingPunct="1">
            <a:lnSpc>
              <a:spcPct val="100000"/>
            </a:lnSpc>
            <a:spcBef>
              <a:spcPts val="0"/>
            </a:spcBef>
            <a:spcAft>
              <a:spcPts val="0"/>
            </a:spcAft>
            <a:buClrTx/>
            <a:buSzPct val="110000"/>
            <a:buFont typeface="+mj-ea"/>
            <a:buAutoNum type="circleNumDbPlain"/>
            <a:tabLst/>
            <a:defRPr/>
          </a:pPr>
          <a:endParaRPr lang="en-US" sz="1050" b="0" i="0" baseline="0">
            <a:solidFill>
              <a:schemeClr val="dk1"/>
            </a:solidFill>
            <a:effectLst/>
            <a:latin typeface="Arial" pitchFamily="34" charset="0"/>
            <a:ea typeface="+mn-ea"/>
            <a:cs typeface="Arial" pitchFamily="34" charset="0"/>
          </a:endParaRPr>
        </a:p>
        <a:p>
          <a:pPr marL="228600" marR="0" indent="-228600" defTabSz="914400" rtl="0" eaLnBrk="1" fontAlgn="auto" latinLnBrk="0" hangingPunct="1">
            <a:lnSpc>
              <a:spcPct val="100000"/>
            </a:lnSpc>
            <a:spcBef>
              <a:spcPts val="0"/>
            </a:spcBef>
            <a:spcAft>
              <a:spcPts val="0"/>
            </a:spcAft>
            <a:buClrTx/>
            <a:buSzPct val="110000"/>
            <a:buFont typeface="+mj-ea"/>
            <a:buAutoNum type="circleNumDbPlain"/>
            <a:tabLst/>
            <a:defRPr/>
          </a:pPr>
          <a:r>
            <a:rPr lang="en-US" sz="1050" b="0" i="0" baseline="0">
              <a:solidFill>
                <a:schemeClr val="dk1"/>
              </a:solidFill>
              <a:effectLst/>
              <a:latin typeface="Arial" pitchFamily="34" charset="0"/>
              <a:ea typeface="+mn-ea"/>
              <a:cs typeface="Arial" pitchFamily="34" charset="0"/>
            </a:rPr>
            <a:t>For the Activity Tracking table, select from the drop down menu in the Status column. You can edit the categories or add up to four more by typing them in the grey squares in P6-P12 to the right.</a:t>
          </a:r>
          <a:endParaRPr lang="en-US" sz="1050">
            <a:effectLst/>
            <a:latin typeface="Arial" pitchFamily="34" charset="0"/>
            <a:cs typeface="Arial"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339584</xdr:colOff>
      <xdr:row>1</xdr:row>
      <xdr:rowOff>56745</xdr:rowOff>
    </xdr:from>
    <xdr:to>
      <xdr:col>7</xdr:col>
      <xdr:colOff>778213</xdr:colOff>
      <xdr:row>1</xdr:row>
      <xdr:rowOff>331065</xdr:rowOff>
    </xdr:to>
    <xdr:sp macro="" textlink="">
      <xdr:nvSpPr>
        <xdr:cNvPr id="44" name="Text Box 3">
          <a:hlinkClick xmlns:r="http://schemas.openxmlformats.org/officeDocument/2006/relationships" r:id="rId1"/>
        </xdr:cNvPr>
        <xdr:cNvSpPr txBox="1">
          <a:spLocks noChangeArrowheads="1"/>
        </xdr:cNvSpPr>
      </xdr:nvSpPr>
      <xdr:spPr bwMode="auto">
        <a:xfrm>
          <a:off x="6565286" y="178341"/>
          <a:ext cx="1387076" cy="274320"/>
        </a:xfrm>
        <a:prstGeom prst="rect">
          <a:avLst/>
        </a:prstGeom>
        <a:solidFill>
          <a:srgbClr val="C6E7FC"/>
        </a:solidFill>
        <a:ln w="12700">
          <a:solidFill>
            <a:schemeClr val="accent5">
              <a:lumMod val="50000"/>
            </a:schemeClr>
          </a:solidFill>
          <a:headEnd/>
          <a:tailEnd/>
        </a:ln>
      </xdr:spPr>
      <xdr:style>
        <a:lnRef idx="1">
          <a:schemeClr val="accent5"/>
        </a:lnRef>
        <a:fillRef idx="2">
          <a:schemeClr val="accent5"/>
        </a:fillRef>
        <a:effectRef idx="1">
          <a:schemeClr val="accent5"/>
        </a:effectRef>
        <a:fontRef idx="minor">
          <a:schemeClr val="dk1"/>
        </a:fontRef>
      </xdr:style>
      <xdr:txBody>
        <a:bodyPr vertOverflow="clip" wrap="square" lIns="0" tIns="0" rIns="0" bIns="0" anchor="ctr" upright="1"/>
        <a:lstStyle/>
        <a:p>
          <a:pPr algn="ctr" rtl="0">
            <a:defRPr sz="1000"/>
          </a:pPr>
          <a:r>
            <a:rPr lang="en-US" sz="900" b="1" i="0" u="none" strike="noStrike" baseline="0">
              <a:solidFill>
                <a:srgbClr val="002060"/>
              </a:solidFill>
              <a:effectLst/>
              <a:latin typeface="Arial"/>
              <a:cs typeface="Arial"/>
            </a:rPr>
            <a:t>Occupational Injuries</a:t>
          </a:r>
          <a:endParaRPr lang="en-US" sz="900" b="1">
            <a:solidFill>
              <a:srgbClr val="002060"/>
            </a:solidFill>
            <a:effectLst/>
          </a:endParaRPr>
        </a:p>
      </xdr:txBody>
    </xdr:sp>
    <xdr:clientData/>
  </xdr:twoCellAnchor>
  <xdr:twoCellAnchor>
    <xdr:from>
      <xdr:col>1</xdr:col>
      <xdr:colOff>682759</xdr:colOff>
      <xdr:row>1</xdr:row>
      <xdr:rowOff>57555</xdr:rowOff>
    </xdr:from>
    <xdr:to>
      <xdr:col>13</xdr:col>
      <xdr:colOff>299935</xdr:colOff>
      <xdr:row>1</xdr:row>
      <xdr:rowOff>331064</xdr:rowOff>
    </xdr:to>
    <xdr:grpSp>
      <xdr:nvGrpSpPr>
        <xdr:cNvPr id="3" name="Group 2"/>
        <xdr:cNvGrpSpPr/>
      </xdr:nvGrpSpPr>
      <xdr:grpSpPr>
        <a:xfrm>
          <a:off x="2259053" y="177084"/>
          <a:ext cx="8910588" cy="273509"/>
          <a:chOff x="1752802" y="122406"/>
          <a:chExt cx="9928495" cy="273509"/>
        </a:xfrm>
        <a:solidFill>
          <a:srgbClr val="C6E7FC"/>
        </a:solidFill>
      </xdr:grpSpPr>
      <xdr:grpSp>
        <xdr:nvGrpSpPr>
          <xdr:cNvPr id="45" name="Group 35"/>
          <xdr:cNvGrpSpPr/>
        </xdr:nvGrpSpPr>
        <xdr:grpSpPr>
          <a:xfrm>
            <a:off x="1752802" y="122406"/>
            <a:ext cx="8631477" cy="273509"/>
            <a:chOff x="1672999" y="998771"/>
            <a:chExt cx="6346045" cy="275674"/>
          </a:xfrm>
          <a:grpFill/>
        </xdr:grpSpPr>
        <xdr:sp macro="" textlink="">
          <xdr:nvSpPr>
            <xdr:cNvPr id="46" name="Text Box 3">
              <a:hlinkClick xmlns:r="http://schemas.openxmlformats.org/officeDocument/2006/relationships" r:id="rId2"/>
            </xdr:cNvPr>
            <xdr:cNvSpPr txBox="1">
              <a:spLocks noChangeArrowheads="1"/>
            </xdr:cNvSpPr>
          </xdr:nvSpPr>
          <xdr:spPr bwMode="auto">
            <a:xfrm>
              <a:off x="1672999" y="1000125"/>
              <a:ext cx="1011856" cy="274320"/>
            </a:xfrm>
            <a:prstGeom prst="rect">
              <a:avLst/>
            </a:prstGeom>
            <a:grpFill/>
            <a:ln w="12700">
              <a:solidFill>
                <a:schemeClr val="accent5">
                  <a:lumMod val="50000"/>
                </a:schemeClr>
              </a:solidFill>
              <a:headEnd/>
              <a:tailEnd/>
            </a:ln>
          </xdr:spPr>
          <xdr:style>
            <a:lnRef idx="1">
              <a:schemeClr val="accent5"/>
            </a:lnRef>
            <a:fillRef idx="2">
              <a:schemeClr val="accent5"/>
            </a:fillRef>
            <a:effectRef idx="1">
              <a:schemeClr val="accent5"/>
            </a:effectRef>
            <a:fontRef idx="minor">
              <a:schemeClr val="dk1"/>
            </a:fontRef>
          </xdr:style>
          <xdr:txBody>
            <a:bodyPr vertOverflow="clip" wrap="square" lIns="0" tIns="0" rIns="0" bIns="0" anchor="ctr" upright="1"/>
            <a:lstStyle/>
            <a:p>
              <a:pPr algn="ctr" rtl="0">
                <a:defRPr sz="1000"/>
              </a:pPr>
              <a:r>
                <a:rPr lang="en-US" sz="900" b="1" i="0" u="none" strike="noStrike" baseline="0">
                  <a:solidFill>
                    <a:srgbClr val="002060"/>
                  </a:solidFill>
                  <a:effectLst/>
                  <a:latin typeface="Arial"/>
                  <a:cs typeface="Arial"/>
                </a:rPr>
                <a:t>Health Status / Behavioral Change</a:t>
              </a:r>
              <a:endParaRPr lang="en-US" sz="900" b="1">
                <a:solidFill>
                  <a:srgbClr val="002060"/>
                </a:solidFill>
                <a:effectLst/>
              </a:endParaRPr>
            </a:p>
          </xdr:txBody>
        </xdr:sp>
        <xdr:sp macro="" textlink="">
          <xdr:nvSpPr>
            <xdr:cNvPr id="48" name="Text Box 3">
              <a:hlinkClick xmlns:r="http://schemas.openxmlformats.org/officeDocument/2006/relationships" r:id="rId3"/>
            </xdr:cNvPr>
            <xdr:cNvSpPr txBox="1">
              <a:spLocks noChangeArrowheads="1"/>
            </xdr:cNvSpPr>
          </xdr:nvSpPr>
          <xdr:spPr bwMode="auto">
            <a:xfrm>
              <a:off x="2740045" y="1000125"/>
              <a:ext cx="1035489" cy="274320"/>
            </a:xfrm>
            <a:prstGeom prst="rect">
              <a:avLst/>
            </a:prstGeom>
            <a:grpFill/>
            <a:ln w="12700">
              <a:solidFill>
                <a:schemeClr val="accent5">
                  <a:lumMod val="50000"/>
                </a:schemeClr>
              </a:solidFill>
              <a:headEnd/>
              <a:tailEnd/>
            </a:ln>
          </xdr:spPr>
          <xdr:style>
            <a:lnRef idx="1">
              <a:schemeClr val="accent5"/>
            </a:lnRef>
            <a:fillRef idx="2">
              <a:schemeClr val="accent5"/>
            </a:fillRef>
            <a:effectRef idx="1">
              <a:schemeClr val="accent5"/>
            </a:effectRef>
            <a:fontRef idx="minor">
              <a:schemeClr val="dk1"/>
            </a:fontRef>
          </xdr:style>
          <xdr:txBody>
            <a:bodyPr vertOverflow="clip" wrap="square" lIns="0" tIns="0" rIns="0" bIns="0" anchor="ctr" upright="1"/>
            <a:lstStyle/>
            <a:p>
              <a:pPr algn="ctr" rtl="0">
                <a:defRPr sz="1000"/>
              </a:pPr>
              <a:r>
                <a:rPr lang="en-US" sz="900" b="1" i="0" u="none" strike="noStrike" baseline="0">
                  <a:solidFill>
                    <a:srgbClr val="002060"/>
                  </a:solidFill>
                  <a:effectLst/>
                  <a:latin typeface="Arial"/>
                  <a:cs typeface="Arial"/>
                </a:rPr>
                <a:t>Health Care Claims</a:t>
              </a:r>
              <a:endParaRPr lang="en-US" sz="900" b="1">
                <a:solidFill>
                  <a:srgbClr val="002060"/>
                </a:solidFill>
                <a:effectLst/>
              </a:endParaRPr>
            </a:p>
          </xdr:txBody>
        </xdr:sp>
        <xdr:sp macro="" textlink="">
          <xdr:nvSpPr>
            <xdr:cNvPr id="49" name="Text Box 3">
              <a:hlinkClick xmlns:r="http://schemas.openxmlformats.org/officeDocument/2006/relationships" r:id="rId4"/>
            </xdr:cNvPr>
            <xdr:cNvSpPr txBox="1">
              <a:spLocks noChangeArrowheads="1"/>
            </xdr:cNvSpPr>
          </xdr:nvSpPr>
          <xdr:spPr bwMode="auto">
            <a:xfrm>
              <a:off x="3824587" y="1000125"/>
              <a:ext cx="1017783" cy="274320"/>
            </a:xfrm>
            <a:prstGeom prst="rect">
              <a:avLst/>
            </a:prstGeom>
            <a:grpFill/>
            <a:ln w="12700">
              <a:solidFill>
                <a:schemeClr val="accent5">
                  <a:lumMod val="50000"/>
                </a:schemeClr>
              </a:solidFill>
              <a:headEnd/>
              <a:tailEnd/>
            </a:ln>
          </xdr:spPr>
          <xdr:style>
            <a:lnRef idx="1">
              <a:schemeClr val="accent5"/>
            </a:lnRef>
            <a:fillRef idx="2">
              <a:schemeClr val="accent5"/>
            </a:fillRef>
            <a:effectRef idx="1">
              <a:schemeClr val="accent5"/>
            </a:effectRef>
            <a:fontRef idx="minor">
              <a:schemeClr val="dk1"/>
            </a:fontRef>
          </xdr:style>
          <xdr:txBody>
            <a:bodyPr vertOverflow="clip" wrap="square" lIns="0" tIns="0" rIns="0" bIns="0" anchor="ctr" upright="1"/>
            <a:lstStyle/>
            <a:p>
              <a:pPr algn="ctr" rtl="0">
                <a:defRPr sz="1000"/>
              </a:pPr>
              <a:r>
                <a:rPr lang="en-US" sz="900" b="1" i="0" u="none" strike="noStrike" baseline="0">
                  <a:solidFill>
                    <a:srgbClr val="002060"/>
                  </a:solidFill>
                  <a:effectLst/>
                  <a:latin typeface="Arial"/>
                  <a:cs typeface="Arial"/>
                </a:rPr>
                <a:t>Absenteeism / </a:t>
              </a:r>
            </a:p>
            <a:p>
              <a:pPr algn="ctr" rtl="0">
                <a:defRPr sz="1000"/>
              </a:pPr>
              <a:r>
                <a:rPr lang="en-US" sz="900" b="1" i="0" u="none" strike="noStrike" baseline="0">
                  <a:solidFill>
                    <a:srgbClr val="002060"/>
                  </a:solidFill>
                  <a:effectLst/>
                  <a:latin typeface="Arial"/>
                  <a:cs typeface="Arial"/>
                </a:rPr>
                <a:t>Lost Time</a:t>
              </a:r>
              <a:endParaRPr lang="en-US" sz="900" b="1">
                <a:solidFill>
                  <a:srgbClr val="002060"/>
                </a:solidFill>
                <a:effectLst/>
              </a:endParaRPr>
            </a:p>
          </xdr:txBody>
        </xdr:sp>
        <xdr:sp macro="" textlink="">
          <xdr:nvSpPr>
            <xdr:cNvPr id="50" name="Text Box 3">
              <a:hlinkClick xmlns:r="http://schemas.openxmlformats.org/officeDocument/2006/relationships" r:id="rId5"/>
            </xdr:cNvPr>
            <xdr:cNvSpPr txBox="1">
              <a:spLocks noChangeArrowheads="1"/>
            </xdr:cNvSpPr>
          </xdr:nvSpPr>
          <xdr:spPr bwMode="auto">
            <a:xfrm>
              <a:off x="7040626" y="998771"/>
              <a:ext cx="978418" cy="274320"/>
            </a:xfrm>
            <a:prstGeom prst="rect">
              <a:avLst/>
            </a:prstGeom>
            <a:grpFill/>
            <a:ln w="12700">
              <a:solidFill>
                <a:schemeClr val="accent5">
                  <a:lumMod val="50000"/>
                </a:schemeClr>
              </a:solidFill>
              <a:headEnd/>
              <a:tailEnd/>
            </a:ln>
          </xdr:spPr>
          <xdr:style>
            <a:lnRef idx="1">
              <a:schemeClr val="accent5"/>
            </a:lnRef>
            <a:fillRef idx="2">
              <a:schemeClr val="accent5"/>
            </a:fillRef>
            <a:effectRef idx="1">
              <a:schemeClr val="accent5"/>
            </a:effectRef>
            <a:fontRef idx="minor">
              <a:schemeClr val="dk1"/>
            </a:fontRef>
          </xdr:style>
          <xdr:txBody>
            <a:bodyPr vertOverflow="clip" wrap="square" lIns="0" tIns="0" rIns="0" bIns="0" anchor="ctr" upright="1"/>
            <a:lstStyle/>
            <a:p>
              <a:pPr algn="ctr" rtl="0">
                <a:defRPr sz="1000"/>
              </a:pPr>
              <a:r>
                <a:rPr lang="en-US" sz="900" b="1" i="0" u="none" strike="noStrike" baseline="0">
                  <a:solidFill>
                    <a:srgbClr val="002060"/>
                  </a:solidFill>
                  <a:effectLst/>
                  <a:latin typeface="Arial"/>
                  <a:cs typeface="Arial"/>
                </a:rPr>
                <a:t>Accidents</a:t>
              </a:r>
              <a:endParaRPr lang="en-US" sz="900" b="1">
                <a:solidFill>
                  <a:srgbClr val="002060"/>
                </a:solidFill>
                <a:effectLst/>
              </a:endParaRPr>
            </a:p>
          </xdr:txBody>
        </xdr:sp>
      </xdr:grpSp>
      <xdr:sp macro="" textlink="">
        <xdr:nvSpPr>
          <xdr:cNvPr id="51" name="Text Box 3">
            <a:hlinkClick xmlns:r="http://schemas.openxmlformats.org/officeDocument/2006/relationships" r:id="rId6"/>
          </xdr:cNvPr>
          <xdr:cNvSpPr txBox="1">
            <a:spLocks noChangeArrowheads="1"/>
          </xdr:cNvSpPr>
        </xdr:nvSpPr>
        <xdr:spPr bwMode="auto">
          <a:xfrm>
            <a:off x="10472230" y="122407"/>
            <a:ext cx="1209067" cy="262566"/>
          </a:xfrm>
          <a:prstGeom prst="rect">
            <a:avLst/>
          </a:prstGeom>
          <a:grpFill/>
          <a:ln w="12700">
            <a:solidFill>
              <a:schemeClr val="accent5">
                <a:lumMod val="50000"/>
              </a:schemeClr>
            </a:solidFill>
            <a:headEnd/>
            <a:tailEnd/>
          </a:ln>
        </xdr:spPr>
        <xdr:style>
          <a:lnRef idx="1">
            <a:schemeClr val="accent5"/>
          </a:lnRef>
          <a:fillRef idx="2">
            <a:schemeClr val="accent5"/>
          </a:fillRef>
          <a:effectRef idx="1">
            <a:schemeClr val="accent5"/>
          </a:effectRef>
          <a:fontRef idx="minor">
            <a:schemeClr val="dk1"/>
          </a:fontRef>
        </xdr:style>
        <xdr:txBody>
          <a:bodyPr vertOverflow="clip" wrap="square" lIns="0" tIns="0" rIns="0" bIns="0" anchor="ctr" upright="1"/>
          <a:lstStyle/>
          <a:p>
            <a:pPr algn="ctr" rtl="0">
              <a:defRPr sz="1000"/>
            </a:pPr>
            <a:r>
              <a:rPr lang="en-US" sz="900" b="1" i="0" u="none" strike="noStrike" baseline="0">
                <a:solidFill>
                  <a:srgbClr val="002060"/>
                </a:solidFill>
                <a:effectLst/>
                <a:latin typeface="Arial"/>
                <a:cs typeface="Arial"/>
              </a:rPr>
              <a:t>Turnover</a:t>
            </a:r>
          </a:p>
        </xdr:txBody>
      </xdr:sp>
    </xdr:grpSp>
    <xdr:clientData/>
  </xdr:twoCellAnchor>
  <xdr:twoCellAnchor>
    <xdr:from>
      <xdr:col>10</xdr:col>
      <xdr:colOff>152399</xdr:colOff>
      <xdr:row>75</xdr:row>
      <xdr:rowOff>1</xdr:rowOff>
    </xdr:from>
    <xdr:to>
      <xdr:col>18</xdr:col>
      <xdr:colOff>371475</xdr:colOff>
      <xdr:row>85</xdr:row>
      <xdr:rowOff>68580</xdr:rowOff>
    </xdr:to>
    <xdr:graphicFrame macro="">
      <xdr:nvGraphicFramePr>
        <xdr:cNvPr id="29" name="Chart 2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149039</xdr:colOff>
      <xdr:row>65</xdr:row>
      <xdr:rowOff>261097</xdr:rowOff>
    </xdr:from>
    <xdr:to>
      <xdr:col>18</xdr:col>
      <xdr:colOff>187139</xdr:colOff>
      <xdr:row>73</xdr:row>
      <xdr:rowOff>25400</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10</xdr:col>
      <xdr:colOff>172944</xdr:colOff>
      <xdr:row>42</xdr:row>
      <xdr:rowOff>9524</xdr:rowOff>
    </xdr:from>
    <xdr:to>
      <xdr:col>18</xdr:col>
      <xdr:colOff>96744</xdr:colOff>
      <xdr:row>51</xdr:row>
      <xdr:rowOff>161924</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10</xdr:col>
      <xdr:colOff>132603</xdr:colOff>
      <xdr:row>30</xdr:row>
      <xdr:rowOff>19984</xdr:rowOff>
    </xdr:from>
    <xdr:to>
      <xdr:col>18</xdr:col>
      <xdr:colOff>180229</xdr:colOff>
      <xdr:row>40</xdr:row>
      <xdr:rowOff>196439</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10</xdr:col>
      <xdr:colOff>133350</xdr:colOff>
      <xdr:row>17</xdr:row>
      <xdr:rowOff>38099</xdr:rowOff>
    </xdr:from>
    <xdr:to>
      <xdr:col>18</xdr:col>
      <xdr:colOff>161925</xdr:colOff>
      <xdr:row>28</xdr:row>
      <xdr:rowOff>28574</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10</xdr:col>
      <xdr:colOff>144780</xdr:colOff>
      <xdr:row>4</xdr:row>
      <xdr:rowOff>13335</xdr:rowOff>
    </xdr:from>
    <xdr:to>
      <xdr:col>18</xdr:col>
      <xdr:colOff>68580</xdr:colOff>
      <xdr:row>15</xdr:row>
      <xdr:rowOff>13335</xdr:rowOff>
    </xdr:to>
    <xdr:graphicFrame macro="">
      <xdr:nvGraphicFramePr>
        <xdr:cNvPr id="16"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10</xdr:col>
      <xdr:colOff>158002</xdr:colOff>
      <xdr:row>54</xdr:row>
      <xdr:rowOff>16994</xdr:rowOff>
    </xdr:from>
    <xdr:to>
      <xdr:col>18</xdr:col>
      <xdr:colOff>81802</xdr:colOff>
      <xdr:row>63</xdr:row>
      <xdr:rowOff>169394</xdr:rowOff>
    </xdr:to>
    <xdr:graphicFrame macro="">
      <xdr:nvGraphicFramePr>
        <xdr:cNvPr id="17" name="Chart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7</xdr:col>
      <xdr:colOff>850360</xdr:colOff>
      <xdr:row>1</xdr:row>
      <xdr:rowOff>56744</xdr:rowOff>
    </xdr:from>
    <xdr:to>
      <xdr:col>9</xdr:col>
      <xdr:colOff>315470</xdr:colOff>
      <xdr:row>1</xdr:row>
      <xdr:rowOff>331064</xdr:rowOff>
    </xdr:to>
    <xdr:sp macro="" textlink="">
      <xdr:nvSpPr>
        <xdr:cNvPr id="18" name="Text Box 3">
          <a:hlinkClick xmlns:r="http://schemas.openxmlformats.org/officeDocument/2006/relationships" r:id="rId14"/>
        </xdr:cNvPr>
        <xdr:cNvSpPr txBox="1">
          <a:spLocks noChangeArrowheads="1"/>
        </xdr:cNvSpPr>
      </xdr:nvSpPr>
      <xdr:spPr bwMode="auto">
        <a:xfrm>
          <a:off x="8024509" y="178340"/>
          <a:ext cx="1362004" cy="274320"/>
        </a:xfrm>
        <a:prstGeom prst="rect">
          <a:avLst/>
        </a:prstGeom>
        <a:solidFill>
          <a:srgbClr val="C6E7FC"/>
        </a:solidFill>
        <a:ln w="12700">
          <a:solidFill>
            <a:schemeClr val="accent5">
              <a:lumMod val="50000"/>
            </a:schemeClr>
          </a:solidFill>
          <a:headEnd/>
          <a:tailEnd/>
        </a:ln>
      </xdr:spPr>
      <xdr:style>
        <a:lnRef idx="1">
          <a:schemeClr val="accent5"/>
        </a:lnRef>
        <a:fillRef idx="2">
          <a:schemeClr val="accent5"/>
        </a:fillRef>
        <a:effectRef idx="1">
          <a:schemeClr val="accent5"/>
        </a:effectRef>
        <a:fontRef idx="minor">
          <a:schemeClr val="dk1"/>
        </a:fontRef>
      </xdr:style>
      <xdr:txBody>
        <a:bodyPr vertOverflow="clip" wrap="square" lIns="0" tIns="0" rIns="0" bIns="0" anchor="ctr" upright="1"/>
        <a:lstStyle/>
        <a:p>
          <a:pPr algn="ctr" rtl="0">
            <a:defRPr sz="1000"/>
          </a:pPr>
          <a:r>
            <a:rPr lang="en-US" sz="900" b="1" i="0" u="none" strike="noStrike" baseline="0">
              <a:solidFill>
                <a:srgbClr val="002060"/>
              </a:solidFill>
              <a:effectLst/>
              <a:latin typeface="Arial"/>
              <a:cs typeface="Arial"/>
            </a:rPr>
            <a:t>Workers' Comp Claims</a:t>
          </a:r>
          <a:endParaRPr lang="en-US" sz="900" b="1">
            <a:solidFill>
              <a:srgbClr val="002060"/>
            </a:solidFill>
            <a:effectLst/>
          </a:endParaRPr>
        </a:p>
      </xdr:txBody>
    </xdr:sp>
    <xdr:clientData/>
  </xdr:twoCellAnchor>
  <xdr:twoCellAnchor>
    <xdr:from>
      <xdr:col>18</xdr:col>
      <xdr:colOff>342900</xdr:colOff>
      <xdr:row>4</xdr:row>
      <xdr:rowOff>15238</xdr:rowOff>
    </xdr:from>
    <xdr:to>
      <xdr:col>25</xdr:col>
      <xdr:colOff>518808</xdr:colOff>
      <xdr:row>36</xdr:row>
      <xdr:rowOff>64851</xdr:rowOff>
    </xdr:to>
    <xdr:sp macro="" textlink="">
      <xdr:nvSpPr>
        <xdr:cNvPr id="19" name="TextBox 18"/>
        <xdr:cNvSpPr txBox="1"/>
      </xdr:nvSpPr>
      <xdr:spPr>
        <a:xfrm>
          <a:off x="15096517" y="1036642"/>
          <a:ext cx="4318270" cy="8455932"/>
        </a:xfrm>
        <a:prstGeom prst="rect">
          <a:avLst/>
        </a:prstGeom>
        <a:solidFill>
          <a:srgbClr val="C6E7FC"/>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274320" tIns="228600" rIns="274320" bIns="228600" rtlCol="0" anchor="t"/>
        <a:lstStyle/>
        <a:p>
          <a:r>
            <a:rPr lang="en-US" sz="1200" b="1">
              <a:solidFill>
                <a:schemeClr val="tx1"/>
              </a:solidFill>
              <a:latin typeface="Arial" pitchFamily="34" charset="0"/>
              <a:cs typeface="Arial" pitchFamily="34" charset="0"/>
            </a:rPr>
            <a:t>Instructions</a:t>
          </a:r>
          <a:endParaRPr lang="en-US" sz="1200" b="1">
            <a:ln>
              <a:solidFill>
                <a:schemeClr val="tx1"/>
              </a:solidFill>
            </a:ln>
            <a:solidFill>
              <a:schemeClr val="tx1"/>
            </a:solidFill>
            <a:latin typeface="Arial" pitchFamily="34" charset="0"/>
            <a:cs typeface="Arial" pitchFamily="34" charset="0"/>
          </a:endParaRPr>
        </a:p>
        <a:p>
          <a:pPr marL="228600" indent="-228600">
            <a:lnSpc>
              <a:spcPct val="100000"/>
            </a:lnSpc>
            <a:buSzPct val="110000"/>
            <a:buFont typeface="+mj-ea"/>
            <a:buAutoNum type="circleNumDbPlain"/>
          </a:pPr>
          <a:endParaRPr lang="en-US" sz="1050" baseline="0">
            <a:solidFill>
              <a:schemeClr val="tx1"/>
            </a:solidFill>
            <a:latin typeface="Arial" pitchFamily="34" charset="0"/>
            <a:cs typeface="Arial" pitchFamily="34" charset="0"/>
          </a:endParaRPr>
        </a:p>
        <a:p>
          <a:pPr marL="228600" marR="0" indent="-228600" defTabSz="914400" rtl="0" eaLnBrk="1" fontAlgn="auto" latinLnBrk="0" hangingPunct="1">
            <a:lnSpc>
              <a:spcPct val="100000"/>
            </a:lnSpc>
            <a:spcBef>
              <a:spcPts val="0"/>
            </a:spcBef>
            <a:spcAft>
              <a:spcPts val="0"/>
            </a:spcAft>
            <a:buClrTx/>
            <a:buSzPct val="110000"/>
            <a:buFont typeface="+mj-ea"/>
            <a:buAutoNum type="circleNumDbPlain"/>
            <a:tabLst/>
            <a:defRPr/>
          </a:pPr>
          <a:r>
            <a:rPr lang="en-US" sz="1050" b="0" i="0" baseline="0">
              <a:solidFill>
                <a:schemeClr val="dk1"/>
              </a:solidFill>
              <a:effectLst/>
              <a:latin typeface="Arial" pitchFamily="34" charset="0"/>
              <a:ea typeface="+mn-ea"/>
              <a:cs typeface="Arial" pitchFamily="34" charset="0"/>
            </a:rPr>
            <a:t>This sheet tracks the program outcomes in seven areas: </a:t>
          </a:r>
        </a:p>
        <a:p>
          <a:pPr marL="628650" lvl="1" indent="-171450" rtl="0">
            <a:buFont typeface="Arial" pitchFamily="34" charset="0"/>
            <a:buChar char="•"/>
          </a:pPr>
          <a:r>
            <a:rPr lang="en-US" sz="1050" b="0" i="0" baseline="0">
              <a:solidFill>
                <a:schemeClr val="dk1"/>
              </a:solidFill>
              <a:effectLst/>
              <a:latin typeface="Arial" pitchFamily="34" charset="0"/>
              <a:ea typeface="+mn-ea"/>
              <a:cs typeface="Arial" pitchFamily="34" charset="0"/>
            </a:rPr>
            <a:t>Health Status and Behavioral Changes</a:t>
          </a:r>
          <a:endParaRPr lang="en-US" sz="1050">
            <a:effectLst/>
            <a:latin typeface="Arial" pitchFamily="34" charset="0"/>
            <a:cs typeface="Arial" pitchFamily="34" charset="0"/>
          </a:endParaRPr>
        </a:p>
        <a:p>
          <a:pPr marL="628650" lvl="1" indent="-171450" rtl="0">
            <a:buFont typeface="Arial" pitchFamily="34" charset="0"/>
            <a:buChar char="•"/>
          </a:pPr>
          <a:r>
            <a:rPr lang="en-US" sz="1050" b="0" i="0" baseline="0">
              <a:solidFill>
                <a:schemeClr val="dk1"/>
              </a:solidFill>
              <a:effectLst/>
              <a:latin typeface="Arial" pitchFamily="34" charset="0"/>
              <a:ea typeface="+mn-ea"/>
              <a:cs typeface="Arial" pitchFamily="34" charset="0"/>
            </a:rPr>
            <a:t>Health Care Claims</a:t>
          </a:r>
          <a:endParaRPr lang="en-US" sz="1050">
            <a:effectLst/>
            <a:latin typeface="Arial" pitchFamily="34" charset="0"/>
            <a:cs typeface="Arial" pitchFamily="34" charset="0"/>
          </a:endParaRPr>
        </a:p>
        <a:p>
          <a:pPr marL="628650" lvl="1" indent="-171450" rtl="0">
            <a:buFont typeface="Arial" pitchFamily="34" charset="0"/>
            <a:buChar char="•"/>
          </a:pPr>
          <a:r>
            <a:rPr lang="en-US" sz="1050" b="0" i="0" baseline="0">
              <a:solidFill>
                <a:schemeClr val="dk1"/>
              </a:solidFill>
              <a:effectLst/>
              <a:latin typeface="Arial" pitchFamily="34" charset="0"/>
              <a:ea typeface="+mn-ea"/>
              <a:cs typeface="Arial" pitchFamily="34" charset="0"/>
            </a:rPr>
            <a:t>Absenteeism/Lost Time</a:t>
          </a:r>
          <a:endParaRPr lang="en-US" sz="1050">
            <a:effectLst/>
            <a:latin typeface="Arial" pitchFamily="34" charset="0"/>
            <a:cs typeface="Arial" pitchFamily="34" charset="0"/>
          </a:endParaRPr>
        </a:p>
        <a:p>
          <a:pPr marL="628650" lvl="1" indent="-171450" rtl="0">
            <a:buFont typeface="Arial" pitchFamily="34" charset="0"/>
            <a:buChar char="•"/>
          </a:pPr>
          <a:r>
            <a:rPr lang="en-US" sz="1050" b="0" i="0" baseline="0">
              <a:solidFill>
                <a:schemeClr val="dk1"/>
              </a:solidFill>
              <a:effectLst/>
              <a:latin typeface="Arial" pitchFamily="34" charset="0"/>
              <a:ea typeface="+mn-ea"/>
              <a:cs typeface="Arial" pitchFamily="34" charset="0"/>
            </a:rPr>
            <a:t>Occupational Injuries</a:t>
          </a:r>
        </a:p>
        <a:p>
          <a:pPr marL="628650" lvl="1" indent="-171450" rtl="0">
            <a:buFont typeface="Arial" pitchFamily="34" charset="0"/>
            <a:buChar char="•"/>
          </a:pPr>
          <a:r>
            <a:rPr lang="en-US" sz="1050" b="0" i="0" baseline="0">
              <a:solidFill>
                <a:schemeClr val="dk1"/>
              </a:solidFill>
              <a:effectLst/>
              <a:latin typeface="Arial" pitchFamily="34" charset="0"/>
              <a:ea typeface="+mn-ea"/>
              <a:cs typeface="Arial" pitchFamily="34" charset="0"/>
            </a:rPr>
            <a:t>Workers' Compensation Claims</a:t>
          </a:r>
          <a:endParaRPr lang="en-US" sz="1050">
            <a:effectLst/>
            <a:latin typeface="Arial" pitchFamily="34" charset="0"/>
            <a:cs typeface="Arial" pitchFamily="34" charset="0"/>
          </a:endParaRPr>
        </a:p>
        <a:p>
          <a:pPr marL="628650" lvl="1" indent="-171450" rtl="0">
            <a:buFont typeface="Arial" pitchFamily="34" charset="0"/>
            <a:buChar char="•"/>
          </a:pPr>
          <a:r>
            <a:rPr lang="en-US" sz="1050" b="0" i="0" baseline="0">
              <a:solidFill>
                <a:schemeClr val="dk1"/>
              </a:solidFill>
              <a:effectLst/>
              <a:latin typeface="Arial" pitchFamily="34" charset="0"/>
              <a:ea typeface="+mn-ea"/>
              <a:cs typeface="Arial" pitchFamily="34" charset="0"/>
            </a:rPr>
            <a:t>Accidents</a:t>
          </a:r>
          <a:endParaRPr lang="en-US" sz="1050">
            <a:effectLst/>
            <a:latin typeface="Arial" pitchFamily="34" charset="0"/>
            <a:cs typeface="Arial" pitchFamily="34" charset="0"/>
          </a:endParaRPr>
        </a:p>
        <a:p>
          <a:pPr marL="628650" lvl="1" indent="-171450" rtl="0">
            <a:buFont typeface="Arial" pitchFamily="34" charset="0"/>
            <a:buChar char="•"/>
          </a:pPr>
          <a:r>
            <a:rPr lang="en-US" sz="1050" b="0" i="0" baseline="0">
              <a:solidFill>
                <a:schemeClr val="dk1"/>
              </a:solidFill>
              <a:effectLst/>
              <a:latin typeface="Arial" pitchFamily="34" charset="0"/>
              <a:ea typeface="+mn-ea"/>
              <a:cs typeface="Arial" pitchFamily="34" charset="0"/>
            </a:rPr>
            <a:t>Turnover</a:t>
          </a:r>
        </a:p>
        <a:p>
          <a:pPr marL="228600" marR="0" indent="-228600" defTabSz="914400" rtl="0" eaLnBrk="1" fontAlgn="auto" latinLnBrk="0" hangingPunct="1">
            <a:lnSpc>
              <a:spcPct val="100000"/>
            </a:lnSpc>
            <a:spcBef>
              <a:spcPts val="0"/>
            </a:spcBef>
            <a:spcAft>
              <a:spcPts val="0"/>
            </a:spcAft>
            <a:buClrTx/>
            <a:buSzPct val="110000"/>
            <a:buFont typeface="+mj-ea"/>
            <a:buAutoNum type="circleNumDbPlain"/>
            <a:tabLst/>
            <a:defRPr/>
          </a:pPr>
          <a:endParaRPr lang="en-US" sz="1050" b="0" i="0" baseline="0">
            <a:solidFill>
              <a:schemeClr val="dk1"/>
            </a:solidFill>
            <a:effectLst/>
            <a:latin typeface="Arial" pitchFamily="34" charset="0"/>
            <a:ea typeface="+mn-ea"/>
            <a:cs typeface="Arial" pitchFamily="34" charset="0"/>
          </a:endParaRPr>
        </a:p>
        <a:p>
          <a:pPr marL="228600" marR="0" indent="-228600" defTabSz="914400" rtl="0" eaLnBrk="1" fontAlgn="auto" latinLnBrk="0" hangingPunct="1">
            <a:lnSpc>
              <a:spcPct val="100000"/>
            </a:lnSpc>
            <a:spcBef>
              <a:spcPts val="0"/>
            </a:spcBef>
            <a:spcAft>
              <a:spcPts val="0"/>
            </a:spcAft>
            <a:buClrTx/>
            <a:buSzPct val="110000"/>
            <a:buFont typeface="+mj-ea"/>
            <a:buAutoNum type="circleNumDbPlain"/>
            <a:tabLst/>
            <a:defRPr/>
          </a:pPr>
          <a:r>
            <a:rPr lang="en-US" sz="1050" b="0" i="0" baseline="0">
              <a:solidFill>
                <a:schemeClr val="dk1"/>
              </a:solidFill>
              <a:effectLst/>
              <a:latin typeface="Arial" pitchFamily="34" charset="0"/>
              <a:ea typeface="+mn-ea"/>
              <a:cs typeface="Arial" pitchFamily="34" charset="0"/>
            </a:rPr>
            <a:t>Under each outcomes category, define measures specific to your program. Try to include both short-term and long-term outcomes. </a:t>
          </a:r>
        </a:p>
        <a:p>
          <a:pPr marL="228600" marR="0" indent="-228600" defTabSz="914400" rtl="0" eaLnBrk="1" fontAlgn="auto" latinLnBrk="0" hangingPunct="1">
            <a:lnSpc>
              <a:spcPct val="100000"/>
            </a:lnSpc>
            <a:spcBef>
              <a:spcPts val="0"/>
            </a:spcBef>
            <a:spcAft>
              <a:spcPts val="0"/>
            </a:spcAft>
            <a:buClrTx/>
            <a:buSzPct val="110000"/>
            <a:buFont typeface="+mj-ea"/>
            <a:buAutoNum type="circleNumDbPlain"/>
            <a:tabLst/>
            <a:defRPr/>
          </a:pPr>
          <a:endParaRPr lang="en-US" sz="1050" b="0" i="0" baseline="0">
            <a:solidFill>
              <a:schemeClr val="dk1"/>
            </a:solidFill>
            <a:effectLst/>
            <a:latin typeface="Arial" pitchFamily="34" charset="0"/>
            <a:ea typeface="+mn-ea"/>
            <a:cs typeface="Arial" pitchFamily="34" charset="0"/>
          </a:endParaRPr>
        </a:p>
        <a:p>
          <a:pPr marL="228600" marR="0" indent="-228600" defTabSz="914400" rtl="0" eaLnBrk="1" fontAlgn="auto" latinLnBrk="0" hangingPunct="1">
            <a:lnSpc>
              <a:spcPct val="100000"/>
            </a:lnSpc>
            <a:spcBef>
              <a:spcPts val="0"/>
            </a:spcBef>
            <a:spcAft>
              <a:spcPts val="0"/>
            </a:spcAft>
            <a:buClrTx/>
            <a:buSzPct val="110000"/>
            <a:buFont typeface="+mj-ea"/>
            <a:buAutoNum type="circleNumDbPlain"/>
            <a:tabLst/>
            <a:defRPr/>
          </a:pPr>
          <a:r>
            <a:rPr lang="en-US" sz="1050" b="0" i="0" baseline="0">
              <a:solidFill>
                <a:schemeClr val="dk1"/>
              </a:solidFill>
              <a:effectLst/>
              <a:latin typeface="Arial" pitchFamily="34" charset="0"/>
              <a:ea typeface="+mn-ea"/>
              <a:cs typeface="Arial" pitchFamily="34" charset="0"/>
            </a:rPr>
            <a:t>Establish baseline measures before your start your program or activity, using tools such as a survey or Health Risk Assessment, and record the data in the number/value before columns. </a:t>
          </a:r>
        </a:p>
        <a:p>
          <a:pPr marL="228600" marR="0" indent="-228600" defTabSz="914400" rtl="0" eaLnBrk="1" fontAlgn="auto" latinLnBrk="0" hangingPunct="1">
            <a:lnSpc>
              <a:spcPct val="100000"/>
            </a:lnSpc>
            <a:spcBef>
              <a:spcPts val="0"/>
            </a:spcBef>
            <a:spcAft>
              <a:spcPts val="0"/>
            </a:spcAft>
            <a:buClrTx/>
            <a:buSzPct val="110000"/>
            <a:buFont typeface="+mj-ea"/>
            <a:buAutoNum type="circleNumDbPlain"/>
            <a:tabLst/>
            <a:defRPr/>
          </a:pPr>
          <a:endParaRPr lang="en-US" sz="1050" b="0" i="0" baseline="0">
            <a:solidFill>
              <a:schemeClr val="dk1"/>
            </a:solidFill>
            <a:effectLst/>
            <a:latin typeface="Arial" pitchFamily="34" charset="0"/>
            <a:ea typeface="+mn-ea"/>
            <a:cs typeface="Arial" pitchFamily="34" charset="0"/>
          </a:endParaRPr>
        </a:p>
        <a:p>
          <a:pPr marL="228600" marR="0" indent="-228600" defTabSz="914400" rtl="0" eaLnBrk="1" fontAlgn="auto" latinLnBrk="0" hangingPunct="1">
            <a:lnSpc>
              <a:spcPct val="100000"/>
            </a:lnSpc>
            <a:spcBef>
              <a:spcPts val="0"/>
            </a:spcBef>
            <a:spcAft>
              <a:spcPts val="0"/>
            </a:spcAft>
            <a:buClrTx/>
            <a:buSzPct val="110000"/>
            <a:buFont typeface="+mj-ea"/>
            <a:buAutoNum type="circleNumDbPlain"/>
            <a:tabLst/>
            <a:defRPr/>
          </a:pPr>
          <a:r>
            <a:rPr lang="en-US" sz="1050" b="0" i="0" baseline="0">
              <a:solidFill>
                <a:schemeClr val="dk1"/>
              </a:solidFill>
              <a:effectLst/>
              <a:latin typeface="Arial" pitchFamily="34" charset="0"/>
              <a:ea typeface="+mn-ea"/>
              <a:cs typeface="Arial" pitchFamily="34" charset="0"/>
            </a:rPr>
            <a:t>Document changes in these measures in number/value after columns. </a:t>
          </a:r>
        </a:p>
        <a:p>
          <a:pPr marL="228600" marR="0" indent="-228600" defTabSz="914400" rtl="0" eaLnBrk="1" fontAlgn="auto" latinLnBrk="0" hangingPunct="1">
            <a:lnSpc>
              <a:spcPct val="100000"/>
            </a:lnSpc>
            <a:spcBef>
              <a:spcPts val="0"/>
            </a:spcBef>
            <a:spcAft>
              <a:spcPts val="0"/>
            </a:spcAft>
            <a:buClrTx/>
            <a:buSzPct val="110000"/>
            <a:buFont typeface="+mj-ea"/>
            <a:buAutoNum type="circleNumDbPlain"/>
            <a:tabLst/>
            <a:defRPr/>
          </a:pPr>
          <a:endParaRPr lang="en-US" sz="1050" b="0" i="0" baseline="0">
            <a:solidFill>
              <a:schemeClr val="dk1"/>
            </a:solidFill>
            <a:effectLst/>
            <a:latin typeface="Arial" pitchFamily="34" charset="0"/>
            <a:ea typeface="+mn-ea"/>
            <a:cs typeface="Arial" pitchFamily="34" charset="0"/>
          </a:endParaRPr>
        </a:p>
        <a:p>
          <a:pPr marL="228600" marR="0" indent="-228600" defTabSz="914400" rtl="0" eaLnBrk="1" fontAlgn="auto" latinLnBrk="0" hangingPunct="1">
            <a:lnSpc>
              <a:spcPct val="100000"/>
            </a:lnSpc>
            <a:spcBef>
              <a:spcPts val="0"/>
            </a:spcBef>
            <a:spcAft>
              <a:spcPts val="0"/>
            </a:spcAft>
            <a:buClrTx/>
            <a:buSzPct val="110000"/>
            <a:buFont typeface="+mj-ea"/>
            <a:buAutoNum type="circleNumDbPlain"/>
            <a:tabLst/>
            <a:defRPr/>
          </a:pPr>
          <a:r>
            <a:rPr lang="en-US" sz="1050" b="0" i="0" baseline="0">
              <a:solidFill>
                <a:schemeClr val="dk1"/>
              </a:solidFill>
              <a:effectLst/>
              <a:latin typeface="Arial" pitchFamily="34" charset="0"/>
              <a:ea typeface="+mn-ea"/>
              <a:cs typeface="Arial" pitchFamily="34" charset="0"/>
            </a:rPr>
            <a:t>Record any changes in total number of employees (or employee group) before and after program.</a:t>
          </a:r>
        </a:p>
        <a:p>
          <a:pPr marL="228600" marR="0" indent="-228600" defTabSz="914400" rtl="0" eaLnBrk="1" fontAlgn="auto" latinLnBrk="0" hangingPunct="1">
            <a:lnSpc>
              <a:spcPct val="100000"/>
            </a:lnSpc>
            <a:spcBef>
              <a:spcPts val="0"/>
            </a:spcBef>
            <a:spcAft>
              <a:spcPts val="0"/>
            </a:spcAft>
            <a:buClrTx/>
            <a:buSzPct val="110000"/>
            <a:buFont typeface="+mj-ea"/>
            <a:buAutoNum type="circleNumDbPlain"/>
            <a:tabLst/>
            <a:defRPr/>
          </a:pPr>
          <a:endParaRPr lang="en-US" sz="1050" b="0" i="0" baseline="0">
            <a:solidFill>
              <a:schemeClr val="dk1"/>
            </a:solidFill>
            <a:effectLst/>
            <a:latin typeface="Arial" pitchFamily="34" charset="0"/>
            <a:ea typeface="+mn-ea"/>
            <a:cs typeface="Arial" pitchFamily="34" charset="0"/>
          </a:endParaRPr>
        </a:p>
        <a:p>
          <a:pPr marL="228600" marR="0" indent="-228600" defTabSz="914400" rtl="0" eaLnBrk="1" fontAlgn="auto" latinLnBrk="0" hangingPunct="1">
            <a:lnSpc>
              <a:spcPct val="100000"/>
            </a:lnSpc>
            <a:spcBef>
              <a:spcPts val="0"/>
            </a:spcBef>
            <a:spcAft>
              <a:spcPts val="0"/>
            </a:spcAft>
            <a:buClrTx/>
            <a:buSzPct val="110000"/>
            <a:buFont typeface="+mj-ea"/>
            <a:buAutoNum type="circleNumDbPlain"/>
            <a:tabLst/>
            <a:defRPr/>
          </a:pPr>
          <a:r>
            <a:rPr lang="en-US" sz="1050" b="0" i="0" baseline="0">
              <a:solidFill>
                <a:schemeClr val="dk1"/>
              </a:solidFill>
              <a:effectLst/>
              <a:latin typeface="Arial" pitchFamily="34" charset="0"/>
              <a:ea typeface="+mn-ea"/>
              <a:cs typeface="Arial" pitchFamily="34" charset="0"/>
            </a:rPr>
            <a:t>The rates, and number and percentage differences in the dark blue cells are calculated automatically. For most of the outcome measures on this sheet, improvement is achieved when the number of cases is reduced. Formula in Column J converts this reduction into a positive percentage improvement. However, for certain measures for Health Status or Behavioral Change Outcomes, e.g. number of employees with normal blood pressure, improvement is achieved when the number increases. Users of the template can change the formula in Column J to make sure % improvement stays a positive value.</a:t>
          </a:r>
        </a:p>
        <a:p>
          <a:pPr marL="228600" marR="0" indent="-228600" defTabSz="914400" rtl="0" eaLnBrk="1" fontAlgn="auto" latinLnBrk="0" hangingPunct="1">
            <a:lnSpc>
              <a:spcPct val="100000"/>
            </a:lnSpc>
            <a:spcBef>
              <a:spcPts val="0"/>
            </a:spcBef>
            <a:spcAft>
              <a:spcPts val="0"/>
            </a:spcAft>
            <a:buClrTx/>
            <a:buSzPct val="110000"/>
            <a:buFont typeface="+mj-ea"/>
            <a:buAutoNum type="circleNumDbPlain"/>
            <a:tabLst/>
            <a:defRPr/>
          </a:pPr>
          <a:endParaRPr lang="en-US" sz="1050" b="0" i="0" baseline="0">
            <a:solidFill>
              <a:schemeClr val="dk1"/>
            </a:solidFill>
            <a:effectLst/>
            <a:latin typeface="Arial" pitchFamily="34" charset="0"/>
            <a:ea typeface="+mn-ea"/>
            <a:cs typeface="Arial" pitchFamily="34" charset="0"/>
          </a:endParaRPr>
        </a:p>
        <a:p>
          <a:pPr marL="228600" marR="0" indent="-228600" defTabSz="914400" rtl="0" eaLnBrk="1" fontAlgn="auto" latinLnBrk="0" hangingPunct="1">
            <a:lnSpc>
              <a:spcPct val="100000"/>
            </a:lnSpc>
            <a:spcBef>
              <a:spcPts val="0"/>
            </a:spcBef>
            <a:spcAft>
              <a:spcPts val="0"/>
            </a:spcAft>
            <a:buClrTx/>
            <a:buSzPct val="110000"/>
            <a:buFont typeface="+mj-ea"/>
            <a:buAutoNum type="circleNumDbPlain"/>
            <a:tabLst/>
            <a:defRPr/>
          </a:pPr>
          <a:r>
            <a:rPr lang="en-US" sz="1050">
              <a:solidFill>
                <a:schemeClr val="dk1"/>
              </a:solidFill>
              <a:effectLst/>
              <a:latin typeface="Arial" pitchFamily="34" charset="0"/>
              <a:ea typeface="+mn-ea"/>
              <a:cs typeface="Arial" pitchFamily="34" charset="0"/>
            </a:rPr>
            <a:t>In the section “Accidents", it is best to focus on events related to operator health and wellness (fatigue, behind schedule, passenger conflict).</a:t>
          </a:r>
          <a:endParaRPr lang="en-US" sz="1050">
            <a:effectLst/>
            <a:latin typeface="Arial" pitchFamily="34" charset="0"/>
            <a:cs typeface="Arial" pitchFamily="34" charset="0"/>
          </a:endParaRPr>
        </a:p>
        <a:p>
          <a:pPr marL="228600" marR="0" indent="-228600" defTabSz="914400" rtl="0" eaLnBrk="1" fontAlgn="auto" latinLnBrk="0" hangingPunct="1">
            <a:lnSpc>
              <a:spcPct val="100000"/>
            </a:lnSpc>
            <a:spcBef>
              <a:spcPts val="0"/>
            </a:spcBef>
            <a:spcAft>
              <a:spcPts val="0"/>
            </a:spcAft>
            <a:buClrTx/>
            <a:buSzPct val="110000"/>
            <a:buFont typeface="+mj-ea"/>
            <a:buAutoNum type="circleNumDbPlain"/>
            <a:tabLst/>
            <a:defRPr/>
          </a:pPr>
          <a:endParaRPr lang="en-US" sz="1050">
            <a:effectLst/>
            <a:latin typeface="Arial" pitchFamily="34" charset="0"/>
            <a:cs typeface="Arial" pitchFamily="34" charset="0"/>
          </a:endParaRPr>
        </a:p>
        <a:p>
          <a:pPr rtl="0"/>
          <a:r>
            <a:rPr lang="en-US" sz="1100" b="1" i="0" baseline="0">
              <a:solidFill>
                <a:schemeClr val="dk1"/>
              </a:solidFill>
              <a:effectLst/>
              <a:latin typeface="Arial" pitchFamily="34" charset="0"/>
              <a:ea typeface="+mn-ea"/>
              <a:cs typeface="Arial" pitchFamily="34" charset="0"/>
            </a:rPr>
            <a:t>Note:</a:t>
          </a:r>
        </a:p>
        <a:p>
          <a:pPr rtl="0"/>
          <a:endParaRPr lang="en-US" sz="1100">
            <a:effectLst/>
            <a:latin typeface="Arial" pitchFamily="34" charset="0"/>
            <a:cs typeface="Arial" pitchFamily="34" charset="0"/>
          </a:endParaRPr>
        </a:p>
        <a:p>
          <a:pPr rtl="0"/>
          <a:r>
            <a:rPr lang="en-US" sz="1050" b="0" i="0" baseline="0">
              <a:solidFill>
                <a:schemeClr val="dk1"/>
              </a:solidFill>
              <a:effectLst/>
              <a:latin typeface="Arial" pitchFamily="34" charset="0"/>
              <a:ea typeface="+mn-ea"/>
              <a:cs typeface="Arial" pitchFamily="34" charset="0"/>
            </a:rPr>
            <a:t>When including vehicle accidents or occupational injuries, try to be clear what aspect of your WHPP program contributed to the outcome. A fully integrated program may target these outcomes, but even some WHPP components may have a partial impact - for example, improved fitness or access to walking areas could be associated with fewer strains and sprains, or reduced schedule stress could have an effect on vehicle accidents. </a:t>
          </a:r>
          <a:endParaRPr lang="en-US" sz="1050">
            <a:effectLst/>
            <a:latin typeface="Arial" pitchFamily="34" charset="0"/>
            <a:cs typeface="Arial" pitchFamily="34" charset="0"/>
          </a:endParaRPr>
        </a:p>
        <a:p>
          <a:pPr marL="228600" marR="0" indent="-228600" defTabSz="914400" rtl="0" eaLnBrk="1" fontAlgn="auto" latinLnBrk="0" hangingPunct="1">
            <a:lnSpc>
              <a:spcPct val="100000"/>
            </a:lnSpc>
            <a:spcBef>
              <a:spcPts val="0"/>
            </a:spcBef>
            <a:spcAft>
              <a:spcPts val="0"/>
            </a:spcAft>
            <a:buClrTx/>
            <a:buSzPct val="110000"/>
            <a:buFont typeface="+mj-ea"/>
            <a:buAutoNum type="circleNumDbPlain"/>
            <a:tabLst/>
            <a:defRPr/>
          </a:pPr>
          <a:endParaRPr lang="en-US" sz="1050">
            <a:effectLst/>
            <a:latin typeface="Arial" pitchFamily="34" charset="0"/>
            <a:cs typeface="Arial" pitchFamily="34"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19050</xdr:colOff>
      <xdr:row>95</xdr:row>
      <xdr:rowOff>3809</xdr:rowOff>
    </xdr:from>
    <xdr:to>
      <xdr:col>8</xdr:col>
      <xdr:colOff>409575</xdr:colOff>
      <xdr:row>124</xdr:row>
      <xdr:rowOff>38099</xdr:rowOff>
    </xdr:to>
    <xdr:graphicFrame macro="">
      <xdr:nvGraphicFramePr>
        <xdr:cNvPr id="2577"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741807</xdr:colOff>
      <xdr:row>1</xdr:row>
      <xdr:rowOff>0</xdr:rowOff>
    </xdr:from>
    <xdr:to>
      <xdr:col>13</xdr:col>
      <xdr:colOff>240917</xdr:colOff>
      <xdr:row>2</xdr:row>
      <xdr:rowOff>443865</xdr:rowOff>
    </xdr:to>
    <xdr:grpSp>
      <xdr:nvGrpSpPr>
        <xdr:cNvPr id="5" name="Group 4"/>
        <xdr:cNvGrpSpPr/>
      </xdr:nvGrpSpPr>
      <xdr:grpSpPr>
        <a:xfrm>
          <a:off x="2418207" y="114300"/>
          <a:ext cx="8224010" cy="710565"/>
          <a:chOff x="1938147" y="129540"/>
          <a:chExt cx="7606790" cy="710565"/>
        </a:xfrm>
        <a:solidFill>
          <a:srgbClr val="C6E7FC"/>
        </a:solidFill>
      </xdr:grpSpPr>
      <xdr:sp macro="" textlink="">
        <xdr:nvSpPr>
          <xdr:cNvPr id="22" name="Text Box 3">
            <a:hlinkClick xmlns:r="http://schemas.openxmlformats.org/officeDocument/2006/relationships" r:id="rId2"/>
          </xdr:cNvPr>
          <xdr:cNvSpPr txBox="1">
            <a:spLocks noChangeArrowheads="1"/>
          </xdr:cNvSpPr>
        </xdr:nvSpPr>
        <xdr:spPr bwMode="auto">
          <a:xfrm>
            <a:off x="5814060" y="533401"/>
            <a:ext cx="1234440" cy="306704"/>
          </a:xfrm>
          <a:prstGeom prst="rect">
            <a:avLst/>
          </a:prstGeom>
          <a:grpFill/>
          <a:ln w="12700">
            <a:solidFill>
              <a:schemeClr val="accent5">
                <a:lumMod val="50000"/>
              </a:schemeClr>
            </a:solidFill>
            <a:headEnd/>
            <a:tailEnd/>
          </a:ln>
        </xdr:spPr>
        <xdr:style>
          <a:lnRef idx="1">
            <a:schemeClr val="accent5"/>
          </a:lnRef>
          <a:fillRef idx="2">
            <a:schemeClr val="accent5"/>
          </a:fillRef>
          <a:effectRef idx="1">
            <a:schemeClr val="accent5"/>
          </a:effectRef>
          <a:fontRef idx="minor">
            <a:schemeClr val="dk1"/>
          </a:fontRef>
        </xdr:style>
        <xdr:txBody>
          <a:bodyPr vertOverflow="clip" wrap="square" lIns="0" tIns="0" rIns="0" bIns="0" anchor="ctr" upright="1"/>
          <a:lstStyle/>
          <a:p>
            <a:pPr algn="ctr" rtl="0">
              <a:defRPr sz="1000"/>
            </a:pPr>
            <a:r>
              <a:rPr lang="en-US" sz="900" b="1" i="0" u="none" strike="noStrike" baseline="0">
                <a:solidFill>
                  <a:srgbClr val="002060"/>
                </a:solidFill>
                <a:effectLst/>
                <a:latin typeface="Arial"/>
                <a:cs typeface="Arial"/>
              </a:rPr>
              <a:t>Financial Benefits Summary Table</a:t>
            </a:r>
            <a:endParaRPr lang="en-US" sz="900" b="1">
              <a:solidFill>
                <a:srgbClr val="002060"/>
              </a:solidFill>
              <a:effectLst/>
            </a:endParaRPr>
          </a:p>
        </xdr:txBody>
      </xdr:sp>
      <xdr:grpSp>
        <xdr:nvGrpSpPr>
          <xdr:cNvPr id="4" name="Group 3"/>
          <xdr:cNvGrpSpPr/>
        </xdr:nvGrpSpPr>
        <xdr:grpSpPr>
          <a:xfrm>
            <a:off x="1938147" y="129540"/>
            <a:ext cx="7606790" cy="704850"/>
            <a:chOff x="1519047" y="114300"/>
            <a:chExt cx="7606790" cy="704850"/>
          </a:xfrm>
          <a:grpFill/>
        </xdr:grpSpPr>
        <xdr:sp macro="" textlink="">
          <xdr:nvSpPr>
            <xdr:cNvPr id="38" name="Text Box 3">
              <a:hlinkClick xmlns:r="http://schemas.openxmlformats.org/officeDocument/2006/relationships" r:id="rId3"/>
            </xdr:cNvPr>
            <xdr:cNvSpPr txBox="1">
              <a:spLocks noChangeArrowheads="1"/>
            </xdr:cNvSpPr>
          </xdr:nvSpPr>
          <xdr:spPr bwMode="auto">
            <a:xfrm>
              <a:off x="1522095" y="510540"/>
              <a:ext cx="1203960" cy="289560"/>
            </a:xfrm>
            <a:prstGeom prst="rect">
              <a:avLst/>
            </a:prstGeom>
            <a:grpFill/>
            <a:ln w="12700">
              <a:solidFill>
                <a:schemeClr val="accent5">
                  <a:lumMod val="50000"/>
                </a:schemeClr>
              </a:solidFill>
              <a:headEnd/>
              <a:tailEnd/>
            </a:ln>
          </xdr:spPr>
          <xdr:style>
            <a:lnRef idx="1">
              <a:schemeClr val="accent5"/>
            </a:lnRef>
            <a:fillRef idx="2">
              <a:schemeClr val="accent5"/>
            </a:fillRef>
            <a:effectRef idx="1">
              <a:schemeClr val="accent5"/>
            </a:effectRef>
            <a:fontRef idx="minor">
              <a:schemeClr val="dk1"/>
            </a:fontRef>
          </xdr:style>
          <xdr:txBody>
            <a:bodyPr vertOverflow="clip" wrap="square" lIns="0" tIns="0" rIns="0" bIns="0" anchor="ctr" upright="1"/>
            <a:lstStyle/>
            <a:p>
              <a:pPr algn="ctr" rtl="0">
                <a:defRPr sz="1000"/>
              </a:pPr>
              <a:r>
                <a:rPr lang="en-US" sz="900" b="1" i="0" u="none" strike="noStrike" baseline="0">
                  <a:solidFill>
                    <a:srgbClr val="002060"/>
                  </a:solidFill>
                  <a:effectLst/>
                  <a:latin typeface="Arial"/>
                  <a:cs typeface="Arial"/>
                </a:rPr>
                <a:t>Accidents</a:t>
              </a:r>
              <a:endParaRPr lang="en-US" sz="900" b="1">
                <a:solidFill>
                  <a:srgbClr val="002060"/>
                </a:solidFill>
                <a:effectLst/>
              </a:endParaRPr>
            </a:p>
          </xdr:txBody>
        </xdr:sp>
        <xdr:sp macro="" textlink="">
          <xdr:nvSpPr>
            <xdr:cNvPr id="39" name="Text Box 3">
              <a:hlinkClick xmlns:r="http://schemas.openxmlformats.org/officeDocument/2006/relationships" r:id="rId4"/>
            </xdr:cNvPr>
            <xdr:cNvSpPr txBox="1">
              <a:spLocks noChangeArrowheads="1"/>
            </xdr:cNvSpPr>
          </xdr:nvSpPr>
          <xdr:spPr bwMode="auto">
            <a:xfrm>
              <a:off x="2792731" y="502920"/>
              <a:ext cx="1223010" cy="306705"/>
            </a:xfrm>
            <a:prstGeom prst="rect">
              <a:avLst/>
            </a:prstGeom>
            <a:grpFill/>
            <a:ln w="12700">
              <a:solidFill>
                <a:schemeClr val="accent5">
                  <a:lumMod val="50000"/>
                </a:schemeClr>
              </a:solidFill>
              <a:headEnd/>
              <a:tailEnd/>
            </a:ln>
          </xdr:spPr>
          <xdr:style>
            <a:lnRef idx="1">
              <a:schemeClr val="accent5"/>
            </a:lnRef>
            <a:fillRef idx="2">
              <a:schemeClr val="accent5"/>
            </a:fillRef>
            <a:effectRef idx="1">
              <a:schemeClr val="accent5"/>
            </a:effectRef>
            <a:fontRef idx="minor">
              <a:schemeClr val="dk1"/>
            </a:fontRef>
          </xdr:style>
          <xdr:txBody>
            <a:bodyPr vertOverflow="clip" wrap="square" lIns="0" tIns="0" rIns="0" bIns="0" anchor="ctr" upright="1"/>
            <a:lstStyle/>
            <a:p>
              <a:pPr algn="ctr" rtl="0">
                <a:defRPr sz="1000"/>
              </a:pPr>
              <a:r>
                <a:rPr lang="en-US" sz="900" b="1" i="0" u="none" strike="noStrike" baseline="0">
                  <a:solidFill>
                    <a:srgbClr val="002060"/>
                  </a:solidFill>
                  <a:effectLst/>
                  <a:latin typeface="Arial"/>
                  <a:cs typeface="Arial"/>
                </a:rPr>
                <a:t>Presenteeism</a:t>
              </a:r>
              <a:endParaRPr lang="en-US" sz="900" b="1">
                <a:solidFill>
                  <a:srgbClr val="002060"/>
                </a:solidFill>
                <a:effectLst/>
              </a:endParaRPr>
            </a:p>
          </xdr:txBody>
        </xdr:sp>
        <xdr:grpSp>
          <xdr:nvGrpSpPr>
            <xdr:cNvPr id="3" name="Group 2"/>
            <xdr:cNvGrpSpPr/>
          </xdr:nvGrpSpPr>
          <xdr:grpSpPr>
            <a:xfrm>
              <a:off x="1519047" y="114300"/>
              <a:ext cx="7606790" cy="704850"/>
              <a:chOff x="1519047" y="114300"/>
              <a:chExt cx="7606790" cy="704850"/>
            </a:xfrm>
            <a:grpFill/>
          </xdr:grpSpPr>
          <xdr:sp macro="" textlink="">
            <xdr:nvSpPr>
              <xdr:cNvPr id="34" name="Text Box 3">
                <a:hlinkClick xmlns:r="http://schemas.openxmlformats.org/officeDocument/2006/relationships" r:id="rId5"/>
              </xdr:cNvPr>
              <xdr:cNvSpPr txBox="1">
                <a:spLocks noChangeArrowheads="1"/>
              </xdr:cNvSpPr>
            </xdr:nvSpPr>
            <xdr:spPr bwMode="auto">
              <a:xfrm>
                <a:off x="6683446" y="114300"/>
                <a:ext cx="1148891" cy="320040"/>
              </a:xfrm>
              <a:prstGeom prst="rect">
                <a:avLst/>
              </a:prstGeom>
              <a:grpFill/>
              <a:ln w="12700">
                <a:solidFill>
                  <a:schemeClr val="accent5">
                    <a:lumMod val="50000"/>
                  </a:schemeClr>
                </a:solidFill>
                <a:headEnd/>
                <a:tailEnd/>
              </a:ln>
            </xdr:spPr>
            <xdr:style>
              <a:lnRef idx="1">
                <a:schemeClr val="accent5"/>
              </a:lnRef>
              <a:fillRef idx="2">
                <a:schemeClr val="accent5"/>
              </a:fillRef>
              <a:effectRef idx="1">
                <a:schemeClr val="accent5"/>
              </a:effectRef>
              <a:fontRef idx="minor">
                <a:schemeClr val="dk1"/>
              </a:fontRef>
            </xdr:style>
            <xdr:txBody>
              <a:bodyPr vertOverflow="clip" wrap="square" lIns="0" tIns="0" rIns="0" bIns="0" anchor="ctr" upright="1"/>
              <a:lstStyle/>
              <a:p>
                <a:pPr algn="ctr" rtl="0">
                  <a:defRPr sz="1000"/>
                </a:pPr>
                <a:r>
                  <a:rPr lang="en-US" sz="900" b="1" i="0" u="none" strike="noStrike" baseline="0">
                    <a:solidFill>
                      <a:srgbClr val="002060"/>
                    </a:solidFill>
                    <a:effectLst/>
                    <a:latin typeface="Arial"/>
                    <a:cs typeface="Arial"/>
                  </a:rPr>
                  <a:t>Absenteeism</a:t>
                </a:r>
                <a:endParaRPr lang="en-US" sz="900" b="1">
                  <a:solidFill>
                    <a:srgbClr val="002060"/>
                  </a:solidFill>
                  <a:effectLst/>
                </a:endParaRPr>
              </a:p>
            </xdr:txBody>
          </xdr:sp>
          <xdr:grpSp>
            <xdr:nvGrpSpPr>
              <xdr:cNvPr id="36" name="Group 35"/>
              <xdr:cNvGrpSpPr/>
            </xdr:nvGrpSpPr>
            <xdr:grpSpPr>
              <a:xfrm>
                <a:off x="1519047" y="114302"/>
                <a:ext cx="5096944" cy="704848"/>
                <a:chOff x="1524000" y="1000125"/>
                <a:chExt cx="4721178" cy="839208"/>
              </a:xfrm>
              <a:grpFill/>
            </xdr:grpSpPr>
            <xdr:sp macro="" textlink="">
              <xdr:nvSpPr>
                <xdr:cNvPr id="30" name="Text Box 3">
                  <a:hlinkClick xmlns:r="http://schemas.openxmlformats.org/officeDocument/2006/relationships" r:id="rId6"/>
                </xdr:cNvPr>
                <xdr:cNvSpPr txBox="1">
                  <a:spLocks noChangeArrowheads="1"/>
                </xdr:cNvSpPr>
              </xdr:nvSpPr>
              <xdr:spPr bwMode="auto">
                <a:xfrm>
                  <a:off x="1524000" y="1012647"/>
                  <a:ext cx="1120728" cy="375767"/>
                </a:xfrm>
                <a:prstGeom prst="rect">
                  <a:avLst/>
                </a:prstGeom>
                <a:grpFill/>
                <a:ln w="12700">
                  <a:solidFill>
                    <a:schemeClr val="accent5">
                      <a:lumMod val="50000"/>
                    </a:schemeClr>
                  </a:solidFill>
                  <a:headEnd/>
                  <a:tailEnd/>
                </a:ln>
              </xdr:spPr>
              <xdr:style>
                <a:lnRef idx="1">
                  <a:schemeClr val="accent5"/>
                </a:lnRef>
                <a:fillRef idx="2">
                  <a:schemeClr val="accent5"/>
                </a:fillRef>
                <a:effectRef idx="1">
                  <a:schemeClr val="accent5"/>
                </a:effectRef>
                <a:fontRef idx="minor">
                  <a:schemeClr val="dk1"/>
                </a:fontRef>
              </xdr:style>
              <xdr:txBody>
                <a:bodyPr vertOverflow="clip" wrap="square" lIns="0" tIns="0" rIns="0" bIns="0" anchor="ctr" upright="1"/>
                <a:lstStyle/>
                <a:p>
                  <a:pPr algn="ctr" rtl="0">
                    <a:defRPr sz="1000"/>
                  </a:pPr>
                  <a:r>
                    <a:rPr lang="en-US" sz="900" b="1" i="0" u="none" strike="noStrike" baseline="0">
                      <a:solidFill>
                        <a:srgbClr val="002060"/>
                      </a:solidFill>
                      <a:effectLst/>
                      <a:latin typeface="Arial"/>
                      <a:cs typeface="Arial"/>
                    </a:rPr>
                    <a:t>Health Care </a:t>
                  </a:r>
                </a:p>
                <a:p>
                  <a:pPr algn="ctr" rtl="0">
                    <a:defRPr sz="1000"/>
                  </a:pPr>
                  <a:r>
                    <a:rPr lang="en-US" sz="900" b="1" i="0" u="none" strike="noStrike" baseline="0">
                      <a:solidFill>
                        <a:srgbClr val="002060"/>
                      </a:solidFill>
                      <a:effectLst/>
                      <a:latin typeface="Arial"/>
                      <a:cs typeface="Arial"/>
                    </a:rPr>
                    <a:t>Claims</a:t>
                  </a:r>
                  <a:endParaRPr lang="en-US" sz="900" b="1">
                    <a:solidFill>
                      <a:srgbClr val="002060"/>
                    </a:solidFill>
                    <a:effectLst/>
                  </a:endParaRPr>
                </a:p>
              </xdr:txBody>
            </xdr:sp>
            <xdr:sp macro="" textlink="">
              <xdr:nvSpPr>
                <xdr:cNvPr id="31" name="Text Box 3">
                  <a:hlinkClick xmlns:r="http://schemas.openxmlformats.org/officeDocument/2006/relationships" r:id="rId7"/>
                </xdr:cNvPr>
                <xdr:cNvSpPr txBox="1">
                  <a:spLocks noChangeArrowheads="1"/>
                </xdr:cNvSpPr>
              </xdr:nvSpPr>
              <xdr:spPr bwMode="auto">
                <a:xfrm>
                  <a:off x="2724150" y="1000127"/>
                  <a:ext cx="1120728" cy="371968"/>
                </a:xfrm>
                <a:prstGeom prst="rect">
                  <a:avLst/>
                </a:prstGeom>
                <a:grpFill/>
                <a:ln w="12700">
                  <a:solidFill>
                    <a:schemeClr val="accent5">
                      <a:lumMod val="50000"/>
                    </a:schemeClr>
                  </a:solidFill>
                  <a:headEnd/>
                  <a:tailEnd/>
                </a:ln>
              </xdr:spPr>
              <xdr:style>
                <a:lnRef idx="1">
                  <a:schemeClr val="accent5"/>
                </a:lnRef>
                <a:fillRef idx="2">
                  <a:schemeClr val="accent5"/>
                </a:fillRef>
                <a:effectRef idx="1">
                  <a:schemeClr val="accent5"/>
                </a:effectRef>
                <a:fontRef idx="minor">
                  <a:schemeClr val="dk1"/>
                </a:fontRef>
              </xdr:style>
              <xdr:txBody>
                <a:bodyPr vertOverflow="clip" wrap="square" lIns="0" tIns="0" rIns="0" bIns="0" anchor="ctr" upright="1"/>
                <a:lstStyle/>
                <a:p>
                  <a:pPr algn="ctr" rtl="0">
                    <a:defRPr sz="1000"/>
                  </a:pPr>
                  <a:r>
                    <a:rPr lang="en-US" sz="900" b="1" i="0" u="none" strike="noStrike" baseline="0">
                      <a:solidFill>
                        <a:srgbClr val="002060"/>
                      </a:solidFill>
                      <a:effectLst/>
                      <a:latin typeface="Arial"/>
                      <a:cs typeface="Arial"/>
                    </a:rPr>
                    <a:t>Health Care Premium </a:t>
                  </a:r>
                  <a:endParaRPr lang="en-US" sz="900" b="1">
                    <a:solidFill>
                      <a:srgbClr val="002060"/>
                    </a:solidFill>
                    <a:effectLst/>
                  </a:endParaRPr>
                </a:p>
              </xdr:txBody>
            </xdr:sp>
            <xdr:sp macro="" textlink="">
              <xdr:nvSpPr>
                <xdr:cNvPr id="32" name="Text Box 3">
                  <a:hlinkClick xmlns:r="http://schemas.openxmlformats.org/officeDocument/2006/relationships" r:id="rId8"/>
                </xdr:cNvPr>
                <xdr:cNvSpPr txBox="1">
                  <a:spLocks noChangeArrowheads="1"/>
                </xdr:cNvSpPr>
              </xdr:nvSpPr>
              <xdr:spPr bwMode="auto">
                <a:xfrm>
                  <a:off x="3924300" y="1000125"/>
                  <a:ext cx="1120728" cy="363236"/>
                </a:xfrm>
                <a:prstGeom prst="rect">
                  <a:avLst/>
                </a:prstGeom>
                <a:grpFill/>
                <a:ln w="12700">
                  <a:solidFill>
                    <a:schemeClr val="accent5">
                      <a:lumMod val="50000"/>
                    </a:schemeClr>
                  </a:solidFill>
                  <a:headEnd/>
                  <a:tailEnd/>
                </a:ln>
              </xdr:spPr>
              <xdr:style>
                <a:lnRef idx="1">
                  <a:schemeClr val="accent5"/>
                </a:lnRef>
                <a:fillRef idx="2">
                  <a:schemeClr val="accent5"/>
                </a:fillRef>
                <a:effectRef idx="1">
                  <a:schemeClr val="accent5"/>
                </a:effectRef>
                <a:fontRef idx="minor">
                  <a:schemeClr val="dk1"/>
                </a:fontRef>
              </xdr:style>
              <xdr:txBody>
                <a:bodyPr vertOverflow="clip" wrap="square" lIns="0" tIns="0" rIns="0" bIns="0" anchor="ctr" upright="1"/>
                <a:lstStyle/>
                <a:p>
                  <a:pPr algn="ctr" rtl="0">
                    <a:defRPr sz="1000"/>
                  </a:pPr>
                  <a:r>
                    <a:rPr lang="en-US" sz="900" b="1">
                      <a:solidFill>
                        <a:srgbClr val="002060"/>
                      </a:solidFill>
                      <a:effectLst/>
                      <a:latin typeface="Arial" pitchFamily="34" charset="0"/>
                      <a:cs typeface="Arial" pitchFamily="34" charset="0"/>
                    </a:rPr>
                    <a:t>Workers' Comp Claims</a:t>
                  </a:r>
                </a:p>
              </xdr:txBody>
            </xdr:sp>
            <xdr:sp macro="" textlink="">
              <xdr:nvSpPr>
                <xdr:cNvPr id="33" name="Text Box 3">
                  <a:hlinkClick xmlns:r="http://schemas.openxmlformats.org/officeDocument/2006/relationships" r:id="rId9"/>
                </xdr:cNvPr>
                <xdr:cNvSpPr txBox="1">
                  <a:spLocks noChangeArrowheads="1"/>
                </xdr:cNvSpPr>
              </xdr:nvSpPr>
              <xdr:spPr bwMode="auto">
                <a:xfrm>
                  <a:off x="5124450" y="1000126"/>
                  <a:ext cx="1120728" cy="375760"/>
                </a:xfrm>
                <a:prstGeom prst="rect">
                  <a:avLst/>
                </a:prstGeom>
                <a:grpFill/>
                <a:ln w="12700">
                  <a:solidFill>
                    <a:schemeClr val="accent5">
                      <a:lumMod val="50000"/>
                    </a:schemeClr>
                  </a:solidFill>
                  <a:headEnd/>
                  <a:tailEnd/>
                </a:ln>
              </xdr:spPr>
              <xdr:style>
                <a:lnRef idx="1">
                  <a:schemeClr val="accent5"/>
                </a:lnRef>
                <a:fillRef idx="2">
                  <a:schemeClr val="accent5"/>
                </a:fillRef>
                <a:effectRef idx="1">
                  <a:schemeClr val="accent5"/>
                </a:effectRef>
                <a:fontRef idx="minor">
                  <a:schemeClr val="dk1"/>
                </a:fontRef>
              </xdr:style>
              <xdr:txBody>
                <a:bodyPr vertOverflow="clip" wrap="square" lIns="0" tIns="0" rIns="0" bIns="0" anchor="ctr" upright="1"/>
                <a:lstStyle/>
                <a:p>
                  <a:pPr algn="ctr" rtl="0">
                    <a:defRPr sz="1000"/>
                  </a:pPr>
                  <a:r>
                    <a:rPr lang="en-US" sz="900" b="1" i="0" u="none" strike="noStrike" baseline="0">
                      <a:solidFill>
                        <a:srgbClr val="002060"/>
                      </a:solidFill>
                      <a:effectLst/>
                      <a:latin typeface="Arial"/>
                      <a:cs typeface="Arial"/>
                    </a:rPr>
                    <a:t>Workers' Comp Premium</a:t>
                  </a:r>
                </a:p>
              </xdr:txBody>
            </xdr:sp>
            <xdr:sp macro="" textlink="">
              <xdr:nvSpPr>
                <xdr:cNvPr id="35" name="Text Box 3">
                  <a:hlinkClick xmlns:r="http://schemas.openxmlformats.org/officeDocument/2006/relationships" r:id="rId10"/>
                </xdr:cNvPr>
                <xdr:cNvSpPr txBox="1">
                  <a:spLocks noChangeArrowheads="1"/>
                </xdr:cNvSpPr>
              </xdr:nvSpPr>
              <xdr:spPr bwMode="auto">
                <a:xfrm>
                  <a:off x="3913601" y="1464966"/>
                  <a:ext cx="1141204" cy="374367"/>
                </a:xfrm>
                <a:prstGeom prst="rect">
                  <a:avLst/>
                </a:prstGeom>
                <a:grpFill/>
                <a:ln w="12700">
                  <a:solidFill>
                    <a:schemeClr val="accent5">
                      <a:lumMod val="50000"/>
                    </a:schemeClr>
                  </a:solidFill>
                  <a:headEnd/>
                  <a:tailEnd/>
                </a:ln>
              </xdr:spPr>
              <xdr:style>
                <a:lnRef idx="1">
                  <a:schemeClr val="accent5"/>
                </a:lnRef>
                <a:fillRef idx="2">
                  <a:schemeClr val="accent5"/>
                </a:fillRef>
                <a:effectRef idx="1">
                  <a:schemeClr val="accent5"/>
                </a:effectRef>
                <a:fontRef idx="minor">
                  <a:schemeClr val="dk1"/>
                </a:fontRef>
              </xdr:style>
              <xdr:txBody>
                <a:bodyPr vertOverflow="clip" wrap="square" lIns="0" tIns="0" rIns="0" bIns="0" anchor="ctr" upright="1"/>
                <a:lstStyle/>
                <a:p>
                  <a:pPr algn="ctr" rtl="0">
                    <a:defRPr sz="1000"/>
                  </a:pPr>
                  <a:r>
                    <a:rPr lang="en-US" sz="900" b="1" i="0" u="none" strike="noStrike" baseline="0">
                      <a:solidFill>
                        <a:srgbClr val="002060"/>
                      </a:solidFill>
                      <a:effectLst/>
                      <a:latin typeface="Arial"/>
                      <a:cs typeface="Arial"/>
                    </a:rPr>
                    <a:t>Availability</a:t>
                  </a:r>
                  <a:endParaRPr lang="en-US" sz="900" b="1">
                    <a:solidFill>
                      <a:srgbClr val="002060"/>
                    </a:solidFill>
                    <a:effectLst/>
                  </a:endParaRPr>
                </a:p>
              </xdr:txBody>
            </xdr:sp>
          </xdr:grpSp>
          <xdr:sp macro="" textlink="">
            <xdr:nvSpPr>
              <xdr:cNvPr id="14" name="Text Box 3">
                <a:hlinkClick xmlns:r="http://schemas.openxmlformats.org/officeDocument/2006/relationships" r:id="rId11"/>
              </xdr:cNvPr>
              <xdr:cNvSpPr txBox="1">
                <a:spLocks noChangeArrowheads="1"/>
              </xdr:cNvSpPr>
            </xdr:nvSpPr>
            <xdr:spPr bwMode="auto">
              <a:xfrm>
                <a:off x="6693027" y="502919"/>
                <a:ext cx="1163193" cy="306703"/>
              </a:xfrm>
              <a:prstGeom prst="rect">
                <a:avLst/>
              </a:prstGeom>
              <a:grpFill/>
              <a:ln w="12700">
                <a:solidFill>
                  <a:schemeClr val="accent5">
                    <a:lumMod val="50000"/>
                  </a:schemeClr>
                </a:solidFill>
                <a:headEnd/>
                <a:tailEnd/>
              </a:ln>
            </xdr:spPr>
            <xdr:style>
              <a:lnRef idx="1">
                <a:schemeClr val="accent5"/>
              </a:lnRef>
              <a:fillRef idx="2">
                <a:schemeClr val="accent5"/>
              </a:fillRef>
              <a:effectRef idx="1">
                <a:schemeClr val="accent5"/>
              </a:effectRef>
              <a:fontRef idx="minor">
                <a:schemeClr val="dk1"/>
              </a:fontRef>
            </xdr:style>
            <xdr:txBody>
              <a:bodyPr vertOverflow="clip" wrap="square" lIns="0" tIns="0" rIns="0" bIns="0" anchor="ctr" upright="1"/>
              <a:lstStyle/>
              <a:p>
                <a:pPr algn="ctr" rtl="0">
                  <a:defRPr sz="1000"/>
                </a:pPr>
                <a:r>
                  <a:rPr lang="en-US" sz="900" b="1" i="0" u="none" strike="noStrike" baseline="0">
                    <a:solidFill>
                      <a:srgbClr val="002060"/>
                    </a:solidFill>
                    <a:effectLst/>
                    <a:latin typeface="Arial"/>
                    <a:cs typeface="Arial"/>
                  </a:rPr>
                  <a:t>Financial Benefits Summary Chart</a:t>
                </a:r>
                <a:endParaRPr lang="en-US" sz="900" b="1">
                  <a:solidFill>
                    <a:srgbClr val="002060"/>
                  </a:solidFill>
                  <a:effectLst/>
                </a:endParaRPr>
              </a:p>
            </xdr:txBody>
          </xdr:sp>
          <xdr:sp macro="" textlink="">
            <xdr:nvSpPr>
              <xdr:cNvPr id="15" name="Text Box 3">
                <a:hlinkClick xmlns:r="http://schemas.openxmlformats.org/officeDocument/2006/relationships" r:id="rId12"/>
              </xdr:cNvPr>
              <xdr:cNvSpPr txBox="1">
                <a:spLocks noChangeArrowheads="1"/>
              </xdr:cNvSpPr>
            </xdr:nvSpPr>
            <xdr:spPr bwMode="auto">
              <a:xfrm>
                <a:off x="7919085" y="114300"/>
                <a:ext cx="1206752" cy="312420"/>
              </a:xfrm>
              <a:prstGeom prst="rect">
                <a:avLst/>
              </a:prstGeom>
              <a:grpFill/>
              <a:ln w="12700">
                <a:solidFill>
                  <a:schemeClr val="accent5">
                    <a:lumMod val="50000"/>
                  </a:schemeClr>
                </a:solidFill>
                <a:headEnd/>
                <a:tailEnd/>
              </a:ln>
            </xdr:spPr>
            <xdr:style>
              <a:lnRef idx="1">
                <a:schemeClr val="accent5"/>
              </a:lnRef>
              <a:fillRef idx="2">
                <a:schemeClr val="accent5"/>
              </a:fillRef>
              <a:effectRef idx="1">
                <a:schemeClr val="accent5"/>
              </a:effectRef>
              <a:fontRef idx="minor">
                <a:schemeClr val="dk1"/>
              </a:fontRef>
            </xdr:style>
            <xdr:txBody>
              <a:bodyPr vertOverflow="clip" wrap="square" lIns="0" tIns="0" rIns="0" bIns="0" anchor="ctr" upright="1"/>
              <a:lstStyle/>
              <a:p>
                <a:pPr algn="ctr" rtl="0">
                  <a:defRPr sz="1000"/>
                </a:pPr>
                <a:r>
                  <a:rPr lang="en-US" sz="900" b="1" i="0" u="none" strike="noStrike" baseline="0">
                    <a:solidFill>
                      <a:srgbClr val="002060"/>
                    </a:solidFill>
                    <a:effectLst/>
                    <a:latin typeface="Arial"/>
                    <a:cs typeface="Arial"/>
                  </a:rPr>
                  <a:t>Turnover </a:t>
                </a:r>
                <a:endParaRPr lang="en-US" sz="900" b="1">
                  <a:solidFill>
                    <a:srgbClr val="002060"/>
                  </a:solidFill>
                  <a:effectLst/>
                </a:endParaRPr>
              </a:p>
            </xdr:txBody>
          </xdr:sp>
        </xdr:grpSp>
      </xdr:grpSp>
    </xdr:grpSp>
    <xdr:clientData/>
  </xdr:twoCellAnchor>
  <xdr:twoCellAnchor>
    <xdr:from>
      <xdr:col>8</xdr:col>
      <xdr:colOff>396240</xdr:colOff>
      <xdr:row>3</xdr:row>
      <xdr:rowOff>304800</xdr:rowOff>
    </xdr:from>
    <xdr:to>
      <xdr:col>14</xdr:col>
      <xdr:colOff>518160</xdr:colOff>
      <xdr:row>37</xdr:row>
      <xdr:rowOff>106680</xdr:rowOff>
    </xdr:to>
    <xdr:sp macro="" textlink="">
      <xdr:nvSpPr>
        <xdr:cNvPr id="19" name="TextBox 18"/>
        <xdr:cNvSpPr txBox="1"/>
      </xdr:nvSpPr>
      <xdr:spPr>
        <a:xfrm>
          <a:off x="7696200" y="1188720"/>
          <a:ext cx="3817620" cy="9319260"/>
        </a:xfrm>
        <a:prstGeom prst="rect">
          <a:avLst/>
        </a:prstGeom>
        <a:solidFill>
          <a:srgbClr val="C6E7FC"/>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274320" tIns="228600" rIns="274320" bIns="228600" rtlCol="0" anchor="t"/>
        <a:lstStyle/>
        <a:p>
          <a:r>
            <a:rPr lang="en-US" sz="1200" b="1">
              <a:solidFill>
                <a:schemeClr val="tx1"/>
              </a:solidFill>
              <a:latin typeface="Arial" pitchFamily="34" charset="0"/>
              <a:cs typeface="Arial" pitchFamily="34" charset="0"/>
            </a:rPr>
            <a:t>Instructions</a:t>
          </a:r>
          <a:endParaRPr lang="en-US" sz="1200" b="1">
            <a:ln>
              <a:solidFill>
                <a:schemeClr val="tx1"/>
              </a:solidFill>
            </a:ln>
            <a:solidFill>
              <a:schemeClr val="tx1"/>
            </a:solidFill>
            <a:latin typeface="Arial" pitchFamily="34" charset="0"/>
            <a:cs typeface="Arial" pitchFamily="34" charset="0"/>
          </a:endParaRPr>
        </a:p>
        <a:p>
          <a:pPr marL="228600" indent="-228600">
            <a:lnSpc>
              <a:spcPct val="100000"/>
            </a:lnSpc>
            <a:buSzPct val="110000"/>
            <a:buFont typeface="+mj-ea"/>
            <a:buAutoNum type="circleNumDbPlain"/>
          </a:pPr>
          <a:endParaRPr lang="en-US" sz="1050" baseline="0">
            <a:solidFill>
              <a:schemeClr val="tx1"/>
            </a:solidFill>
            <a:latin typeface="Arial" pitchFamily="34" charset="0"/>
            <a:cs typeface="Arial" pitchFamily="34" charset="0"/>
          </a:endParaRPr>
        </a:p>
        <a:p>
          <a:pPr marL="228600" marR="0" indent="-228600" defTabSz="914400" rtl="0" eaLnBrk="1" fontAlgn="auto" latinLnBrk="0" hangingPunct="1">
            <a:lnSpc>
              <a:spcPct val="100000"/>
            </a:lnSpc>
            <a:spcBef>
              <a:spcPts val="0"/>
            </a:spcBef>
            <a:spcAft>
              <a:spcPts val="0"/>
            </a:spcAft>
            <a:buClrTx/>
            <a:buSzPct val="110000"/>
            <a:buFont typeface="+mj-ea"/>
            <a:buAutoNum type="circleNumDbPlain"/>
            <a:tabLst/>
            <a:defRPr/>
          </a:pPr>
          <a:r>
            <a:rPr lang="en-US" sz="1050">
              <a:solidFill>
                <a:schemeClr val="dk1"/>
              </a:solidFill>
              <a:effectLst/>
              <a:latin typeface="Arial" pitchFamily="34" charset="0"/>
              <a:ea typeface="+mn-ea"/>
              <a:cs typeface="Arial" pitchFamily="34" charset="0"/>
            </a:rPr>
            <a:t>Collect data at the end of the program year and fill in the light blue cells. Dark blue cells are automatically</a:t>
          </a:r>
          <a:r>
            <a:rPr lang="en-US" sz="1050" baseline="0">
              <a:solidFill>
                <a:schemeClr val="dk1"/>
              </a:solidFill>
              <a:effectLst/>
              <a:latin typeface="Arial" pitchFamily="34" charset="0"/>
              <a:ea typeface="+mn-ea"/>
              <a:cs typeface="Arial" pitchFamily="34" charset="0"/>
            </a:rPr>
            <a:t> calculated. </a:t>
          </a:r>
          <a:r>
            <a:rPr lang="en-US" sz="1050">
              <a:solidFill>
                <a:schemeClr val="dk1"/>
              </a:solidFill>
              <a:effectLst/>
              <a:latin typeface="Arial" pitchFamily="34" charset="0"/>
              <a:ea typeface="+mn-ea"/>
              <a:cs typeface="Arial" pitchFamily="34" charset="0"/>
            </a:rPr>
            <a:t>Even if you can provide data in only a few benefit categories, your total benefits will</a:t>
          </a:r>
          <a:r>
            <a:rPr lang="en-US" sz="1050" baseline="0">
              <a:solidFill>
                <a:schemeClr val="dk1"/>
              </a:solidFill>
              <a:effectLst/>
              <a:latin typeface="Arial" pitchFamily="34" charset="0"/>
              <a:ea typeface="+mn-ea"/>
              <a:cs typeface="Arial" pitchFamily="34" charset="0"/>
            </a:rPr>
            <a:t> calculate at the bottom of the sheet and be carried over to the </a:t>
          </a:r>
          <a:r>
            <a:rPr lang="en-US" sz="1050" b="1" baseline="0">
              <a:solidFill>
                <a:schemeClr val="dk1"/>
              </a:solidFill>
              <a:effectLst/>
              <a:latin typeface="Arial" pitchFamily="34" charset="0"/>
              <a:ea typeface="+mn-ea"/>
              <a:cs typeface="Arial" pitchFamily="34" charset="0"/>
            </a:rPr>
            <a:t>ROI</a:t>
          </a:r>
          <a:r>
            <a:rPr lang="en-US" sz="1050" baseline="0">
              <a:solidFill>
                <a:schemeClr val="dk1"/>
              </a:solidFill>
              <a:effectLst/>
              <a:latin typeface="Arial" pitchFamily="34" charset="0"/>
              <a:ea typeface="+mn-ea"/>
              <a:cs typeface="Arial" pitchFamily="34" charset="0"/>
            </a:rPr>
            <a:t> sheet. </a:t>
          </a:r>
        </a:p>
        <a:p>
          <a:pPr marL="228600" marR="0" indent="-228600" defTabSz="914400" rtl="0" eaLnBrk="1" fontAlgn="auto" latinLnBrk="0" hangingPunct="1">
            <a:lnSpc>
              <a:spcPct val="100000"/>
            </a:lnSpc>
            <a:spcBef>
              <a:spcPts val="0"/>
            </a:spcBef>
            <a:spcAft>
              <a:spcPts val="0"/>
            </a:spcAft>
            <a:buClrTx/>
            <a:buSzPct val="110000"/>
            <a:buFont typeface="+mj-ea"/>
            <a:buAutoNum type="circleNumDbPlain"/>
            <a:tabLst/>
            <a:defRPr/>
          </a:pPr>
          <a:endParaRPr lang="en-US" sz="1050" baseline="0">
            <a:solidFill>
              <a:schemeClr val="dk1"/>
            </a:solidFill>
            <a:effectLst/>
            <a:latin typeface="Arial" pitchFamily="34" charset="0"/>
            <a:ea typeface="+mn-ea"/>
            <a:cs typeface="Arial" pitchFamily="34" charset="0"/>
          </a:endParaRPr>
        </a:p>
        <a:p>
          <a:pPr marL="228600" marR="0" indent="-228600" defTabSz="914400" rtl="0" eaLnBrk="1" fontAlgn="auto" latinLnBrk="0" hangingPunct="1">
            <a:lnSpc>
              <a:spcPct val="100000"/>
            </a:lnSpc>
            <a:spcBef>
              <a:spcPts val="0"/>
            </a:spcBef>
            <a:spcAft>
              <a:spcPts val="0"/>
            </a:spcAft>
            <a:buClrTx/>
            <a:buSzPct val="110000"/>
            <a:buFont typeface="+mj-ea"/>
            <a:buAutoNum type="circleNumDbPlain"/>
            <a:tabLst/>
            <a:defRPr/>
          </a:pPr>
          <a:r>
            <a:rPr lang="en-US" sz="1050">
              <a:solidFill>
                <a:schemeClr val="dk1"/>
              </a:solidFill>
              <a:effectLst/>
              <a:latin typeface="Arial" pitchFamily="34" charset="0"/>
              <a:ea typeface="+mn-ea"/>
              <a:cs typeface="Arial" pitchFamily="34" charset="0"/>
            </a:rPr>
            <a:t>If your organization is self-insured, use the "Health Care Claim Costs" table only for tracking changes in your health care costs. If health insurance is provided by a third-party organization, you may use both the "Health Care Claim Costs" and "Health Care Premium Costs" tables for tracking purposes. However, you should only include one of these two savings categories in the calculation of "Total Financial Benefits" </a:t>
          </a:r>
          <a:r>
            <a:rPr lang="en-US" sz="1050" baseline="0">
              <a:solidFill>
                <a:schemeClr val="dk1"/>
              </a:solidFill>
              <a:effectLst/>
              <a:latin typeface="Arial" pitchFamily="34" charset="0"/>
              <a:ea typeface="+mn-ea"/>
              <a:cs typeface="Arial" pitchFamily="34" charset="0"/>
            </a:rPr>
            <a:t> at the bottom of this sheet </a:t>
          </a:r>
          <a:r>
            <a:rPr lang="en-US" sz="1050">
              <a:solidFill>
                <a:schemeClr val="dk1"/>
              </a:solidFill>
              <a:effectLst/>
              <a:latin typeface="Arial" pitchFamily="34" charset="0"/>
              <a:ea typeface="+mn-ea"/>
              <a:cs typeface="Arial" pitchFamily="34" charset="0"/>
            </a:rPr>
            <a:t>to avoid double counting. Use the same method</a:t>
          </a:r>
          <a:r>
            <a:rPr lang="en-US" sz="1050" baseline="0">
              <a:solidFill>
                <a:schemeClr val="dk1"/>
              </a:solidFill>
              <a:effectLst/>
              <a:latin typeface="Arial" pitchFamily="34" charset="0"/>
              <a:ea typeface="+mn-ea"/>
              <a:cs typeface="Arial" pitchFamily="34" charset="0"/>
            </a:rPr>
            <a:t> for calculating "Workers' Comp Claim Costs" and "Workers' Comp Premium Costs". </a:t>
          </a:r>
        </a:p>
        <a:p>
          <a:pPr marL="228600" marR="0" indent="-228600" defTabSz="914400" rtl="0" eaLnBrk="1" fontAlgn="auto" latinLnBrk="0" hangingPunct="1">
            <a:lnSpc>
              <a:spcPct val="100000"/>
            </a:lnSpc>
            <a:spcBef>
              <a:spcPts val="0"/>
            </a:spcBef>
            <a:spcAft>
              <a:spcPts val="0"/>
            </a:spcAft>
            <a:buClrTx/>
            <a:buSzPct val="110000"/>
            <a:buFont typeface="+mj-ea"/>
            <a:buAutoNum type="circleNumDbPlain"/>
            <a:tabLst/>
            <a:defRPr/>
          </a:pPr>
          <a:endParaRPr lang="en-US" sz="1050" baseline="0">
            <a:solidFill>
              <a:schemeClr val="dk1"/>
            </a:solidFill>
            <a:effectLst/>
            <a:latin typeface="Arial" pitchFamily="34" charset="0"/>
            <a:ea typeface="+mn-ea"/>
            <a:cs typeface="Arial" pitchFamily="34" charset="0"/>
          </a:endParaRPr>
        </a:p>
        <a:p>
          <a:pPr marL="228600" marR="0" indent="-228600" defTabSz="914400" rtl="0" eaLnBrk="1" fontAlgn="auto" latinLnBrk="0" hangingPunct="1">
            <a:lnSpc>
              <a:spcPct val="100000"/>
            </a:lnSpc>
            <a:spcBef>
              <a:spcPts val="0"/>
            </a:spcBef>
            <a:spcAft>
              <a:spcPts val="0"/>
            </a:spcAft>
            <a:buClrTx/>
            <a:buSzPct val="110000"/>
            <a:buFont typeface="+mj-ea"/>
            <a:buAutoNum type="circleNumDbPlain"/>
            <a:tabLst/>
            <a:defRPr/>
          </a:pPr>
          <a:r>
            <a:rPr lang="en-US" sz="1050">
              <a:solidFill>
                <a:schemeClr val="dk1"/>
              </a:solidFill>
              <a:effectLst/>
              <a:latin typeface="Arial" pitchFamily="34" charset="0"/>
              <a:ea typeface="+mn-ea"/>
              <a:cs typeface="Arial" pitchFamily="34" charset="0"/>
            </a:rPr>
            <a:t>In the "Health Care Premium Costs" table, use available national/state/industry</a:t>
          </a:r>
          <a:r>
            <a:rPr lang="en-US" sz="1050" baseline="0">
              <a:solidFill>
                <a:schemeClr val="dk1"/>
              </a:solidFill>
              <a:effectLst/>
              <a:latin typeface="Arial" pitchFamily="34" charset="0"/>
              <a:ea typeface="+mn-ea"/>
              <a:cs typeface="Arial" pitchFamily="34" charset="0"/>
            </a:rPr>
            <a:t> benchmark health premium change rate or</a:t>
          </a:r>
          <a:r>
            <a:rPr lang="en-US" sz="1050">
              <a:solidFill>
                <a:schemeClr val="dk1"/>
              </a:solidFill>
              <a:effectLst/>
              <a:latin typeface="Arial" pitchFamily="34" charset="0"/>
              <a:ea typeface="+mn-ea"/>
              <a:cs typeface="Arial" pitchFamily="34" charset="0"/>
            </a:rPr>
            <a:t> the historic trend from your agency to</a:t>
          </a:r>
          <a:r>
            <a:rPr lang="en-US" sz="1050" baseline="0">
              <a:solidFill>
                <a:schemeClr val="dk1"/>
              </a:solidFill>
              <a:effectLst/>
              <a:latin typeface="Arial" pitchFamily="34" charset="0"/>
              <a:ea typeface="+mn-ea"/>
              <a:cs typeface="Arial" pitchFamily="34" charset="0"/>
            </a:rPr>
            <a:t> fill in cell </a:t>
          </a:r>
          <a:r>
            <a:rPr lang="en-US" sz="1050">
              <a:solidFill>
                <a:schemeClr val="dk1"/>
              </a:solidFill>
              <a:effectLst/>
              <a:latin typeface="Arial" pitchFamily="34" charset="0"/>
              <a:ea typeface="+mn-ea"/>
              <a:cs typeface="Arial" pitchFamily="34" charset="0"/>
            </a:rPr>
            <a:t>"Benchmark Premium Change Rate - Before". Then enter your actual annual premium before the program start. Your "Expected Annual Premium - After" will be calculated automatically. The "Financial Benefits" cell is the difference between the expected and actual annual premium in the year after the program is implemented.  </a:t>
          </a:r>
        </a:p>
        <a:p>
          <a:pPr marL="228600" marR="0" indent="-228600" defTabSz="914400" rtl="0" eaLnBrk="1" fontAlgn="auto" latinLnBrk="0" hangingPunct="1">
            <a:lnSpc>
              <a:spcPct val="100000"/>
            </a:lnSpc>
            <a:spcBef>
              <a:spcPts val="0"/>
            </a:spcBef>
            <a:spcAft>
              <a:spcPts val="0"/>
            </a:spcAft>
            <a:buClrTx/>
            <a:buSzPct val="110000"/>
            <a:buFont typeface="+mj-ea"/>
            <a:buAutoNum type="circleNumDbPlain"/>
            <a:tabLst/>
            <a:defRPr/>
          </a:pPr>
          <a:endParaRPr lang="en-US" sz="1050">
            <a:solidFill>
              <a:schemeClr val="dk1"/>
            </a:solidFill>
            <a:effectLst/>
            <a:latin typeface="Arial" pitchFamily="34" charset="0"/>
            <a:ea typeface="+mn-ea"/>
            <a:cs typeface="Arial" pitchFamily="34" charset="0"/>
          </a:endParaRPr>
        </a:p>
        <a:p>
          <a:pPr marL="228600" marR="0" indent="-228600" defTabSz="914400" rtl="0" eaLnBrk="1" fontAlgn="auto" latinLnBrk="0" hangingPunct="1">
            <a:lnSpc>
              <a:spcPct val="100000"/>
            </a:lnSpc>
            <a:spcBef>
              <a:spcPts val="0"/>
            </a:spcBef>
            <a:spcAft>
              <a:spcPts val="0"/>
            </a:spcAft>
            <a:buClrTx/>
            <a:buSzPct val="110000"/>
            <a:buFont typeface="+mj-ea"/>
            <a:buAutoNum type="circleNumDbPlain"/>
            <a:tabLst/>
            <a:defRPr/>
          </a:pPr>
          <a:r>
            <a:rPr lang="en-US" sz="1050">
              <a:solidFill>
                <a:schemeClr val="dk1"/>
              </a:solidFill>
              <a:effectLst/>
              <a:latin typeface="Arial" pitchFamily="34" charset="0"/>
              <a:ea typeface="+mn-ea"/>
              <a:cs typeface="Arial" pitchFamily="34" charset="0"/>
            </a:rPr>
            <a:t>Estimate the percentage of the total program benefits that you can reasonably attribute to the WHPP program and enter it into the light blue cells. Your percentage estimate can differ for each benefit category.  If you do not want to estimate</a:t>
          </a:r>
          <a:r>
            <a:rPr lang="en-US" sz="1050" baseline="0">
              <a:solidFill>
                <a:schemeClr val="dk1"/>
              </a:solidFill>
              <a:effectLst/>
              <a:latin typeface="Arial" pitchFamily="34" charset="0"/>
              <a:ea typeface="+mn-ea"/>
              <a:cs typeface="Arial" pitchFamily="34" charset="0"/>
            </a:rPr>
            <a:t> or</a:t>
          </a:r>
          <a:r>
            <a:rPr lang="en-US" sz="1050">
              <a:solidFill>
                <a:schemeClr val="dk1"/>
              </a:solidFill>
              <a:effectLst/>
              <a:latin typeface="Arial" pitchFamily="34" charset="0"/>
              <a:ea typeface="+mn-ea"/>
              <a:cs typeface="Arial" pitchFamily="34" charset="0"/>
            </a:rPr>
            <a:t> if all of the observed benefits can be attributed to the WHPP program you may</a:t>
          </a:r>
          <a:r>
            <a:rPr lang="en-US" sz="1050" baseline="0">
              <a:solidFill>
                <a:schemeClr val="dk1"/>
              </a:solidFill>
              <a:effectLst/>
              <a:latin typeface="Arial" pitchFamily="34" charset="0"/>
              <a:ea typeface="+mn-ea"/>
              <a:cs typeface="Arial" pitchFamily="34" charset="0"/>
            </a:rPr>
            <a:t> want </a:t>
          </a:r>
          <a:r>
            <a:rPr lang="en-US" sz="1050">
              <a:solidFill>
                <a:schemeClr val="dk1"/>
              </a:solidFill>
              <a:effectLst/>
              <a:latin typeface="Arial" pitchFamily="34" charset="0"/>
              <a:ea typeface="+mn-ea"/>
              <a:cs typeface="Arial" pitchFamily="34" charset="0"/>
            </a:rPr>
            <a:t>to remove the related columns from the charts.</a:t>
          </a:r>
        </a:p>
        <a:p>
          <a:pPr marL="228600" marR="0" indent="-228600" defTabSz="914400" rtl="0" eaLnBrk="1" fontAlgn="auto" latinLnBrk="0" hangingPunct="1">
            <a:lnSpc>
              <a:spcPct val="100000"/>
            </a:lnSpc>
            <a:spcBef>
              <a:spcPts val="0"/>
            </a:spcBef>
            <a:spcAft>
              <a:spcPts val="0"/>
            </a:spcAft>
            <a:buClrTx/>
            <a:buSzPct val="110000"/>
            <a:buFont typeface="+mj-ea"/>
            <a:buAutoNum type="circleNumDbPlain"/>
            <a:tabLst/>
            <a:defRPr/>
          </a:pPr>
          <a:endParaRPr lang="en-US" sz="1050" b="0">
            <a:solidFill>
              <a:schemeClr val="dk1"/>
            </a:solidFill>
            <a:effectLst/>
            <a:latin typeface="Arial" pitchFamily="34" charset="0"/>
            <a:ea typeface="+mn-ea"/>
            <a:cs typeface="Arial" pitchFamily="34" charset="0"/>
          </a:endParaRPr>
        </a:p>
        <a:p>
          <a:pPr marL="228600" marR="0" indent="-228600" defTabSz="914400" rtl="0" eaLnBrk="1" fontAlgn="auto" latinLnBrk="0" hangingPunct="1">
            <a:lnSpc>
              <a:spcPct val="100000"/>
            </a:lnSpc>
            <a:spcBef>
              <a:spcPts val="0"/>
            </a:spcBef>
            <a:spcAft>
              <a:spcPts val="0"/>
            </a:spcAft>
            <a:buClrTx/>
            <a:buSzPct val="110000"/>
            <a:buFont typeface="+mj-ea"/>
            <a:buAutoNum type="circleNumDbPlain"/>
            <a:tabLst/>
            <a:defRPr/>
          </a:pPr>
          <a:r>
            <a:rPr lang="en-US" sz="1050" b="0">
              <a:solidFill>
                <a:schemeClr val="dk1"/>
              </a:solidFill>
              <a:effectLst/>
              <a:latin typeface="Arial" pitchFamily="34" charset="0"/>
              <a:ea typeface="+mn-ea"/>
              <a:cs typeface="Arial" pitchFamily="34" charset="0"/>
            </a:rPr>
            <a:t>Presenteeism is</a:t>
          </a:r>
          <a:r>
            <a:rPr lang="en-US" sz="1050" b="0" baseline="0">
              <a:solidFill>
                <a:schemeClr val="dk1"/>
              </a:solidFill>
              <a:effectLst/>
              <a:latin typeface="Arial" pitchFamily="34" charset="0"/>
              <a:ea typeface="+mn-ea"/>
              <a:cs typeface="Arial" pitchFamily="34" charset="0"/>
            </a:rPr>
            <a:t> </a:t>
          </a:r>
          <a:r>
            <a:rPr lang="en-US" sz="1050" b="0">
              <a:solidFill>
                <a:schemeClr val="dk1"/>
              </a:solidFill>
              <a:effectLst/>
              <a:latin typeface="Arial" pitchFamily="34" charset="0"/>
              <a:ea typeface="+mn-ea"/>
              <a:cs typeface="Arial" pitchFamily="34" charset="0"/>
            </a:rPr>
            <a:t>the act of presenting for work when not fully fit, and performing below par (reduced productivity). </a:t>
          </a:r>
          <a:r>
            <a:rPr lang="en-US" sz="1050">
              <a:solidFill>
                <a:schemeClr val="dk1"/>
              </a:solidFill>
              <a:effectLst/>
              <a:latin typeface="Arial" pitchFamily="34" charset="0"/>
              <a:ea typeface="+mn-ea"/>
              <a:cs typeface="Arial" pitchFamily="34" charset="0"/>
            </a:rPr>
            <a:t>Presenteeism costs were calculated by extrapolating estimates of productivity loss in the past few weeks</a:t>
          </a:r>
          <a:r>
            <a:rPr lang="en-US" sz="1050" baseline="0">
              <a:solidFill>
                <a:schemeClr val="dk1"/>
              </a:solidFill>
              <a:effectLst/>
              <a:latin typeface="Arial" pitchFamily="34" charset="0"/>
              <a:ea typeface="+mn-ea"/>
              <a:cs typeface="Arial" pitchFamily="34" charset="0"/>
            </a:rPr>
            <a:t> using, for example </a:t>
          </a:r>
          <a:r>
            <a:rPr lang="en-US" sz="1050">
              <a:solidFill>
                <a:schemeClr val="dk1"/>
              </a:solidFill>
              <a:effectLst/>
              <a:latin typeface="Arial" pitchFamily="34" charset="0"/>
              <a:ea typeface="+mn-ea"/>
              <a:cs typeface="Arial" pitchFamily="34" charset="0"/>
            </a:rPr>
            <a:t>the Work Limitations</a:t>
          </a:r>
          <a:r>
            <a:rPr lang="en-US" sz="1050" baseline="0">
              <a:solidFill>
                <a:schemeClr val="dk1"/>
              </a:solidFill>
              <a:effectLst/>
              <a:latin typeface="Arial" pitchFamily="34" charset="0"/>
              <a:ea typeface="+mn-ea"/>
              <a:cs typeface="Arial" pitchFamily="34" charset="0"/>
            </a:rPr>
            <a:t> </a:t>
          </a:r>
          <a:r>
            <a:rPr lang="en-US" sz="1050">
              <a:solidFill>
                <a:schemeClr val="dk1"/>
              </a:solidFill>
              <a:effectLst/>
              <a:latin typeface="Arial" pitchFamily="34" charset="0"/>
              <a:ea typeface="+mn-ea"/>
              <a:cs typeface="Arial" pitchFamily="34" charset="0"/>
            </a:rPr>
            <a:t>Questionnaire Loss Score, to a 1-year time period in days (assuming 240 eligible work days/year), multiplied by total daily compensation. See </a:t>
          </a:r>
          <a:r>
            <a:rPr lang="en-US" sz="1050" b="1">
              <a:solidFill>
                <a:schemeClr val="dk1"/>
              </a:solidFill>
              <a:effectLst/>
              <a:latin typeface="Arial" pitchFamily="34" charset="0"/>
              <a:ea typeface="+mn-ea"/>
              <a:cs typeface="Arial" pitchFamily="34" charset="0"/>
            </a:rPr>
            <a:t>Resources</a:t>
          </a:r>
          <a:r>
            <a:rPr lang="en-US" sz="1050">
              <a:solidFill>
                <a:schemeClr val="dk1"/>
              </a:solidFill>
              <a:effectLst/>
              <a:latin typeface="Arial" pitchFamily="34" charset="0"/>
              <a:ea typeface="+mn-ea"/>
              <a:cs typeface="Arial" pitchFamily="34" charset="0"/>
            </a:rPr>
            <a:t> sheet </a:t>
          </a:r>
          <a:r>
            <a:rPr lang="en-US" sz="1050" baseline="0">
              <a:solidFill>
                <a:schemeClr val="dk1"/>
              </a:solidFill>
              <a:effectLst/>
              <a:latin typeface="Arial" pitchFamily="34" charset="0"/>
              <a:ea typeface="+mn-ea"/>
              <a:cs typeface="Arial" pitchFamily="34" charset="0"/>
            </a:rPr>
            <a:t>for details. </a:t>
          </a:r>
        </a:p>
        <a:p>
          <a:pPr marL="228600" marR="0" indent="-228600" defTabSz="914400" rtl="0" eaLnBrk="1" fontAlgn="auto" latinLnBrk="0" hangingPunct="1">
            <a:lnSpc>
              <a:spcPct val="100000"/>
            </a:lnSpc>
            <a:spcBef>
              <a:spcPts val="0"/>
            </a:spcBef>
            <a:spcAft>
              <a:spcPts val="0"/>
            </a:spcAft>
            <a:buClrTx/>
            <a:buSzPct val="110000"/>
            <a:buFont typeface="+mj-ea"/>
            <a:buAutoNum type="circleNumDbPlain"/>
            <a:tabLst/>
            <a:defRPr/>
          </a:pPr>
          <a:endParaRPr lang="en-US" sz="1050" baseline="0">
            <a:solidFill>
              <a:schemeClr val="dk1"/>
            </a:solidFill>
            <a:effectLst/>
            <a:latin typeface="Arial" pitchFamily="34" charset="0"/>
            <a:ea typeface="+mn-ea"/>
            <a:cs typeface="Arial" pitchFamily="34" charset="0"/>
          </a:endParaRPr>
        </a:p>
        <a:p>
          <a:pPr marL="228600" marR="0" indent="-228600" defTabSz="914400" rtl="0" eaLnBrk="1" fontAlgn="auto" latinLnBrk="0" hangingPunct="1">
            <a:lnSpc>
              <a:spcPct val="100000"/>
            </a:lnSpc>
            <a:spcBef>
              <a:spcPts val="0"/>
            </a:spcBef>
            <a:spcAft>
              <a:spcPts val="0"/>
            </a:spcAft>
            <a:buClrTx/>
            <a:buSzPct val="110000"/>
            <a:buFont typeface="+mj-ea"/>
            <a:buAutoNum type="circleNumDbPlain"/>
            <a:tabLst/>
            <a:defRPr/>
          </a:pPr>
          <a:r>
            <a:rPr lang="en-US" sz="1050">
              <a:solidFill>
                <a:schemeClr val="dk1"/>
              </a:solidFill>
              <a:effectLst/>
              <a:latin typeface="Arial" pitchFamily="34" charset="0"/>
              <a:ea typeface="+mn-ea"/>
              <a:cs typeface="Arial" pitchFamily="34" charset="0"/>
            </a:rPr>
            <a:t>Once</a:t>
          </a:r>
          <a:r>
            <a:rPr lang="en-US" sz="1050" baseline="0">
              <a:solidFill>
                <a:schemeClr val="dk1"/>
              </a:solidFill>
              <a:effectLst/>
              <a:latin typeface="Arial" pitchFamily="34" charset="0"/>
              <a:ea typeface="+mn-ea"/>
              <a:cs typeface="Arial" pitchFamily="34" charset="0"/>
            </a:rPr>
            <a:t> data is entered, the Financial Benefits chart at the bottom of this sheet will be populated automatically. </a:t>
          </a:r>
          <a:endParaRPr lang="en-US" sz="1050">
            <a:effectLst/>
            <a:latin typeface="Arial" pitchFamily="34" charset="0"/>
            <a:cs typeface="Arial" pitchFamily="34"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485775</xdr:colOff>
      <xdr:row>25</xdr:row>
      <xdr:rowOff>1905</xdr:rowOff>
    </xdr:from>
    <xdr:to>
      <xdr:col>5</xdr:col>
      <xdr:colOff>1386840</xdr:colOff>
      <xdr:row>41</xdr:row>
      <xdr:rowOff>0</xdr:rowOff>
    </xdr:to>
    <xdr:graphicFrame macro="">
      <xdr:nvGraphicFramePr>
        <xdr:cNvPr id="629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1811655</xdr:colOff>
      <xdr:row>1</xdr:row>
      <xdr:rowOff>28575</xdr:rowOff>
    </xdr:from>
    <xdr:to>
      <xdr:col>4</xdr:col>
      <xdr:colOff>1027383</xdr:colOff>
      <xdr:row>1</xdr:row>
      <xdr:rowOff>302895</xdr:rowOff>
    </xdr:to>
    <xdr:grpSp>
      <xdr:nvGrpSpPr>
        <xdr:cNvPr id="28" name="Group 27"/>
        <xdr:cNvGrpSpPr/>
      </xdr:nvGrpSpPr>
      <xdr:grpSpPr>
        <a:xfrm>
          <a:off x="1811655" y="142875"/>
          <a:ext cx="7376748" cy="274320"/>
          <a:chOff x="1524000" y="1000125"/>
          <a:chExt cx="7150053" cy="274320"/>
        </a:xfrm>
        <a:solidFill>
          <a:srgbClr val="C6E7FC"/>
        </a:solidFill>
      </xdr:grpSpPr>
      <xdr:sp macro="" textlink="">
        <xdr:nvSpPr>
          <xdr:cNvPr id="29" name="Text Box 3">
            <a:hlinkClick xmlns:r="http://schemas.openxmlformats.org/officeDocument/2006/relationships" r:id="rId2"/>
          </xdr:cNvPr>
          <xdr:cNvSpPr txBox="1">
            <a:spLocks noChangeArrowheads="1"/>
          </xdr:cNvSpPr>
        </xdr:nvSpPr>
        <xdr:spPr bwMode="auto">
          <a:xfrm>
            <a:off x="6343650" y="1000125"/>
            <a:ext cx="1120728" cy="274320"/>
          </a:xfrm>
          <a:prstGeom prst="rect">
            <a:avLst/>
          </a:prstGeom>
          <a:grpFill/>
          <a:ln w="12700">
            <a:solidFill>
              <a:schemeClr val="accent5">
                <a:lumMod val="50000"/>
              </a:schemeClr>
            </a:solidFill>
            <a:headEnd/>
            <a:tailEnd/>
          </a:ln>
        </xdr:spPr>
        <xdr:style>
          <a:lnRef idx="1">
            <a:schemeClr val="accent5"/>
          </a:lnRef>
          <a:fillRef idx="2">
            <a:schemeClr val="accent5"/>
          </a:fillRef>
          <a:effectRef idx="1">
            <a:schemeClr val="accent5"/>
          </a:effectRef>
          <a:fontRef idx="minor">
            <a:schemeClr val="dk1"/>
          </a:fontRef>
        </xdr:style>
        <xdr:txBody>
          <a:bodyPr vertOverflow="clip" wrap="square" lIns="0" tIns="0" rIns="0" bIns="0" anchor="ctr" upright="1"/>
          <a:lstStyle/>
          <a:p>
            <a:pPr algn="ctr" rtl="0">
              <a:defRPr sz="1000"/>
            </a:pPr>
            <a:r>
              <a:rPr lang="en-US" sz="900" b="1" i="0" u="none" strike="noStrike" baseline="0">
                <a:solidFill>
                  <a:srgbClr val="002060"/>
                </a:solidFill>
                <a:effectLst/>
                <a:latin typeface="Arial"/>
                <a:cs typeface="Arial"/>
              </a:rPr>
              <a:t>Total Program </a:t>
            </a:r>
            <a:br>
              <a:rPr lang="en-US" sz="900" b="1" i="0" u="none" strike="noStrike" baseline="0">
                <a:solidFill>
                  <a:srgbClr val="002060"/>
                </a:solidFill>
                <a:effectLst/>
                <a:latin typeface="Arial"/>
                <a:cs typeface="Arial"/>
              </a:rPr>
            </a:br>
            <a:r>
              <a:rPr lang="en-US" sz="900" b="1" i="0" u="none" strike="noStrike" baseline="0">
                <a:solidFill>
                  <a:srgbClr val="002060"/>
                </a:solidFill>
                <a:effectLst/>
                <a:latin typeface="Arial"/>
                <a:cs typeface="Arial"/>
              </a:rPr>
              <a:t>Costs</a:t>
            </a:r>
            <a:endParaRPr lang="en-US" sz="900" b="1">
              <a:solidFill>
                <a:srgbClr val="002060"/>
              </a:solidFill>
              <a:effectLst/>
            </a:endParaRPr>
          </a:p>
        </xdr:txBody>
      </xdr:sp>
      <xdr:grpSp>
        <xdr:nvGrpSpPr>
          <xdr:cNvPr id="30" name="Group 35"/>
          <xdr:cNvGrpSpPr/>
        </xdr:nvGrpSpPr>
        <xdr:grpSpPr>
          <a:xfrm>
            <a:off x="1524000" y="1000125"/>
            <a:ext cx="7150053" cy="274320"/>
            <a:chOff x="1524000" y="1000125"/>
            <a:chExt cx="7150053" cy="274320"/>
          </a:xfrm>
          <a:grpFill/>
        </xdr:grpSpPr>
        <xdr:sp macro="" textlink="">
          <xdr:nvSpPr>
            <xdr:cNvPr id="31" name="Text Box 3">
              <a:hlinkClick xmlns:r="http://schemas.openxmlformats.org/officeDocument/2006/relationships" r:id="rId3"/>
            </xdr:cNvPr>
            <xdr:cNvSpPr txBox="1">
              <a:spLocks noChangeArrowheads="1"/>
            </xdr:cNvSpPr>
          </xdr:nvSpPr>
          <xdr:spPr bwMode="auto">
            <a:xfrm>
              <a:off x="1524000" y="1000125"/>
              <a:ext cx="1120728" cy="274320"/>
            </a:xfrm>
            <a:prstGeom prst="rect">
              <a:avLst/>
            </a:prstGeom>
            <a:grpFill/>
            <a:ln w="12700">
              <a:solidFill>
                <a:schemeClr val="accent5">
                  <a:lumMod val="50000"/>
                </a:schemeClr>
              </a:solidFill>
              <a:headEnd/>
              <a:tailEnd/>
            </a:ln>
          </xdr:spPr>
          <xdr:style>
            <a:lnRef idx="1">
              <a:schemeClr val="accent5"/>
            </a:lnRef>
            <a:fillRef idx="2">
              <a:schemeClr val="accent5"/>
            </a:fillRef>
            <a:effectRef idx="1">
              <a:schemeClr val="accent5"/>
            </a:effectRef>
            <a:fontRef idx="minor">
              <a:schemeClr val="dk1"/>
            </a:fontRef>
          </xdr:style>
          <xdr:txBody>
            <a:bodyPr vertOverflow="clip" wrap="square" lIns="0" tIns="0" rIns="0" bIns="0" anchor="ctr" upright="1"/>
            <a:lstStyle/>
            <a:p>
              <a:pPr algn="ctr" rtl="0">
                <a:defRPr sz="1000"/>
              </a:pPr>
              <a:r>
                <a:rPr lang="en-US" sz="900" b="1" i="0" u="none" strike="noStrike" baseline="0">
                  <a:solidFill>
                    <a:srgbClr val="002060"/>
                  </a:solidFill>
                  <a:effectLst/>
                  <a:latin typeface="Arial"/>
                  <a:cs typeface="Arial"/>
                </a:rPr>
                <a:t>Operating Costs</a:t>
              </a:r>
              <a:endParaRPr lang="en-US" sz="900" b="1">
                <a:solidFill>
                  <a:srgbClr val="002060"/>
                </a:solidFill>
                <a:effectLst/>
              </a:endParaRPr>
            </a:p>
          </xdr:txBody>
        </xdr:sp>
        <xdr:sp macro="" textlink="">
          <xdr:nvSpPr>
            <xdr:cNvPr id="32" name="Text Box 3">
              <a:hlinkClick xmlns:r="http://schemas.openxmlformats.org/officeDocument/2006/relationships" r:id="rId4"/>
            </xdr:cNvPr>
            <xdr:cNvSpPr txBox="1">
              <a:spLocks noChangeArrowheads="1"/>
            </xdr:cNvSpPr>
          </xdr:nvSpPr>
          <xdr:spPr bwMode="auto">
            <a:xfrm>
              <a:off x="2724150" y="1000125"/>
              <a:ext cx="1120728" cy="274320"/>
            </a:xfrm>
            <a:prstGeom prst="rect">
              <a:avLst/>
            </a:prstGeom>
            <a:grpFill/>
            <a:ln w="12700">
              <a:solidFill>
                <a:schemeClr val="accent5">
                  <a:lumMod val="50000"/>
                </a:schemeClr>
              </a:solidFill>
              <a:headEnd/>
              <a:tailEnd/>
            </a:ln>
          </xdr:spPr>
          <xdr:style>
            <a:lnRef idx="1">
              <a:schemeClr val="accent5"/>
            </a:lnRef>
            <a:fillRef idx="2">
              <a:schemeClr val="accent5"/>
            </a:fillRef>
            <a:effectRef idx="1">
              <a:schemeClr val="accent5"/>
            </a:effectRef>
            <a:fontRef idx="minor">
              <a:schemeClr val="dk1"/>
            </a:fontRef>
          </xdr:style>
          <xdr:txBody>
            <a:bodyPr vertOverflow="clip" wrap="square" lIns="0" tIns="0" rIns="0" bIns="0" anchor="ctr" upright="1"/>
            <a:lstStyle/>
            <a:p>
              <a:pPr algn="ctr" rtl="0">
                <a:defRPr sz="1000"/>
              </a:pPr>
              <a:r>
                <a:rPr lang="en-US" sz="900" b="1" i="0" u="none" strike="noStrike" baseline="0">
                  <a:solidFill>
                    <a:srgbClr val="002060"/>
                  </a:solidFill>
                  <a:effectLst/>
                  <a:latin typeface="Arial"/>
                  <a:cs typeface="Arial"/>
                </a:rPr>
                <a:t>Labor Costs</a:t>
              </a:r>
              <a:endParaRPr lang="en-US" sz="900" b="1">
                <a:solidFill>
                  <a:srgbClr val="002060"/>
                </a:solidFill>
                <a:effectLst/>
              </a:endParaRPr>
            </a:p>
          </xdr:txBody>
        </xdr:sp>
        <xdr:sp macro="" textlink="">
          <xdr:nvSpPr>
            <xdr:cNvPr id="33" name="Text Box 3">
              <a:hlinkClick xmlns:r="http://schemas.openxmlformats.org/officeDocument/2006/relationships" r:id="rId5"/>
            </xdr:cNvPr>
            <xdr:cNvSpPr txBox="1">
              <a:spLocks noChangeArrowheads="1"/>
            </xdr:cNvSpPr>
          </xdr:nvSpPr>
          <xdr:spPr bwMode="auto">
            <a:xfrm>
              <a:off x="3924300" y="1000125"/>
              <a:ext cx="1120728" cy="274320"/>
            </a:xfrm>
            <a:prstGeom prst="rect">
              <a:avLst/>
            </a:prstGeom>
            <a:grpFill/>
            <a:ln w="12700">
              <a:solidFill>
                <a:schemeClr val="accent5">
                  <a:lumMod val="50000"/>
                </a:schemeClr>
              </a:solidFill>
              <a:headEnd/>
              <a:tailEnd/>
            </a:ln>
          </xdr:spPr>
          <xdr:style>
            <a:lnRef idx="1">
              <a:schemeClr val="accent5"/>
            </a:lnRef>
            <a:fillRef idx="2">
              <a:schemeClr val="accent5"/>
            </a:fillRef>
            <a:effectRef idx="1">
              <a:schemeClr val="accent5"/>
            </a:effectRef>
            <a:fontRef idx="minor">
              <a:schemeClr val="dk1"/>
            </a:fontRef>
          </xdr:style>
          <xdr:txBody>
            <a:bodyPr vertOverflow="clip" wrap="square" lIns="0" tIns="0" rIns="0" bIns="0" anchor="ctr" upright="1"/>
            <a:lstStyle/>
            <a:p>
              <a:pPr algn="ctr" rtl="0">
                <a:defRPr sz="1000"/>
              </a:pPr>
              <a:r>
                <a:rPr lang="en-US" sz="900" b="1" i="0" u="none" strike="noStrike" baseline="0">
                  <a:solidFill>
                    <a:srgbClr val="002060"/>
                  </a:solidFill>
                  <a:effectLst/>
                  <a:latin typeface="Arial"/>
                  <a:cs typeface="Arial"/>
                </a:rPr>
                <a:t>Payments to Vendors</a:t>
              </a:r>
              <a:endParaRPr lang="en-US" sz="900" b="1">
                <a:solidFill>
                  <a:srgbClr val="002060"/>
                </a:solidFill>
                <a:effectLst/>
              </a:endParaRPr>
            </a:p>
          </xdr:txBody>
        </xdr:sp>
        <xdr:sp macro="" textlink="">
          <xdr:nvSpPr>
            <xdr:cNvPr id="34" name="Text Box 3">
              <a:hlinkClick xmlns:r="http://schemas.openxmlformats.org/officeDocument/2006/relationships" r:id="rId6"/>
            </xdr:cNvPr>
            <xdr:cNvSpPr txBox="1">
              <a:spLocks noChangeArrowheads="1"/>
            </xdr:cNvSpPr>
          </xdr:nvSpPr>
          <xdr:spPr bwMode="auto">
            <a:xfrm>
              <a:off x="5124450" y="1000125"/>
              <a:ext cx="1120728" cy="274320"/>
            </a:xfrm>
            <a:prstGeom prst="rect">
              <a:avLst/>
            </a:prstGeom>
            <a:grpFill/>
            <a:ln w="12700">
              <a:solidFill>
                <a:schemeClr val="accent5">
                  <a:lumMod val="50000"/>
                </a:schemeClr>
              </a:solidFill>
              <a:headEnd/>
              <a:tailEnd/>
            </a:ln>
          </xdr:spPr>
          <xdr:style>
            <a:lnRef idx="1">
              <a:schemeClr val="accent5"/>
            </a:lnRef>
            <a:fillRef idx="2">
              <a:schemeClr val="accent5"/>
            </a:fillRef>
            <a:effectRef idx="1">
              <a:schemeClr val="accent5"/>
            </a:effectRef>
            <a:fontRef idx="minor">
              <a:schemeClr val="dk1"/>
            </a:fontRef>
          </xdr:style>
          <xdr:txBody>
            <a:bodyPr vertOverflow="clip" wrap="square" lIns="0" tIns="0" rIns="0" bIns="0" anchor="ctr" upright="1"/>
            <a:lstStyle/>
            <a:p>
              <a:pPr algn="ctr" rtl="0">
                <a:defRPr sz="1000"/>
              </a:pPr>
              <a:r>
                <a:rPr lang="en-US" sz="900" b="1" i="0" u="none" strike="noStrike" baseline="0">
                  <a:solidFill>
                    <a:srgbClr val="002060"/>
                  </a:solidFill>
                  <a:effectLst/>
                  <a:latin typeface="Arial"/>
                  <a:cs typeface="Arial"/>
                </a:rPr>
                <a:t>Program Incentives</a:t>
              </a:r>
              <a:endParaRPr lang="en-US" sz="900" b="1">
                <a:solidFill>
                  <a:srgbClr val="002060"/>
                </a:solidFill>
                <a:effectLst/>
              </a:endParaRPr>
            </a:p>
          </xdr:txBody>
        </xdr:sp>
        <xdr:sp macro="" textlink="">
          <xdr:nvSpPr>
            <xdr:cNvPr id="35" name="Text Box 3">
              <a:hlinkClick xmlns:r="http://schemas.openxmlformats.org/officeDocument/2006/relationships" r:id="rId2"/>
            </xdr:cNvPr>
            <xdr:cNvSpPr txBox="1">
              <a:spLocks noChangeArrowheads="1"/>
            </xdr:cNvSpPr>
          </xdr:nvSpPr>
          <xdr:spPr bwMode="auto">
            <a:xfrm>
              <a:off x="7553325" y="1000125"/>
              <a:ext cx="1120728" cy="274320"/>
            </a:xfrm>
            <a:prstGeom prst="rect">
              <a:avLst/>
            </a:prstGeom>
            <a:grpFill/>
            <a:ln w="12700">
              <a:solidFill>
                <a:schemeClr val="accent5">
                  <a:lumMod val="50000"/>
                </a:schemeClr>
              </a:solidFill>
              <a:headEnd/>
              <a:tailEnd/>
            </a:ln>
          </xdr:spPr>
          <xdr:style>
            <a:lnRef idx="1">
              <a:schemeClr val="accent5"/>
            </a:lnRef>
            <a:fillRef idx="2">
              <a:schemeClr val="accent5"/>
            </a:fillRef>
            <a:effectRef idx="1">
              <a:schemeClr val="accent5"/>
            </a:effectRef>
            <a:fontRef idx="minor">
              <a:schemeClr val="dk1"/>
            </a:fontRef>
          </xdr:style>
          <xdr:txBody>
            <a:bodyPr vertOverflow="clip" wrap="square" lIns="0" tIns="0" rIns="0" bIns="0" anchor="ctr" upright="1"/>
            <a:lstStyle/>
            <a:p>
              <a:pPr algn="ctr" rtl="0">
                <a:defRPr sz="1000"/>
              </a:pPr>
              <a:r>
                <a:rPr lang="en-US" sz="900" b="1" i="0" u="none" strike="noStrike" baseline="0">
                  <a:solidFill>
                    <a:srgbClr val="002060"/>
                  </a:solidFill>
                  <a:effectLst/>
                  <a:latin typeface="Arial"/>
                  <a:cs typeface="Arial"/>
                </a:rPr>
                <a:t>Program Costs </a:t>
              </a:r>
              <a:br>
                <a:rPr lang="en-US" sz="900" b="1" i="0" u="none" strike="noStrike" baseline="0">
                  <a:solidFill>
                    <a:srgbClr val="002060"/>
                  </a:solidFill>
                  <a:effectLst/>
                  <a:latin typeface="Arial"/>
                  <a:cs typeface="Arial"/>
                </a:rPr>
              </a:br>
              <a:r>
                <a:rPr lang="en-US" sz="900" b="1" i="0" u="none" strike="noStrike" baseline="0">
                  <a:solidFill>
                    <a:srgbClr val="002060"/>
                  </a:solidFill>
                  <a:effectLst/>
                  <a:latin typeface="Arial"/>
                  <a:cs typeface="Arial"/>
                </a:rPr>
                <a:t>Chart</a:t>
              </a:r>
              <a:endParaRPr lang="en-US" sz="900" b="1">
                <a:solidFill>
                  <a:srgbClr val="002060"/>
                </a:solidFill>
                <a:effectLst/>
              </a:endParaRPr>
            </a:p>
          </xdr:txBody>
        </xdr:sp>
      </xdr:grpSp>
    </xdr:grpSp>
    <xdr:clientData/>
  </xdr:twoCellAnchor>
  <xdr:twoCellAnchor editAs="oneCell">
    <xdr:from>
      <xdr:col>9</xdr:col>
      <xdr:colOff>0</xdr:colOff>
      <xdr:row>7</xdr:row>
      <xdr:rowOff>0</xdr:rowOff>
    </xdr:from>
    <xdr:to>
      <xdr:col>10</xdr:col>
      <xdr:colOff>571500</xdr:colOff>
      <xdr:row>8</xdr:row>
      <xdr:rowOff>58420</xdr:rowOff>
    </xdr:to>
    <xdr:pic>
      <xdr:nvPicPr>
        <xdr:cNvPr id="6145" name="Control 1"/>
        <xdr:cNvPicPr preferRelativeResize="0">
          <a:picLocks noChangeArrowheads="1" noChangeShapeType="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3583900" y="2197100"/>
          <a:ext cx="1231900" cy="241300"/>
        </a:xfrm>
        <a:prstGeom prst="rect">
          <a:avLst/>
        </a:prstGeom>
        <a:noFill/>
        <a:ln w="9525">
          <a:miter lim="800000"/>
          <a:headEnd/>
          <a:tailEnd/>
        </a:ln>
      </xdr:spPr>
    </xdr:pic>
    <xdr:clientData/>
  </xdr:twoCellAnchor>
  <xdr:twoCellAnchor editAs="oneCell">
    <xdr:from>
      <xdr:col>9</xdr:col>
      <xdr:colOff>0</xdr:colOff>
      <xdr:row>8</xdr:row>
      <xdr:rowOff>0</xdr:rowOff>
    </xdr:from>
    <xdr:to>
      <xdr:col>10</xdr:col>
      <xdr:colOff>571500</xdr:colOff>
      <xdr:row>9</xdr:row>
      <xdr:rowOff>58420</xdr:rowOff>
    </xdr:to>
    <xdr:pic>
      <xdr:nvPicPr>
        <xdr:cNvPr id="6146" name="Control 2"/>
        <xdr:cNvPicPr preferRelativeResize="0">
          <a:picLocks noChangeArrowheads="1" noChangeShapeType="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3583900" y="2349500"/>
          <a:ext cx="1231900" cy="241300"/>
        </a:xfrm>
        <a:prstGeom prst="rect">
          <a:avLst/>
        </a:prstGeom>
        <a:noFill/>
        <a:ln w="9525">
          <a:miter lim="800000"/>
          <a:headEnd/>
          <a:tailEnd/>
        </a:ln>
      </xdr:spPr>
    </xdr:pic>
    <xdr:clientData/>
  </xdr:twoCellAnchor>
  <xdr:twoCellAnchor editAs="oneCell">
    <xdr:from>
      <xdr:col>9</xdr:col>
      <xdr:colOff>0</xdr:colOff>
      <xdr:row>9</xdr:row>
      <xdr:rowOff>0</xdr:rowOff>
    </xdr:from>
    <xdr:to>
      <xdr:col>10</xdr:col>
      <xdr:colOff>571500</xdr:colOff>
      <xdr:row>10</xdr:row>
      <xdr:rowOff>58420</xdr:rowOff>
    </xdr:to>
    <xdr:pic>
      <xdr:nvPicPr>
        <xdr:cNvPr id="6147" name="Control 3"/>
        <xdr:cNvPicPr preferRelativeResize="0">
          <a:picLocks noChangeArrowheads="1" noChangeShapeType="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3583900" y="2501900"/>
          <a:ext cx="1231900" cy="241300"/>
        </a:xfrm>
        <a:prstGeom prst="rect">
          <a:avLst/>
        </a:prstGeom>
        <a:noFill/>
        <a:ln w="9525">
          <a:miter lim="800000"/>
          <a:headEnd/>
          <a:tailEnd/>
        </a:ln>
      </xdr:spPr>
    </xdr:pic>
    <xdr:clientData/>
  </xdr:twoCellAnchor>
  <xdr:twoCellAnchor editAs="oneCell">
    <xdr:from>
      <xdr:col>9</xdr:col>
      <xdr:colOff>0</xdr:colOff>
      <xdr:row>14</xdr:row>
      <xdr:rowOff>0</xdr:rowOff>
    </xdr:from>
    <xdr:to>
      <xdr:col>10</xdr:col>
      <xdr:colOff>571500</xdr:colOff>
      <xdr:row>15</xdr:row>
      <xdr:rowOff>58420</xdr:rowOff>
    </xdr:to>
    <xdr:pic>
      <xdr:nvPicPr>
        <xdr:cNvPr id="6148" name="Control 4"/>
        <xdr:cNvPicPr preferRelativeResize="0">
          <a:picLocks noChangeArrowheads="1" noChangeShapeType="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3583900" y="3263900"/>
          <a:ext cx="1231900" cy="241300"/>
        </a:xfrm>
        <a:prstGeom prst="rect">
          <a:avLst/>
        </a:prstGeom>
        <a:noFill/>
        <a:ln w="9525">
          <a:miter lim="800000"/>
          <a:headEnd/>
          <a:tailEnd/>
        </a:ln>
      </xdr:spPr>
    </xdr:pic>
    <xdr:clientData/>
  </xdr:twoCellAnchor>
  <xdr:twoCellAnchor editAs="oneCell">
    <xdr:from>
      <xdr:col>9</xdr:col>
      <xdr:colOff>0</xdr:colOff>
      <xdr:row>15</xdr:row>
      <xdr:rowOff>0</xdr:rowOff>
    </xdr:from>
    <xdr:to>
      <xdr:col>10</xdr:col>
      <xdr:colOff>571500</xdr:colOff>
      <xdr:row>16</xdr:row>
      <xdr:rowOff>58420</xdr:rowOff>
    </xdr:to>
    <xdr:pic>
      <xdr:nvPicPr>
        <xdr:cNvPr id="6149" name="Control 5"/>
        <xdr:cNvPicPr preferRelativeResize="0">
          <a:picLocks noChangeArrowheads="1" noChangeShapeType="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3583900" y="3416300"/>
          <a:ext cx="1231900" cy="241300"/>
        </a:xfrm>
        <a:prstGeom prst="rect">
          <a:avLst/>
        </a:prstGeom>
        <a:noFill/>
        <a:ln w="9525">
          <a:miter lim="800000"/>
          <a:headEnd/>
          <a:tailEnd/>
        </a:ln>
      </xdr:spPr>
    </xdr:pic>
    <xdr:clientData/>
  </xdr:twoCellAnchor>
  <xdr:twoCellAnchor editAs="oneCell">
    <xdr:from>
      <xdr:col>9</xdr:col>
      <xdr:colOff>0</xdr:colOff>
      <xdr:row>16</xdr:row>
      <xdr:rowOff>0</xdr:rowOff>
    </xdr:from>
    <xdr:to>
      <xdr:col>10</xdr:col>
      <xdr:colOff>571500</xdr:colOff>
      <xdr:row>17</xdr:row>
      <xdr:rowOff>33020</xdr:rowOff>
    </xdr:to>
    <xdr:pic>
      <xdr:nvPicPr>
        <xdr:cNvPr id="6150" name="Control 6"/>
        <xdr:cNvPicPr preferRelativeResize="0">
          <a:picLocks noChangeArrowheads="1" noChangeShapeType="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3583900" y="3568700"/>
          <a:ext cx="1231900" cy="241300"/>
        </a:xfrm>
        <a:prstGeom prst="rect">
          <a:avLst/>
        </a:prstGeom>
        <a:noFill/>
        <a:ln w="9525">
          <a:miter lim="800000"/>
          <a:headEnd/>
          <a:tailEnd/>
        </a:ln>
      </xdr:spPr>
    </xdr:pic>
    <xdr:clientData/>
  </xdr:twoCellAnchor>
  <xdr:twoCellAnchor editAs="oneCell">
    <xdr:from>
      <xdr:col>9</xdr:col>
      <xdr:colOff>0</xdr:colOff>
      <xdr:row>17</xdr:row>
      <xdr:rowOff>0</xdr:rowOff>
    </xdr:from>
    <xdr:to>
      <xdr:col>10</xdr:col>
      <xdr:colOff>571500</xdr:colOff>
      <xdr:row>18</xdr:row>
      <xdr:rowOff>58420</xdr:rowOff>
    </xdr:to>
    <xdr:pic>
      <xdr:nvPicPr>
        <xdr:cNvPr id="6151" name="Control 7"/>
        <xdr:cNvPicPr preferRelativeResize="0">
          <a:picLocks noChangeArrowheads="1" noChangeShapeType="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3583900" y="3746500"/>
          <a:ext cx="1231900" cy="241300"/>
        </a:xfrm>
        <a:prstGeom prst="rect">
          <a:avLst/>
        </a:prstGeom>
        <a:noFill/>
        <a:ln w="9525">
          <a:miter lim="800000"/>
          <a:headEnd/>
          <a:tailEnd/>
        </a:ln>
      </xdr:spPr>
    </xdr:pic>
    <xdr:clientData/>
  </xdr:twoCellAnchor>
  <xdr:twoCellAnchor>
    <xdr:from>
      <xdr:col>2</xdr:col>
      <xdr:colOff>518160</xdr:colOff>
      <xdr:row>4</xdr:row>
      <xdr:rowOff>30480</xdr:rowOff>
    </xdr:from>
    <xdr:to>
      <xdr:col>5</xdr:col>
      <xdr:colOff>373380</xdr:colOff>
      <xdr:row>24</xdr:row>
      <xdr:rowOff>45720</xdr:rowOff>
    </xdr:to>
    <xdr:sp macro="" textlink="">
      <xdr:nvSpPr>
        <xdr:cNvPr id="27" name="TextBox 26"/>
        <xdr:cNvSpPr txBox="1"/>
      </xdr:nvSpPr>
      <xdr:spPr>
        <a:xfrm>
          <a:off x="5890260" y="762000"/>
          <a:ext cx="4038600" cy="4130040"/>
        </a:xfrm>
        <a:prstGeom prst="rect">
          <a:avLst/>
        </a:prstGeom>
        <a:solidFill>
          <a:srgbClr val="C6E7FC"/>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274320" tIns="228600" rIns="274320" bIns="228600" rtlCol="0" anchor="t"/>
        <a:lstStyle/>
        <a:p>
          <a:r>
            <a:rPr lang="en-US" sz="1200" b="1">
              <a:solidFill>
                <a:schemeClr val="tx1"/>
              </a:solidFill>
              <a:latin typeface="Arial" pitchFamily="34" charset="0"/>
              <a:cs typeface="Arial" pitchFamily="34" charset="0"/>
            </a:rPr>
            <a:t>Instructions</a:t>
          </a:r>
          <a:endParaRPr lang="en-US" sz="1200" b="1">
            <a:ln>
              <a:solidFill>
                <a:schemeClr val="tx1"/>
              </a:solidFill>
            </a:ln>
            <a:solidFill>
              <a:schemeClr val="tx1"/>
            </a:solidFill>
            <a:latin typeface="Arial" pitchFamily="34" charset="0"/>
            <a:cs typeface="Arial" pitchFamily="34" charset="0"/>
          </a:endParaRPr>
        </a:p>
        <a:p>
          <a:pPr marL="228600" indent="-228600">
            <a:lnSpc>
              <a:spcPct val="100000"/>
            </a:lnSpc>
            <a:buSzPct val="110000"/>
            <a:buFont typeface="+mj-ea"/>
            <a:buAutoNum type="circleNumDbPlain"/>
          </a:pPr>
          <a:endParaRPr lang="en-US" sz="1050" baseline="0">
            <a:solidFill>
              <a:schemeClr val="tx1"/>
            </a:solidFill>
            <a:latin typeface="Arial" pitchFamily="34" charset="0"/>
            <a:cs typeface="Arial" pitchFamily="34" charset="0"/>
          </a:endParaRPr>
        </a:p>
        <a:p>
          <a:pPr marL="228600" marR="0" indent="-228600" defTabSz="914400" rtl="0" eaLnBrk="1" fontAlgn="auto" latinLnBrk="0" hangingPunct="1">
            <a:lnSpc>
              <a:spcPct val="100000"/>
            </a:lnSpc>
            <a:spcBef>
              <a:spcPts val="0"/>
            </a:spcBef>
            <a:spcAft>
              <a:spcPts val="0"/>
            </a:spcAft>
            <a:buClrTx/>
            <a:buSzPct val="110000"/>
            <a:buFont typeface="+mj-ea"/>
            <a:buAutoNum type="circleNumDbPlain"/>
            <a:tabLst/>
            <a:defRPr/>
          </a:pPr>
          <a:r>
            <a:rPr lang="en-US" sz="1050" b="0" i="0" baseline="0">
              <a:solidFill>
                <a:schemeClr val="dk1"/>
              </a:solidFill>
              <a:effectLst/>
              <a:latin typeface="Arial" pitchFamily="34" charset="0"/>
              <a:ea typeface="+mn-ea"/>
              <a:cs typeface="Arial" pitchFamily="34" charset="0"/>
            </a:rPr>
            <a:t>Record your program costs in each of the four cost categories. You can add additional subcategories in the blank rows. To add more rows select the row above the total row, right click and select "Insert." Each dark blue total box will update to cover all the values above it in the section.</a:t>
          </a:r>
        </a:p>
        <a:p>
          <a:pPr marL="228600" marR="0" indent="-228600" defTabSz="914400" rtl="0" eaLnBrk="1" fontAlgn="auto" latinLnBrk="0" hangingPunct="1">
            <a:lnSpc>
              <a:spcPct val="100000"/>
            </a:lnSpc>
            <a:spcBef>
              <a:spcPts val="0"/>
            </a:spcBef>
            <a:spcAft>
              <a:spcPts val="0"/>
            </a:spcAft>
            <a:buClrTx/>
            <a:buSzPct val="110000"/>
            <a:buFont typeface="+mj-ea"/>
            <a:buAutoNum type="circleNumDbPlain"/>
            <a:tabLst/>
            <a:defRPr/>
          </a:pPr>
          <a:endParaRPr lang="en-US" sz="1050" b="0" i="0" baseline="0">
            <a:solidFill>
              <a:schemeClr val="dk1"/>
            </a:solidFill>
            <a:effectLst/>
            <a:latin typeface="Arial" pitchFamily="34" charset="0"/>
            <a:ea typeface="+mn-ea"/>
            <a:cs typeface="Arial" pitchFamily="34" charset="0"/>
          </a:endParaRPr>
        </a:p>
        <a:p>
          <a:pPr marL="228600" marR="0" indent="-228600" defTabSz="914400" rtl="0" eaLnBrk="1" fontAlgn="auto" latinLnBrk="0" hangingPunct="1">
            <a:lnSpc>
              <a:spcPct val="100000"/>
            </a:lnSpc>
            <a:spcBef>
              <a:spcPts val="0"/>
            </a:spcBef>
            <a:spcAft>
              <a:spcPts val="0"/>
            </a:spcAft>
            <a:buClrTx/>
            <a:buSzPct val="110000"/>
            <a:buFont typeface="+mj-ea"/>
            <a:buAutoNum type="circleNumDbPlain"/>
            <a:tabLst/>
            <a:defRPr/>
          </a:pPr>
          <a:r>
            <a:rPr lang="en-US" sz="1050" b="0" i="0" baseline="0">
              <a:solidFill>
                <a:schemeClr val="dk1"/>
              </a:solidFill>
              <a:effectLst/>
              <a:latin typeface="Arial" pitchFamily="34" charset="0"/>
              <a:ea typeface="+mn-ea"/>
              <a:cs typeface="Arial" pitchFamily="34" charset="0"/>
            </a:rPr>
            <a:t>The Total Program Costs is automatically copied into Year 1 of the </a:t>
          </a:r>
          <a:r>
            <a:rPr lang="en-US" sz="1050" b="1" i="0" baseline="0">
              <a:solidFill>
                <a:schemeClr val="dk1"/>
              </a:solidFill>
              <a:effectLst/>
              <a:latin typeface="Arial" pitchFamily="34" charset="0"/>
              <a:ea typeface="+mn-ea"/>
              <a:cs typeface="Arial" pitchFamily="34" charset="0"/>
            </a:rPr>
            <a:t>ROI</a:t>
          </a:r>
          <a:r>
            <a:rPr lang="en-US" sz="1050" b="0" i="0" baseline="0">
              <a:solidFill>
                <a:schemeClr val="dk1"/>
              </a:solidFill>
              <a:effectLst/>
              <a:latin typeface="Arial" pitchFamily="34" charset="0"/>
              <a:ea typeface="+mn-ea"/>
              <a:cs typeface="Arial" pitchFamily="34" charset="0"/>
            </a:rPr>
            <a:t> sheet. </a:t>
          </a:r>
        </a:p>
        <a:p>
          <a:pPr marL="228600" marR="0" indent="-228600" defTabSz="914400" rtl="0" eaLnBrk="1" fontAlgn="auto" latinLnBrk="0" hangingPunct="1">
            <a:lnSpc>
              <a:spcPct val="100000"/>
            </a:lnSpc>
            <a:spcBef>
              <a:spcPts val="0"/>
            </a:spcBef>
            <a:spcAft>
              <a:spcPts val="0"/>
            </a:spcAft>
            <a:buClrTx/>
            <a:buSzPct val="110000"/>
            <a:buFont typeface="+mj-ea"/>
            <a:buAutoNum type="circleNumDbPlain"/>
            <a:tabLst/>
            <a:defRPr/>
          </a:pPr>
          <a:endParaRPr lang="en-US" sz="1050" b="0" i="0" baseline="0">
            <a:solidFill>
              <a:schemeClr val="dk1"/>
            </a:solidFill>
            <a:effectLst/>
            <a:latin typeface="Arial" pitchFamily="34" charset="0"/>
            <a:ea typeface="+mn-ea"/>
            <a:cs typeface="Arial" pitchFamily="34" charset="0"/>
          </a:endParaRPr>
        </a:p>
        <a:p>
          <a:pPr marL="228600" marR="0" indent="-228600" defTabSz="914400" rtl="0" eaLnBrk="1" fontAlgn="auto" latinLnBrk="0" hangingPunct="1">
            <a:lnSpc>
              <a:spcPct val="100000"/>
            </a:lnSpc>
            <a:spcBef>
              <a:spcPts val="0"/>
            </a:spcBef>
            <a:spcAft>
              <a:spcPts val="0"/>
            </a:spcAft>
            <a:buClrTx/>
            <a:buSzPct val="110000"/>
            <a:buFont typeface="+mj-ea"/>
            <a:buAutoNum type="circleNumDbPlain"/>
            <a:tabLst/>
            <a:defRPr/>
          </a:pPr>
          <a:r>
            <a:rPr lang="en-US" sz="1050" b="0" i="0" baseline="0">
              <a:solidFill>
                <a:schemeClr val="dk1"/>
              </a:solidFill>
              <a:effectLst/>
              <a:latin typeface="Arial" pitchFamily="34" charset="0"/>
              <a:ea typeface="+mn-ea"/>
              <a:cs typeface="Arial" pitchFamily="34" charset="0"/>
            </a:rPr>
            <a:t>You can copy the </a:t>
          </a:r>
          <a:r>
            <a:rPr lang="en-US" sz="1050" b="1" i="0" baseline="0">
              <a:solidFill>
                <a:schemeClr val="dk1"/>
              </a:solidFill>
              <a:effectLst/>
              <a:latin typeface="Arial" pitchFamily="34" charset="0"/>
              <a:ea typeface="+mn-ea"/>
              <a:cs typeface="Arial" pitchFamily="34" charset="0"/>
            </a:rPr>
            <a:t>Cost </a:t>
          </a:r>
          <a:r>
            <a:rPr lang="en-US" sz="1050" b="0" i="0" baseline="0">
              <a:solidFill>
                <a:schemeClr val="dk1"/>
              </a:solidFill>
              <a:effectLst/>
              <a:latin typeface="Arial" pitchFamily="34" charset="0"/>
              <a:ea typeface="+mn-ea"/>
              <a:cs typeface="Arial" pitchFamily="34" charset="0"/>
            </a:rPr>
            <a:t>sheet for tracking after Year 1.</a:t>
          </a:r>
        </a:p>
        <a:p>
          <a:pPr marL="228600" marR="0" indent="-228600" defTabSz="914400" rtl="0" eaLnBrk="1" fontAlgn="auto" latinLnBrk="0" hangingPunct="1">
            <a:lnSpc>
              <a:spcPct val="100000"/>
            </a:lnSpc>
            <a:spcBef>
              <a:spcPts val="0"/>
            </a:spcBef>
            <a:spcAft>
              <a:spcPts val="0"/>
            </a:spcAft>
            <a:buClrTx/>
            <a:buSzPct val="110000"/>
            <a:buFont typeface="+mj-ea"/>
            <a:buAutoNum type="circleNumDbPlain"/>
            <a:tabLst/>
            <a:defRPr/>
          </a:pPr>
          <a:endParaRPr lang="en-US" sz="1050" b="0" i="0" baseline="0">
            <a:solidFill>
              <a:schemeClr val="dk1"/>
            </a:solidFill>
            <a:effectLst/>
            <a:latin typeface="Arial" pitchFamily="34" charset="0"/>
            <a:ea typeface="+mn-ea"/>
            <a:cs typeface="Arial" pitchFamily="34" charset="0"/>
          </a:endParaRPr>
        </a:p>
        <a:p>
          <a:pPr marL="228600" marR="0" indent="-228600" defTabSz="914400" rtl="0" eaLnBrk="1" fontAlgn="auto" latinLnBrk="0" hangingPunct="1">
            <a:lnSpc>
              <a:spcPct val="100000"/>
            </a:lnSpc>
            <a:spcBef>
              <a:spcPts val="0"/>
            </a:spcBef>
            <a:spcAft>
              <a:spcPts val="0"/>
            </a:spcAft>
            <a:buClrTx/>
            <a:buSzPct val="110000"/>
            <a:buFont typeface="+mj-ea"/>
            <a:buAutoNum type="circleNumDbPlain"/>
            <a:tabLst/>
            <a:defRPr/>
          </a:pPr>
          <a:r>
            <a:rPr lang="en-US" sz="1050">
              <a:solidFill>
                <a:schemeClr val="dk1"/>
              </a:solidFill>
              <a:effectLst/>
              <a:latin typeface="Arial" pitchFamily="34" charset="0"/>
              <a:ea typeface="+mn-ea"/>
              <a:cs typeface="Arial" pitchFamily="34" charset="0"/>
            </a:rPr>
            <a:t>Once</a:t>
          </a:r>
          <a:r>
            <a:rPr lang="en-US" sz="1050" baseline="0">
              <a:solidFill>
                <a:schemeClr val="dk1"/>
              </a:solidFill>
              <a:effectLst/>
              <a:latin typeface="Arial" pitchFamily="34" charset="0"/>
              <a:ea typeface="+mn-ea"/>
              <a:cs typeface="Arial" pitchFamily="34" charset="0"/>
            </a:rPr>
            <a:t> data is entered, the Program Costs chart below will be populated automatically. </a:t>
          </a:r>
        </a:p>
        <a:p>
          <a:pPr marL="228600" marR="0" indent="-228600" defTabSz="914400" rtl="0" eaLnBrk="1" fontAlgn="auto" latinLnBrk="0" hangingPunct="1">
            <a:lnSpc>
              <a:spcPct val="100000"/>
            </a:lnSpc>
            <a:spcBef>
              <a:spcPts val="0"/>
            </a:spcBef>
            <a:spcAft>
              <a:spcPts val="0"/>
            </a:spcAft>
            <a:buClrTx/>
            <a:buSzPct val="110000"/>
            <a:buFont typeface="+mj-ea"/>
            <a:buAutoNum type="circleNumDbPlain"/>
            <a:tabLst/>
            <a:defRPr/>
          </a:pPr>
          <a:endParaRPr lang="en-US" sz="1050" baseline="0">
            <a:solidFill>
              <a:schemeClr val="dk1"/>
            </a:solidFill>
            <a:effectLst/>
            <a:latin typeface="Arial" pitchFamily="34" charset="0"/>
            <a:ea typeface="+mn-ea"/>
            <a:cs typeface="Arial" pitchFamily="34" charset="0"/>
          </a:endParaRPr>
        </a:p>
        <a:p>
          <a:pPr marL="228600" marR="0" indent="-228600" defTabSz="914400" rtl="0" eaLnBrk="1" fontAlgn="auto" latinLnBrk="0" hangingPunct="1">
            <a:lnSpc>
              <a:spcPct val="100000"/>
            </a:lnSpc>
            <a:spcBef>
              <a:spcPts val="0"/>
            </a:spcBef>
            <a:spcAft>
              <a:spcPts val="0"/>
            </a:spcAft>
            <a:buClrTx/>
            <a:buSzPct val="110000"/>
            <a:buFont typeface="+mj-ea"/>
            <a:buAutoNum type="circleNumDbPlain"/>
            <a:tabLst/>
            <a:defRPr/>
          </a:pPr>
          <a:r>
            <a:rPr lang="en-US" sz="1050" b="0" i="0">
              <a:solidFill>
                <a:schemeClr val="dk1"/>
              </a:solidFill>
              <a:effectLst/>
              <a:latin typeface="Arial" panose="020B0604020202020204" pitchFamily="34" charset="0"/>
              <a:ea typeface="+mn-ea"/>
              <a:cs typeface="Arial" panose="020B0604020202020204" pitchFamily="34" charset="0"/>
            </a:rPr>
            <a:t>B45 "Costs of Operational and Other Changes"</a:t>
          </a:r>
          <a:r>
            <a:rPr lang="en-US" sz="1050" b="0" i="0" baseline="0">
              <a:solidFill>
                <a:schemeClr val="dk1"/>
              </a:solidFill>
              <a:effectLst/>
              <a:latin typeface="Arial" panose="020B0604020202020204" pitchFamily="34" charset="0"/>
              <a:ea typeface="+mn-ea"/>
              <a:cs typeface="Arial" panose="020B0604020202020204" pitchFamily="34" charset="0"/>
            </a:rPr>
            <a:t> </a:t>
          </a:r>
          <a:r>
            <a:rPr lang="en-US" sz="1050" b="0" i="0">
              <a:solidFill>
                <a:schemeClr val="dk1"/>
              </a:solidFill>
              <a:effectLst/>
              <a:latin typeface="Arial" panose="020B0604020202020204" pitchFamily="34" charset="0"/>
              <a:ea typeface="+mn-ea"/>
              <a:cs typeface="Arial" panose="020B0604020202020204" pitchFamily="34" charset="0"/>
            </a:rPr>
            <a:t>allows you to input a range of operational or other costs that may not be directly billable to the WHPP program, for example, costs</a:t>
          </a:r>
          <a:r>
            <a:rPr lang="en-US" sz="1050" b="0" i="0" baseline="0">
              <a:solidFill>
                <a:schemeClr val="dk1"/>
              </a:solidFill>
              <a:effectLst/>
              <a:latin typeface="Arial" panose="020B0604020202020204" pitchFamily="34" charset="0"/>
              <a:ea typeface="+mn-ea"/>
              <a:cs typeface="Arial" panose="020B0604020202020204" pitchFamily="34" charset="0"/>
            </a:rPr>
            <a:t> associated with </a:t>
          </a:r>
          <a:r>
            <a:rPr lang="en-US" sz="1050" b="0" i="0">
              <a:solidFill>
                <a:schemeClr val="dk1"/>
              </a:solidFill>
              <a:effectLst/>
              <a:latin typeface="Arial" panose="020B0604020202020204" pitchFamily="34" charset="0"/>
              <a:ea typeface="+mn-ea"/>
              <a:cs typeface="Arial" panose="020B0604020202020204" pitchFamily="34" charset="0"/>
            </a:rPr>
            <a:t>scheduling changes to reduce stress or new restroom policies to accommodate operator</a:t>
          </a:r>
          <a:r>
            <a:rPr lang="en-US" sz="1050" b="0" i="0" baseline="0">
              <a:solidFill>
                <a:schemeClr val="dk1"/>
              </a:solidFill>
              <a:effectLst/>
              <a:latin typeface="Arial" panose="020B0604020202020204" pitchFamily="34" charset="0"/>
              <a:ea typeface="+mn-ea"/>
              <a:cs typeface="Arial" panose="020B0604020202020204" pitchFamily="34" charset="0"/>
            </a:rPr>
            <a:t> needs</a:t>
          </a:r>
          <a:r>
            <a:rPr lang="en-US" sz="1050" b="0" i="0">
              <a:solidFill>
                <a:schemeClr val="dk1"/>
              </a:solidFill>
              <a:effectLst/>
              <a:latin typeface="Arial" panose="020B0604020202020204" pitchFamily="34" charset="0"/>
              <a:ea typeface="+mn-ea"/>
              <a:cs typeface="Arial" panose="020B0604020202020204" pitchFamily="34" charset="0"/>
            </a:rPr>
            <a:t>. </a:t>
          </a:r>
          <a:endParaRPr lang="en-US" sz="1050">
            <a:effectLst/>
            <a:latin typeface="Arial" panose="020B0604020202020204" pitchFamily="34" charset="0"/>
            <a:cs typeface="Arial" panose="020B0604020202020204" pitchFamily="34" charset="0"/>
          </a:endParaRPr>
        </a:p>
        <a:p>
          <a:pPr marL="228600" marR="0" indent="-228600" defTabSz="914400" rtl="0" eaLnBrk="1" fontAlgn="auto" latinLnBrk="0" hangingPunct="1">
            <a:lnSpc>
              <a:spcPct val="100000"/>
            </a:lnSpc>
            <a:spcBef>
              <a:spcPts val="0"/>
            </a:spcBef>
            <a:spcAft>
              <a:spcPts val="0"/>
            </a:spcAft>
            <a:buClrTx/>
            <a:buSzPct val="110000"/>
            <a:buFont typeface="+mj-ea"/>
            <a:buAutoNum type="circleNumDbPlain"/>
            <a:tabLst/>
            <a:defRPr/>
          </a:pPr>
          <a:endParaRPr lang="en-US" sz="1050">
            <a:effectLst/>
            <a:latin typeface="Arial" panose="020B0604020202020204" pitchFamily="34" charset="0"/>
            <a:cs typeface="Arial" panose="020B0604020202020204" pitchFamily="34"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182880</xdr:colOff>
      <xdr:row>31</xdr:row>
      <xdr:rowOff>83820</xdr:rowOff>
    </xdr:from>
    <xdr:to>
      <xdr:col>2</xdr:col>
      <xdr:colOff>236220</xdr:colOff>
      <xdr:row>52</xdr:row>
      <xdr:rowOff>99059</xdr:rowOff>
    </xdr:to>
    <xdr:graphicFrame macro="">
      <xdr:nvGraphicFramePr>
        <xdr:cNvPr id="1756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377190</xdr:colOff>
      <xdr:row>1</xdr:row>
      <xdr:rowOff>17145</xdr:rowOff>
    </xdr:from>
    <xdr:to>
      <xdr:col>5</xdr:col>
      <xdr:colOff>183468</xdr:colOff>
      <xdr:row>2</xdr:row>
      <xdr:rowOff>24765</xdr:rowOff>
    </xdr:to>
    <xdr:grpSp>
      <xdr:nvGrpSpPr>
        <xdr:cNvPr id="32" name="Group 35"/>
        <xdr:cNvGrpSpPr/>
      </xdr:nvGrpSpPr>
      <xdr:grpSpPr>
        <a:xfrm>
          <a:off x="3470910" y="116205"/>
          <a:ext cx="3280998" cy="274320"/>
          <a:chOff x="1524000" y="1000125"/>
          <a:chExt cx="3521028" cy="274320"/>
        </a:xfrm>
      </xdr:grpSpPr>
      <xdr:sp macro="" textlink="">
        <xdr:nvSpPr>
          <xdr:cNvPr id="33" name="Text Box 3">
            <a:hlinkClick xmlns:r="http://schemas.openxmlformats.org/officeDocument/2006/relationships" r:id="rId2"/>
          </xdr:cNvPr>
          <xdr:cNvSpPr txBox="1">
            <a:spLocks noChangeArrowheads="1"/>
          </xdr:cNvSpPr>
        </xdr:nvSpPr>
        <xdr:spPr bwMode="auto">
          <a:xfrm>
            <a:off x="1524000" y="1000125"/>
            <a:ext cx="1120728" cy="274320"/>
          </a:xfrm>
          <a:prstGeom prst="rect">
            <a:avLst/>
          </a:prstGeom>
          <a:solidFill>
            <a:srgbClr val="C6E7FC"/>
          </a:solidFill>
          <a:ln w="12700">
            <a:solidFill>
              <a:schemeClr val="accent5">
                <a:lumMod val="50000"/>
              </a:schemeClr>
            </a:solidFill>
            <a:headEnd/>
            <a:tailEnd/>
          </a:ln>
        </xdr:spPr>
        <xdr:style>
          <a:lnRef idx="1">
            <a:schemeClr val="accent5"/>
          </a:lnRef>
          <a:fillRef idx="2">
            <a:schemeClr val="accent5"/>
          </a:fillRef>
          <a:effectRef idx="1">
            <a:schemeClr val="accent5"/>
          </a:effectRef>
          <a:fontRef idx="minor">
            <a:schemeClr val="dk1"/>
          </a:fontRef>
        </xdr:style>
        <xdr:txBody>
          <a:bodyPr vertOverflow="clip" wrap="square" lIns="0" tIns="0" rIns="0" bIns="0" anchor="ctr" upright="1"/>
          <a:lstStyle/>
          <a:p>
            <a:pPr algn="ctr" rtl="0">
              <a:defRPr sz="1000"/>
            </a:pPr>
            <a:r>
              <a:rPr lang="en-US" sz="900" b="1" i="0" u="none" strike="noStrike" baseline="0">
                <a:solidFill>
                  <a:srgbClr val="002060"/>
                </a:solidFill>
                <a:effectLst/>
                <a:latin typeface="Arial"/>
                <a:cs typeface="Arial"/>
              </a:rPr>
              <a:t>Costs &amp; Benefits Summary</a:t>
            </a:r>
            <a:endParaRPr lang="en-US" sz="900" b="1">
              <a:solidFill>
                <a:srgbClr val="002060"/>
              </a:solidFill>
              <a:effectLst/>
            </a:endParaRPr>
          </a:p>
        </xdr:txBody>
      </xdr:sp>
      <xdr:sp macro="" textlink="">
        <xdr:nvSpPr>
          <xdr:cNvPr id="34" name="Text Box 3">
            <a:hlinkClick xmlns:r="http://schemas.openxmlformats.org/officeDocument/2006/relationships" r:id="rId3"/>
          </xdr:cNvPr>
          <xdr:cNvSpPr txBox="1">
            <a:spLocks noChangeArrowheads="1"/>
          </xdr:cNvSpPr>
        </xdr:nvSpPr>
        <xdr:spPr bwMode="auto">
          <a:xfrm>
            <a:off x="2724150" y="1000125"/>
            <a:ext cx="1120728" cy="274320"/>
          </a:xfrm>
          <a:prstGeom prst="rect">
            <a:avLst/>
          </a:prstGeom>
          <a:solidFill>
            <a:srgbClr val="C6E7FC"/>
          </a:solidFill>
          <a:ln w="12700">
            <a:solidFill>
              <a:schemeClr val="accent5">
                <a:lumMod val="50000"/>
              </a:schemeClr>
            </a:solidFill>
            <a:headEnd/>
            <a:tailEnd/>
          </a:ln>
        </xdr:spPr>
        <xdr:style>
          <a:lnRef idx="1">
            <a:schemeClr val="accent5"/>
          </a:lnRef>
          <a:fillRef idx="2">
            <a:schemeClr val="accent5"/>
          </a:fillRef>
          <a:effectRef idx="1">
            <a:schemeClr val="accent5"/>
          </a:effectRef>
          <a:fontRef idx="minor">
            <a:schemeClr val="dk1"/>
          </a:fontRef>
        </xdr:style>
        <xdr:txBody>
          <a:bodyPr vertOverflow="clip" wrap="square" lIns="0" tIns="0" rIns="0" bIns="0" anchor="ctr" upright="1"/>
          <a:lstStyle/>
          <a:p>
            <a:pPr algn="ctr" rtl="0">
              <a:defRPr sz="1000"/>
            </a:pPr>
            <a:r>
              <a:rPr lang="en-US" sz="900" b="1" i="0" u="none" strike="noStrike" baseline="0">
                <a:solidFill>
                  <a:srgbClr val="002060"/>
                </a:solidFill>
                <a:effectLst/>
                <a:latin typeface="Arial"/>
                <a:cs typeface="Arial"/>
              </a:rPr>
              <a:t>ROI</a:t>
            </a:r>
            <a:endParaRPr lang="en-US" sz="900" b="1">
              <a:solidFill>
                <a:srgbClr val="002060"/>
              </a:solidFill>
              <a:effectLst/>
            </a:endParaRPr>
          </a:p>
        </xdr:txBody>
      </xdr:sp>
      <xdr:sp macro="" textlink="">
        <xdr:nvSpPr>
          <xdr:cNvPr id="35" name="Text Box 3">
            <a:hlinkClick xmlns:r="http://schemas.openxmlformats.org/officeDocument/2006/relationships" r:id="rId4"/>
          </xdr:cNvPr>
          <xdr:cNvSpPr txBox="1">
            <a:spLocks noChangeArrowheads="1"/>
          </xdr:cNvSpPr>
        </xdr:nvSpPr>
        <xdr:spPr bwMode="auto">
          <a:xfrm>
            <a:off x="3924300" y="1000125"/>
            <a:ext cx="1120728" cy="274320"/>
          </a:xfrm>
          <a:prstGeom prst="rect">
            <a:avLst/>
          </a:prstGeom>
          <a:solidFill>
            <a:srgbClr val="C6E7FC"/>
          </a:solidFill>
          <a:ln w="12700">
            <a:solidFill>
              <a:schemeClr val="accent5">
                <a:lumMod val="50000"/>
              </a:schemeClr>
            </a:solidFill>
            <a:headEnd/>
            <a:tailEnd/>
          </a:ln>
        </xdr:spPr>
        <xdr:style>
          <a:lnRef idx="1">
            <a:schemeClr val="accent5"/>
          </a:lnRef>
          <a:fillRef idx="2">
            <a:schemeClr val="accent5"/>
          </a:fillRef>
          <a:effectRef idx="1">
            <a:schemeClr val="accent5"/>
          </a:effectRef>
          <a:fontRef idx="minor">
            <a:schemeClr val="dk1"/>
          </a:fontRef>
        </xdr:style>
        <xdr:txBody>
          <a:bodyPr vertOverflow="clip" wrap="square" lIns="0" tIns="0" rIns="0" bIns="0" anchor="ctr" upright="1"/>
          <a:lstStyle/>
          <a:p>
            <a:pPr algn="ctr" rtl="0">
              <a:defRPr sz="1000"/>
            </a:pPr>
            <a:r>
              <a:rPr lang="en-US" sz="900" b="1" i="0" u="none" strike="noStrike" baseline="0">
                <a:solidFill>
                  <a:srgbClr val="002060"/>
                </a:solidFill>
                <a:effectLst/>
                <a:latin typeface="Arial"/>
                <a:cs typeface="Arial"/>
              </a:rPr>
              <a:t>Costs vs. Benefits Chart</a:t>
            </a:r>
            <a:endParaRPr lang="en-US" sz="900" b="1">
              <a:solidFill>
                <a:srgbClr val="002060"/>
              </a:solidFill>
              <a:effectLst/>
            </a:endParaRPr>
          </a:p>
        </xdr:txBody>
      </xdr:sp>
    </xdr:grpSp>
    <xdr:clientData/>
  </xdr:twoCellAnchor>
  <xdr:twoCellAnchor>
    <xdr:from>
      <xdr:col>5</xdr:col>
      <xdr:colOff>262890</xdr:colOff>
      <xdr:row>1</xdr:row>
      <xdr:rowOff>17145</xdr:rowOff>
    </xdr:from>
    <xdr:to>
      <xdr:col>6</xdr:col>
      <xdr:colOff>535893</xdr:colOff>
      <xdr:row>2</xdr:row>
      <xdr:rowOff>24765</xdr:rowOff>
    </xdr:to>
    <xdr:sp macro="" textlink="">
      <xdr:nvSpPr>
        <xdr:cNvPr id="38" name="Text Box 3">
          <a:hlinkClick xmlns:r="http://schemas.openxmlformats.org/officeDocument/2006/relationships" r:id="rId4"/>
        </xdr:cNvPr>
        <xdr:cNvSpPr txBox="1">
          <a:spLocks noChangeArrowheads="1"/>
        </xdr:cNvSpPr>
      </xdr:nvSpPr>
      <xdr:spPr bwMode="auto">
        <a:xfrm>
          <a:off x="7067550" y="116205"/>
          <a:ext cx="1141683" cy="274320"/>
        </a:xfrm>
        <a:prstGeom prst="rect">
          <a:avLst/>
        </a:prstGeom>
        <a:solidFill>
          <a:srgbClr val="C6E7FC"/>
        </a:solidFill>
        <a:ln w="12700">
          <a:solidFill>
            <a:schemeClr val="accent5">
              <a:lumMod val="50000"/>
            </a:schemeClr>
          </a:solidFill>
          <a:headEnd/>
          <a:tailEnd/>
        </a:ln>
      </xdr:spPr>
      <xdr:style>
        <a:lnRef idx="1">
          <a:schemeClr val="accent5"/>
        </a:lnRef>
        <a:fillRef idx="2">
          <a:schemeClr val="accent5"/>
        </a:fillRef>
        <a:effectRef idx="1">
          <a:schemeClr val="accent5"/>
        </a:effectRef>
        <a:fontRef idx="minor">
          <a:schemeClr val="dk1"/>
        </a:fontRef>
      </xdr:style>
      <xdr:txBody>
        <a:bodyPr vertOverflow="clip" wrap="square" lIns="0" tIns="0" rIns="0" bIns="0" anchor="ctr" upright="1"/>
        <a:lstStyle/>
        <a:p>
          <a:pPr algn="ctr" rtl="0">
            <a:defRPr sz="1000"/>
          </a:pPr>
          <a:r>
            <a:rPr lang="en-US" sz="900" b="1" i="0" u="none" strike="noStrike" baseline="0">
              <a:solidFill>
                <a:srgbClr val="002060"/>
              </a:solidFill>
              <a:effectLst/>
              <a:latin typeface="Arial"/>
              <a:cs typeface="Arial"/>
            </a:rPr>
            <a:t>ROI Chart</a:t>
          </a:r>
          <a:endParaRPr lang="en-US" sz="900" b="1">
            <a:solidFill>
              <a:srgbClr val="002060"/>
            </a:solidFill>
            <a:effectLst/>
          </a:endParaRPr>
        </a:p>
      </xdr:txBody>
    </xdr:sp>
    <xdr:clientData/>
  </xdr:twoCellAnchor>
  <xdr:twoCellAnchor>
    <xdr:from>
      <xdr:col>2</xdr:col>
      <xdr:colOff>472439</xdr:colOff>
      <xdr:row>31</xdr:row>
      <xdr:rowOff>81914</xdr:rowOff>
    </xdr:from>
    <xdr:to>
      <xdr:col>7</xdr:col>
      <xdr:colOff>289560</xdr:colOff>
      <xdr:row>52</xdr:row>
      <xdr:rowOff>83820</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426720</xdr:colOff>
      <xdr:row>5</xdr:row>
      <xdr:rowOff>1</xdr:rowOff>
    </xdr:from>
    <xdr:to>
      <xdr:col>13</xdr:col>
      <xdr:colOff>533400</xdr:colOff>
      <xdr:row>29</xdr:row>
      <xdr:rowOff>144780</xdr:rowOff>
    </xdr:to>
    <xdr:sp macro="" textlink="">
      <xdr:nvSpPr>
        <xdr:cNvPr id="16" name="TextBox 15"/>
        <xdr:cNvSpPr txBox="1"/>
      </xdr:nvSpPr>
      <xdr:spPr>
        <a:xfrm>
          <a:off x="8732520" y="944881"/>
          <a:ext cx="3718560" cy="5509259"/>
        </a:xfrm>
        <a:prstGeom prst="rect">
          <a:avLst/>
        </a:prstGeom>
        <a:solidFill>
          <a:srgbClr val="C6E7FC"/>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274320" tIns="228600" rIns="274320" bIns="228600" rtlCol="0" anchor="t"/>
        <a:lstStyle/>
        <a:p>
          <a:r>
            <a:rPr lang="en-US" sz="1200" b="1">
              <a:solidFill>
                <a:schemeClr val="tx1"/>
              </a:solidFill>
              <a:latin typeface="Arial" pitchFamily="34" charset="0"/>
              <a:cs typeface="Arial" pitchFamily="34" charset="0"/>
            </a:rPr>
            <a:t>Instructions</a:t>
          </a:r>
          <a:endParaRPr lang="en-US" sz="1200" b="1">
            <a:ln>
              <a:solidFill>
                <a:schemeClr val="tx1"/>
              </a:solidFill>
            </a:ln>
            <a:solidFill>
              <a:schemeClr val="tx1"/>
            </a:solidFill>
            <a:latin typeface="Arial" pitchFamily="34" charset="0"/>
            <a:cs typeface="Arial" pitchFamily="34" charset="0"/>
          </a:endParaRPr>
        </a:p>
        <a:p>
          <a:endParaRPr lang="en-US" sz="1100">
            <a:solidFill>
              <a:schemeClr val="tx1"/>
            </a:solidFill>
          </a:endParaRPr>
        </a:p>
        <a:p>
          <a:pPr marL="228600" indent="-228600">
            <a:lnSpc>
              <a:spcPct val="100000"/>
            </a:lnSpc>
            <a:buSzPct val="110000"/>
            <a:buFont typeface="+mj-ea"/>
            <a:buAutoNum type="circleNumDbPlain"/>
          </a:pPr>
          <a:r>
            <a:rPr lang="en-US" sz="1050" baseline="0">
              <a:solidFill>
                <a:schemeClr val="tx1"/>
              </a:solidFill>
              <a:latin typeface="Arial" pitchFamily="34" charset="0"/>
              <a:cs typeface="Arial" pitchFamily="34" charset="0"/>
            </a:rPr>
            <a:t>Optional: At the beginning of each program year, set the Annual ROI goal.</a:t>
          </a:r>
        </a:p>
        <a:p>
          <a:pPr marL="228600" indent="-228600">
            <a:lnSpc>
              <a:spcPct val="100000"/>
            </a:lnSpc>
            <a:buSzPct val="110000"/>
            <a:buFont typeface="+mj-ea"/>
            <a:buAutoNum type="circleNumDbPlain"/>
          </a:pPr>
          <a:endParaRPr lang="en-US" sz="1050" baseline="0">
            <a:solidFill>
              <a:schemeClr val="tx1"/>
            </a:solidFill>
            <a:latin typeface="Arial" pitchFamily="34" charset="0"/>
            <a:cs typeface="Arial" pitchFamily="34" charset="0"/>
          </a:endParaRPr>
        </a:p>
        <a:p>
          <a:pPr marL="228600" indent="-228600">
            <a:lnSpc>
              <a:spcPct val="100000"/>
            </a:lnSpc>
            <a:buSzPct val="110000"/>
            <a:buFont typeface="+mj-ea"/>
            <a:buAutoNum type="circleNumDbPlain"/>
          </a:pPr>
          <a:r>
            <a:rPr lang="en-US" sz="1050" baseline="0">
              <a:solidFill>
                <a:schemeClr val="tx1"/>
              </a:solidFill>
              <a:latin typeface="Arial" pitchFamily="34" charset="0"/>
              <a:cs typeface="Arial" pitchFamily="34" charset="0"/>
            </a:rPr>
            <a:t>The Year 1 Benefits Achieved and Costs data is automatically copied over from the </a:t>
          </a:r>
          <a:r>
            <a:rPr lang="en-US" sz="1050" b="1" baseline="0">
              <a:solidFill>
                <a:schemeClr val="tx1"/>
              </a:solidFill>
              <a:latin typeface="Arial" pitchFamily="34" charset="0"/>
              <a:cs typeface="Arial" pitchFamily="34" charset="0"/>
            </a:rPr>
            <a:t>Financial Benefits </a:t>
          </a:r>
          <a:r>
            <a:rPr lang="en-US" sz="1050" baseline="0">
              <a:solidFill>
                <a:schemeClr val="tx1"/>
              </a:solidFill>
              <a:latin typeface="Arial" pitchFamily="34" charset="0"/>
              <a:cs typeface="Arial" pitchFamily="34" charset="0"/>
            </a:rPr>
            <a:t>and </a:t>
          </a:r>
          <a:r>
            <a:rPr lang="en-US" sz="1050" b="1" baseline="0">
              <a:solidFill>
                <a:schemeClr val="tx1"/>
              </a:solidFill>
              <a:latin typeface="Arial" pitchFamily="34" charset="0"/>
              <a:cs typeface="Arial" pitchFamily="34" charset="0"/>
            </a:rPr>
            <a:t>Cost</a:t>
          </a:r>
          <a:r>
            <a:rPr lang="en-US" sz="1050" baseline="0">
              <a:solidFill>
                <a:schemeClr val="tx1"/>
              </a:solidFill>
              <a:latin typeface="Arial" pitchFamily="34" charset="0"/>
              <a:cs typeface="Arial" pitchFamily="34" charset="0"/>
            </a:rPr>
            <a:t> sheets. To track benefits and costs beyond the first year, you may copy the </a:t>
          </a:r>
          <a:r>
            <a:rPr lang="en-US" sz="1050" b="1" baseline="0">
              <a:solidFill>
                <a:schemeClr val="tx1"/>
              </a:solidFill>
              <a:latin typeface="Arial" pitchFamily="34" charset="0"/>
              <a:cs typeface="Arial" pitchFamily="34" charset="0"/>
            </a:rPr>
            <a:t>Financial Benefits </a:t>
          </a:r>
          <a:r>
            <a:rPr lang="en-US" sz="1050" baseline="0">
              <a:solidFill>
                <a:schemeClr val="tx1"/>
              </a:solidFill>
              <a:latin typeface="Arial" pitchFamily="34" charset="0"/>
              <a:cs typeface="Arial" pitchFamily="34" charset="0"/>
            </a:rPr>
            <a:t>and </a:t>
          </a:r>
          <a:r>
            <a:rPr lang="en-US" sz="1050" b="1" baseline="0">
              <a:solidFill>
                <a:schemeClr val="tx1"/>
              </a:solidFill>
              <a:latin typeface="Arial" pitchFamily="34" charset="0"/>
              <a:cs typeface="Arial" pitchFamily="34" charset="0"/>
            </a:rPr>
            <a:t>Cost</a:t>
          </a:r>
          <a:r>
            <a:rPr lang="en-US" sz="1050" baseline="0">
              <a:solidFill>
                <a:schemeClr val="tx1"/>
              </a:solidFill>
              <a:latin typeface="Arial" pitchFamily="34" charset="0"/>
              <a:cs typeface="Arial" pitchFamily="34" charset="0"/>
            </a:rPr>
            <a:t> sheets and transfer the total numbers to this </a:t>
          </a:r>
          <a:r>
            <a:rPr lang="en-US" sz="1050" b="1" baseline="0">
              <a:solidFill>
                <a:schemeClr val="tx1"/>
              </a:solidFill>
              <a:latin typeface="Arial" pitchFamily="34" charset="0"/>
              <a:cs typeface="Arial" pitchFamily="34" charset="0"/>
            </a:rPr>
            <a:t>ROI </a:t>
          </a:r>
          <a:r>
            <a:rPr lang="en-US" sz="1050" baseline="0">
              <a:solidFill>
                <a:schemeClr val="tx1"/>
              </a:solidFill>
              <a:latin typeface="Arial" pitchFamily="34" charset="0"/>
              <a:cs typeface="Arial" pitchFamily="34" charset="0"/>
            </a:rPr>
            <a:t>sheet.</a:t>
          </a:r>
        </a:p>
        <a:p>
          <a:pPr marL="228600" indent="-228600">
            <a:lnSpc>
              <a:spcPct val="100000"/>
            </a:lnSpc>
            <a:buSzPct val="110000"/>
            <a:buFont typeface="+mj-ea"/>
            <a:buAutoNum type="circleNumDbPlain"/>
          </a:pPr>
          <a:endParaRPr lang="en-US" sz="1050" baseline="0">
            <a:solidFill>
              <a:schemeClr val="tx1"/>
            </a:solidFill>
            <a:latin typeface="Arial" pitchFamily="34" charset="0"/>
            <a:cs typeface="Arial" pitchFamily="34" charset="0"/>
          </a:endParaRPr>
        </a:p>
        <a:p>
          <a:pPr marL="228600" indent="-228600">
            <a:lnSpc>
              <a:spcPct val="100000"/>
            </a:lnSpc>
            <a:buSzPct val="110000"/>
            <a:buFont typeface="+mj-ea"/>
            <a:buAutoNum type="circleNumDbPlain"/>
          </a:pPr>
          <a:r>
            <a:rPr lang="en-US" sz="1050" baseline="0">
              <a:solidFill>
                <a:schemeClr val="tx1"/>
              </a:solidFill>
              <a:latin typeface="Arial" pitchFamily="34" charset="0"/>
              <a:cs typeface="Arial" pitchFamily="34" charset="0"/>
            </a:rPr>
            <a:t>The Annual ROI is calculated using Net Benefits divided by Costs.</a:t>
          </a:r>
        </a:p>
        <a:p>
          <a:pPr marL="228600" indent="-228600">
            <a:lnSpc>
              <a:spcPct val="100000"/>
            </a:lnSpc>
            <a:buSzPct val="110000"/>
            <a:buFont typeface="+mj-ea"/>
            <a:buAutoNum type="circleNumDbPlain"/>
          </a:pPr>
          <a:endParaRPr lang="en-US" sz="1050" baseline="0">
            <a:solidFill>
              <a:schemeClr val="tx1"/>
            </a:solidFill>
            <a:latin typeface="Arial" pitchFamily="34" charset="0"/>
            <a:cs typeface="Arial" pitchFamily="34" charset="0"/>
          </a:endParaRPr>
        </a:p>
        <a:p>
          <a:pPr marL="228600" indent="-228600">
            <a:lnSpc>
              <a:spcPct val="100000"/>
            </a:lnSpc>
            <a:buSzPct val="110000"/>
            <a:buFont typeface="+mj-ea"/>
            <a:buAutoNum type="circleNumDbPlain"/>
          </a:pPr>
          <a:r>
            <a:rPr lang="en-US" sz="1050" baseline="0">
              <a:solidFill>
                <a:schemeClr val="tx1"/>
              </a:solidFill>
              <a:latin typeface="Arial" pitchFamily="34" charset="0"/>
              <a:cs typeface="Arial" pitchFamily="34" charset="0"/>
            </a:rPr>
            <a:t>The Discount Factor is the percentage by which the annual return depreciates each year.  It is a value defined by your organization.</a:t>
          </a:r>
        </a:p>
        <a:p>
          <a:pPr marL="228600" indent="-228600">
            <a:lnSpc>
              <a:spcPct val="100000"/>
            </a:lnSpc>
            <a:buSzPct val="110000"/>
            <a:buFont typeface="+mj-ea"/>
            <a:buAutoNum type="circleNumDbPlain"/>
          </a:pPr>
          <a:endParaRPr lang="en-US" sz="1050" baseline="0">
            <a:solidFill>
              <a:schemeClr val="tx1"/>
            </a:solidFill>
            <a:latin typeface="Arial" pitchFamily="34" charset="0"/>
            <a:cs typeface="Arial" pitchFamily="34" charset="0"/>
          </a:endParaRPr>
        </a:p>
        <a:p>
          <a:pPr marL="228600" indent="-228600">
            <a:lnSpc>
              <a:spcPct val="100000"/>
            </a:lnSpc>
            <a:buSzPct val="110000"/>
            <a:buFont typeface="+mj-ea"/>
            <a:buAutoNum type="circleNumDbPlain"/>
          </a:pPr>
          <a:r>
            <a:rPr lang="en-US" sz="1050" baseline="0">
              <a:solidFill>
                <a:schemeClr val="tx1"/>
              </a:solidFill>
              <a:latin typeface="Arial" pitchFamily="34" charset="0"/>
              <a:cs typeface="Arial" pitchFamily="34" charset="0"/>
            </a:rPr>
            <a:t>The Net Present Value expresses the cumulative return expressed at today's value.</a:t>
          </a:r>
        </a:p>
        <a:p>
          <a:pPr marL="228600" indent="-228600">
            <a:lnSpc>
              <a:spcPct val="100000"/>
            </a:lnSpc>
            <a:buSzPct val="110000"/>
            <a:buFont typeface="+mj-ea"/>
            <a:buAutoNum type="circleNumDbPlain"/>
          </a:pPr>
          <a:endParaRPr lang="en-US" sz="1050" baseline="0">
            <a:solidFill>
              <a:schemeClr val="tx1"/>
            </a:solidFill>
            <a:latin typeface="Arial" pitchFamily="34" charset="0"/>
            <a:cs typeface="Arial" pitchFamily="34" charset="0"/>
          </a:endParaRPr>
        </a:p>
        <a:p>
          <a:pPr marL="228600" indent="-228600">
            <a:lnSpc>
              <a:spcPct val="100000"/>
            </a:lnSpc>
            <a:buSzPct val="110000"/>
            <a:buFont typeface="+mj-ea"/>
            <a:buAutoNum type="circleNumDbPlain"/>
          </a:pPr>
          <a:r>
            <a:rPr lang="en-US" sz="1050" baseline="0">
              <a:solidFill>
                <a:schemeClr val="tx1"/>
              </a:solidFill>
              <a:latin typeface="Arial" pitchFamily="34" charset="0"/>
              <a:cs typeface="Arial" pitchFamily="34" charset="0"/>
            </a:rPr>
            <a:t>Once data is entered, the Costs vs Benefits  chart and ROI chart at the bottom of this sheet will be populated automatically. Users can add data labels in the charts by right clicking on the columns and selecting "Add Data Label". To delete a series, for example, if you are not estimating the "Benefits due to WHPP Program", you can left click and select the columns and press the "delete" button on your keyboard.</a:t>
          </a:r>
          <a:endParaRPr lang="en-US" sz="1050">
            <a:solidFill>
              <a:schemeClr val="tx1"/>
            </a:solidFill>
            <a:latin typeface="Arial" pitchFamily="34" charset="0"/>
            <a:cs typeface="Arial" pitchFamily="34" charset="0"/>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4</xdr:col>
      <xdr:colOff>102870</xdr:colOff>
      <xdr:row>0</xdr:row>
      <xdr:rowOff>106681</xdr:rowOff>
    </xdr:from>
    <xdr:to>
      <xdr:col>7</xdr:col>
      <xdr:colOff>112348</xdr:colOff>
      <xdr:row>1</xdr:row>
      <xdr:rowOff>259080</xdr:rowOff>
    </xdr:to>
    <xdr:grpSp>
      <xdr:nvGrpSpPr>
        <xdr:cNvPr id="48" name="Group 35"/>
        <xdr:cNvGrpSpPr/>
      </xdr:nvGrpSpPr>
      <xdr:grpSpPr>
        <a:xfrm>
          <a:off x="3615690" y="106681"/>
          <a:ext cx="2912698" cy="266699"/>
          <a:chOff x="1524000" y="1000125"/>
          <a:chExt cx="3521028" cy="274320"/>
        </a:xfrm>
        <a:solidFill>
          <a:srgbClr val="C6E7FC"/>
        </a:solidFill>
      </xdr:grpSpPr>
      <xdr:sp macro="" textlink="">
        <xdr:nvSpPr>
          <xdr:cNvPr id="49" name="Text Box 3">
            <a:hlinkClick xmlns:r="http://schemas.openxmlformats.org/officeDocument/2006/relationships" r:id="rId1"/>
          </xdr:cNvPr>
          <xdr:cNvSpPr txBox="1">
            <a:spLocks noChangeArrowheads="1"/>
          </xdr:cNvSpPr>
        </xdr:nvSpPr>
        <xdr:spPr bwMode="auto">
          <a:xfrm>
            <a:off x="1524000" y="1000125"/>
            <a:ext cx="1120728" cy="274320"/>
          </a:xfrm>
          <a:prstGeom prst="rect">
            <a:avLst/>
          </a:prstGeom>
          <a:grpFill/>
          <a:ln w="12700">
            <a:solidFill>
              <a:schemeClr val="accent5">
                <a:lumMod val="50000"/>
              </a:schemeClr>
            </a:solidFill>
            <a:headEnd/>
            <a:tailEnd/>
          </a:ln>
        </xdr:spPr>
        <xdr:style>
          <a:lnRef idx="1">
            <a:schemeClr val="accent5"/>
          </a:lnRef>
          <a:fillRef idx="2">
            <a:schemeClr val="accent5"/>
          </a:fillRef>
          <a:effectRef idx="1">
            <a:schemeClr val="accent5"/>
          </a:effectRef>
          <a:fontRef idx="minor">
            <a:schemeClr val="dk1"/>
          </a:fontRef>
        </xdr:style>
        <xdr:txBody>
          <a:bodyPr vertOverflow="clip" wrap="square" lIns="0" tIns="0" rIns="0" bIns="0" anchor="ctr" upright="1"/>
          <a:lstStyle/>
          <a:p>
            <a:pPr algn="ctr" rtl="0">
              <a:defRPr sz="1000"/>
            </a:pPr>
            <a:r>
              <a:rPr lang="en-US" sz="900" b="1" i="0" u="none" strike="noStrike" baseline="0">
                <a:solidFill>
                  <a:srgbClr val="002060"/>
                </a:solidFill>
                <a:effectLst/>
                <a:latin typeface="Arial"/>
                <a:cs typeface="Arial"/>
              </a:rPr>
              <a:t>Outcomes</a:t>
            </a:r>
            <a:endParaRPr lang="en-US" sz="900" b="1">
              <a:solidFill>
                <a:srgbClr val="002060"/>
              </a:solidFill>
              <a:effectLst/>
            </a:endParaRPr>
          </a:p>
        </xdr:txBody>
      </xdr:sp>
      <xdr:sp macro="" textlink="">
        <xdr:nvSpPr>
          <xdr:cNvPr id="50" name="Text Box 3">
            <a:hlinkClick xmlns:r="http://schemas.openxmlformats.org/officeDocument/2006/relationships" r:id="rId2"/>
          </xdr:cNvPr>
          <xdr:cNvSpPr txBox="1">
            <a:spLocks noChangeArrowheads="1"/>
          </xdr:cNvSpPr>
        </xdr:nvSpPr>
        <xdr:spPr bwMode="auto">
          <a:xfrm>
            <a:off x="2724150" y="1000125"/>
            <a:ext cx="1120728" cy="274320"/>
          </a:xfrm>
          <a:prstGeom prst="rect">
            <a:avLst/>
          </a:prstGeom>
          <a:grpFill/>
          <a:ln w="12700">
            <a:solidFill>
              <a:schemeClr val="accent5">
                <a:lumMod val="50000"/>
              </a:schemeClr>
            </a:solidFill>
            <a:headEnd/>
            <a:tailEnd/>
          </a:ln>
        </xdr:spPr>
        <xdr:style>
          <a:lnRef idx="1">
            <a:schemeClr val="accent5"/>
          </a:lnRef>
          <a:fillRef idx="2">
            <a:schemeClr val="accent5"/>
          </a:fillRef>
          <a:effectRef idx="1">
            <a:schemeClr val="accent5"/>
          </a:effectRef>
          <a:fontRef idx="minor">
            <a:schemeClr val="dk1"/>
          </a:fontRef>
        </xdr:style>
        <xdr:txBody>
          <a:bodyPr vertOverflow="clip" wrap="square" lIns="0" tIns="0" rIns="0" bIns="0" anchor="ctr" upright="1"/>
          <a:lstStyle/>
          <a:p>
            <a:pPr algn="ctr" rtl="0">
              <a:defRPr sz="1000"/>
            </a:pPr>
            <a:r>
              <a:rPr lang="en-US" sz="900" b="1" i="0" u="none" strike="noStrike" baseline="0">
                <a:solidFill>
                  <a:srgbClr val="002060"/>
                </a:solidFill>
                <a:effectLst/>
                <a:latin typeface="Arial"/>
                <a:cs typeface="Arial"/>
              </a:rPr>
              <a:t>Benefits</a:t>
            </a:r>
            <a:endParaRPr lang="en-US" sz="900" b="1">
              <a:solidFill>
                <a:srgbClr val="002060"/>
              </a:solidFill>
              <a:effectLst/>
            </a:endParaRPr>
          </a:p>
        </xdr:txBody>
      </xdr:sp>
      <xdr:sp macro="" textlink="">
        <xdr:nvSpPr>
          <xdr:cNvPr id="51" name="Text Box 3">
            <a:hlinkClick xmlns:r="http://schemas.openxmlformats.org/officeDocument/2006/relationships" r:id="rId3"/>
          </xdr:cNvPr>
          <xdr:cNvSpPr txBox="1">
            <a:spLocks noChangeArrowheads="1"/>
          </xdr:cNvSpPr>
        </xdr:nvSpPr>
        <xdr:spPr bwMode="auto">
          <a:xfrm>
            <a:off x="3924300" y="1000125"/>
            <a:ext cx="1120728" cy="274320"/>
          </a:xfrm>
          <a:prstGeom prst="rect">
            <a:avLst/>
          </a:prstGeom>
          <a:grpFill/>
          <a:ln w="12700">
            <a:solidFill>
              <a:schemeClr val="accent5">
                <a:lumMod val="50000"/>
              </a:schemeClr>
            </a:solidFill>
            <a:headEnd/>
            <a:tailEnd/>
          </a:ln>
        </xdr:spPr>
        <xdr:style>
          <a:lnRef idx="1">
            <a:schemeClr val="accent5"/>
          </a:lnRef>
          <a:fillRef idx="2">
            <a:schemeClr val="accent5"/>
          </a:fillRef>
          <a:effectRef idx="1">
            <a:schemeClr val="accent5"/>
          </a:effectRef>
          <a:fontRef idx="minor">
            <a:schemeClr val="dk1"/>
          </a:fontRef>
        </xdr:style>
        <xdr:txBody>
          <a:bodyPr vertOverflow="clip" wrap="square" lIns="0" tIns="0" rIns="0" bIns="0" anchor="ctr" upright="1"/>
          <a:lstStyle/>
          <a:p>
            <a:pPr algn="ctr" rtl="0">
              <a:defRPr sz="1000"/>
            </a:pPr>
            <a:r>
              <a:rPr lang="en-US" sz="900" b="1" i="0" u="none" strike="noStrike" baseline="0">
                <a:solidFill>
                  <a:srgbClr val="002060"/>
                </a:solidFill>
                <a:effectLst/>
                <a:latin typeface="Arial"/>
                <a:cs typeface="Arial"/>
              </a:rPr>
              <a:t>ROI</a:t>
            </a:r>
            <a:endParaRPr lang="en-US" sz="900" b="1">
              <a:solidFill>
                <a:srgbClr val="002060"/>
              </a:solidFill>
              <a:effectLst/>
            </a:endParaRPr>
          </a:p>
        </xdr:txBody>
      </xdr:sp>
    </xdr:grp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RMGillespie" refreshedDate="41407.63133877315" createdVersion="4" refreshedVersion="4" minRefreshableVersion="3" recordCount="8">
  <cacheSource type="worksheet">
    <worksheetSource ref="G5:G13" sheet="Process"/>
  </cacheSource>
  <cacheFields count="1">
    <cacheField name="Status" numFmtId="0">
      <sharedItems containsBlank="1" count="4">
        <s v="Completed"/>
        <s v="In progress"/>
        <s v="Postponed/Canceled"/>
        <m/>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RMGillespie" refreshedDate="41407.654701620369" createdVersion="4" refreshedVersion="4" minRefreshableVersion="3" recordCount="14">
  <cacheSource type="worksheet">
    <worksheetSource ref="A16:J31" sheet="Process"/>
  </cacheSource>
  <cacheFields count="10">
    <cacheField name="Activity" numFmtId="0">
      <sharedItems containsBlank="1" count="2">
        <s v="Walking Club"/>
        <m/>
      </sharedItems>
    </cacheField>
    <cacheField name="Eligible Employees" numFmtId="0">
      <sharedItems containsString="0" containsBlank="1" containsNumber="1" containsInteger="1" minValue="1350" maxValue="1350"/>
    </cacheField>
    <cacheField name="# of Participants" numFmtId="0">
      <sharedItems containsString="0" containsBlank="1" containsNumber="1" containsInteger="1" minValue="210" maxValue="210"/>
    </cacheField>
    <cacheField name="Reach %" numFmtId="172">
      <sharedItems containsMixedTypes="1" containsNumber="1" minValue="0.15555555555555556" maxValue="0.15555555555555556"/>
    </cacheField>
    <cacheField name="Goal" numFmtId="0">
      <sharedItems containsBlank="1"/>
    </cacheField>
    <cacheField name="# of Participants Reaching Goal" numFmtId="0">
      <sharedItems containsString="0" containsBlank="1" containsNumber="1" containsInteger="1" minValue="100" maxValue="100"/>
    </cacheField>
    <cacheField name="% of Participants Reaching Goal" numFmtId="172">
      <sharedItems containsMixedTypes="1" containsNumber="1" minValue="0.47619047619047616" maxValue="0.47619047619047616" count="2">
        <n v="0.47619047619047616"/>
        <s v=""/>
      </sharedItems>
    </cacheField>
    <cacheField name="% of Eligible Employees Reaching Goal" numFmtId="172">
      <sharedItems containsMixedTypes="1" containsNumber="1" minValue="7.407407407407407E-2" maxValue="7.407407407407407E-2"/>
    </cacheField>
    <cacheField name="Total Costs" numFmtId="171">
      <sharedItems containsString="0" containsBlank="1" containsNumber="1" containsInteger="1" minValue="5000" maxValue="5000"/>
    </cacheField>
    <cacheField name="Cost per Participant" numFmtId="171">
      <sharedItems containsMixedTypes="1" containsNumber="1" minValue="23.80952380952381" maxValue="23.8095238095238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8">
  <r>
    <x v="0"/>
  </r>
  <r>
    <x v="0"/>
  </r>
  <r>
    <x v="1"/>
  </r>
  <r>
    <x v="2"/>
  </r>
  <r>
    <x v="3"/>
  </r>
  <r>
    <x v="3"/>
  </r>
  <r>
    <x v="3"/>
  </r>
  <r>
    <x v="3"/>
  </r>
</pivotCacheRecords>
</file>

<file path=xl/pivotCache/pivotCacheRecords2.xml><?xml version="1.0" encoding="utf-8"?>
<pivotCacheRecords xmlns="http://schemas.openxmlformats.org/spreadsheetml/2006/main" xmlns:r="http://schemas.openxmlformats.org/officeDocument/2006/relationships" count="14">
  <r>
    <x v="0"/>
    <n v="1350"/>
    <n v="210"/>
    <n v="0.15555555555555556"/>
    <s v="Walking 5 miles per week"/>
    <n v="100"/>
    <x v="0"/>
    <n v="7.407407407407407E-2"/>
    <n v="5000"/>
    <n v="23.80952380952381"/>
  </r>
  <r>
    <x v="1"/>
    <m/>
    <m/>
    <s v=""/>
    <m/>
    <m/>
    <x v="1"/>
    <s v=" "/>
    <m/>
    <s v=""/>
  </r>
  <r>
    <x v="1"/>
    <m/>
    <m/>
    <s v=""/>
    <m/>
    <m/>
    <x v="1"/>
    <s v=" "/>
    <m/>
    <s v=""/>
  </r>
  <r>
    <x v="1"/>
    <m/>
    <m/>
    <s v=""/>
    <m/>
    <m/>
    <x v="1"/>
    <s v=" "/>
    <m/>
    <s v=""/>
  </r>
  <r>
    <x v="1"/>
    <m/>
    <m/>
    <s v=""/>
    <m/>
    <m/>
    <x v="1"/>
    <s v=" "/>
    <m/>
    <s v=""/>
  </r>
  <r>
    <x v="1"/>
    <m/>
    <m/>
    <s v=""/>
    <m/>
    <m/>
    <x v="1"/>
    <s v=" "/>
    <m/>
    <s v=""/>
  </r>
  <r>
    <x v="1"/>
    <m/>
    <m/>
    <s v=""/>
    <m/>
    <m/>
    <x v="1"/>
    <s v=" "/>
    <m/>
    <s v=""/>
  </r>
  <r>
    <x v="1"/>
    <m/>
    <m/>
    <s v=""/>
    <m/>
    <m/>
    <x v="1"/>
    <s v=" "/>
    <m/>
    <s v=""/>
  </r>
  <r>
    <x v="1"/>
    <m/>
    <m/>
    <s v=""/>
    <m/>
    <m/>
    <x v="1"/>
    <s v=" "/>
    <m/>
    <s v=""/>
  </r>
  <r>
    <x v="1"/>
    <m/>
    <m/>
    <s v=""/>
    <m/>
    <m/>
    <x v="1"/>
    <s v=" "/>
    <m/>
    <s v=""/>
  </r>
  <r>
    <x v="1"/>
    <m/>
    <m/>
    <s v=""/>
    <m/>
    <m/>
    <x v="1"/>
    <s v=" "/>
    <m/>
    <s v=""/>
  </r>
  <r>
    <x v="1"/>
    <m/>
    <m/>
    <s v=""/>
    <m/>
    <m/>
    <x v="1"/>
    <s v=" "/>
    <m/>
    <s v=""/>
  </r>
  <r>
    <x v="1"/>
    <m/>
    <m/>
    <s v=""/>
    <m/>
    <m/>
    <x v="1"/>
    <s v=" "/>
    <m/>
    <s v=""/>
  </r>
  <r>
    <x v="1"/>
    <m/>
    <m/>
    <s v=""/>
    <m/>
    <m/>
    <x v="1"/>
    <s v=" "/>
    <m/>
    <s v=""/>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5" cacheId="5" applyNumberFormats="0" applyBorderFormats="0" applyFontFormats="0" applyPatternFormats="0" applyAlignmentFormats="0" applyWidthHeightFormats="1" dataCaption="Values" updatedVersion="4" minRefreshableVersion="3" useAutoFormatting="1" rowGrandTotals="0" itemPrintTitles="1" createdVersion="4" indent="0" outline="1" outlineData="1" multipleFieldFilters="0" rowHeaderCaption="Actvity">
  <location ref="A34:E35" firstHeaderRow="0" firstDataRow="1" firstDataCol="1"/>
  <pivotFields count="10">
    <pivotField axis="axisRow" showAll="0">
      <items count="3">
        <item x="0"/>
        <item h="1" x="1"/>
        <item t="default"/>
      </items>
    </pivotField>
    <pivotField showAll="0"/>
    <pivotField showAll="0"/>
    <pivotField dataField="1" showAll="0"/>
    <pivotField showAll="0" defaultSubtotal="0"/>
    <pivotField showAll="0"/>
    <pivotField dataField="1" showAll="0" defaultSubtotal="0">
      <items count="2">
        <item x="0"/>
        <item x="1"/>
      </items>
    </pivotField>
    <pivotField dataField="1" showAll="0"/>
    <pivotField showAll="0"/>
    <pivotField dataField="1" showAll="0"/>
  </pivotFields>
  <rowFields count="1">
    <field x="0"/>
  </rowFields>
  <rowItems count="1">
    <i>
      <x/>
    </i>
  </rowItems>
  <colFields count="1">
    <field x="-2"/>
  </colFields>
  <colItems count="4">
    <i>
      <x/>
    </i>
    <i i="1">
      <x v="1"/>
    </i>
    <i i="2">
      <x v="2"/>
    </i>
    <i i="3">
      <x v="3"/>
    </i>
  </colItems>
  <dataFields count="4">
    <dataField name="% reached" fld="3" baseField="0" baseItem="0" numFmtId="172"/>
    <dataField name="% Participants Reaching Goal" fld="6" baseField="0" baseItem="0" numFmtId="172"/>
    <dataField name="% of Eligible Reaching Goal" fld="7" baseField="0" baseItem="0" numFmtId="172"/>
    <dataField name="Cost/Participant" fld="9" baseField="0" baseItem="0" numFmtId="174"/>
  </dataFields>
  <formats count="16">
    <format dxfId="15">
      <pivotArea type="all" dataOnly="0" outline="0" fieldPosition="0"/>
    </format>
    <format dxfId="14">
      <pivotArea field="0" type="button" dataOnly="0" labelOnly="1" outline="0" axis="axisRow" fieldPosition="0"/>
    </format>
    <format dxfId="13">
      <pivotArea field="0" type="button" dataOnly="0" labelOnly="1" outline="0" axis="axisRow" fieldPosition="0"/>
    </format>
    <format dxfId="12">
      <pivotArea field="0" type="button" dataOnly="0" labelOnly="1" outline="0" axis="axisRow" fieldPosition="0"/>
    </format>
    <format dxfId="11">
      <pivotArea field="0" type="button" dataOnly="0" labelOnly="1" outline="0" axis="axisRow" fieldPosition="0"/>
    </format>
    <format dxfId="10">
      <pivotArea outline="0" collapsedLevelsAreSubtotals="1" fieldPosition="0"/>
    </format>
    <format dxfId="9">
      <pivotArea dataOnly="0" labelOnly="1" fieldPosition="0">
        <references count="1">
          <reference field="0" count="0"/>
        </references>
      </pivotArea>
    </format>
    <format dxfId="8">
      <pivotArea type="all" dataOnly="0" outline="0" fieldPosition="0"/>
    </format>
    <format dxfId="7">
      <pivotArea type="all" dataOnly="0" outline="0" fieldPosition="0"/>
    </format>
    <format dxfId="6">
      <pivotArea type="all" dataOnly="0" outline="0" fieldPosition="0"/>
    </format>
    <format dxfId="5">
      <pivotArea field="0" type="button" dataOnly="0" labelOnly="1" outline="0" axis="axisRow" fieldPosition="0"/>
    </format>
    <format dxfId="4">
      <pivotArea dataOnly="0" labelOnly="1" outline="0" fieldPosition="0">
        <references count="1">
          <reference field="4294967294" count="4">
            <x v="0"/>
            <x v="1"/>
            <x v="2"/>
            <x v="3"/>
          </reference>
        </references>
      </pivotArea>
    </format>
    <format dxfId="3">
      <pivotArea field="0" type="button" dataOnly="0" labelOnly="1" outline="0" axis="axisRow" fieldPosition="0"/>
    </format>
    <format dxfId="2">
      <pivotArea dataOnly="0" labelOnly="1" outline="0" fieldPosition="0">
        <references count="1">
          <reference field="4294967294" count="4">
            <x v="0"/>
            <x v="1"/>
            <x v="2"/>
            <x v="3"/>
          </reference>
        </references>
      </pivotArea>
    </format>
    <format dxfId="1">
      <pivotArea outline="0" collapsedLevelsAreSubtotals="1" fieldPosition="0"/>
    </format>
    <format dxfId="0">
      <pivotArea dataOnly="0" labelOnly="1" fieldPosition="0">
        <references count="1">
          <reference field="0"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4" cacheId="4"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rowHeaderCaption="Activity Status">
  <location ref="I5:J10" firstHeaderRow="1" firstDataRow="1" firstDataCol="1"/>
  <pivotFields count="1">
    <pivotField axis="axisRow" dataField="1" showAll="0" sortType="ascending">
      <items count="5">
        <item x="0"/>
        <item x="1"/>
        <item x="2"/>
        <item x="3"/>
        <item t="default"/>
      </items>
    </pivotField>
  </pivotFields>
  <rowFields count="1">
    <field x="0"/>
  </rowFields>
  <rowItems count="5">
    <i>
      <x/>
    </i>
    <i>
      <x v="1"/>
    </i>
    <i>
      <x v="2"/>
    </i>
    <i>
      <x v="3"/>
    </i>
    <i t="grand">
      <x/>
    </i>
  </rowItems>
  <colItems count="1">
    <i/>
  </colItems>
  <dataFields count="1">
    <dataField name="Number" fld="0" subtotal="count" baseField="0" baseItem="0"/>
  </dataFields>
  <formats count="16">
    <format dxfId="31">
      <pivotArea type="all" dataOnly="0" outline="0" fieldPosition="0"/>
    </format>
    <format dxfId="30">
      <pivotArea type="all" dataOnly="0" outline="0" fieldPosition="0"/>
    </format>
    <format dxfId="29">
      <pivotArea field="0" type="button" dataOnly="0" labelOnly="1" outline="0" axis="axisRow" fieldPosition="0"/>
    </format>
    <format dxfId="28">
      <pivotArea dataOnly="0" labelOnly="1" outline="0" axis="axisValues" fieldPosition="0"/>
    </format>
    <format dxfId="27">
      <pivotArea outline="0" collapsedLevelsAreSubtotals="1" fieldPosition="0"/>
    </format>
    <format dxfId="26">
      <pivotArea dataOnly="0" labelOnly="1" fieldPosition="0">
        <references count="1">
          <reference field="0" count="0"/>
        </references>
      </pivotArea>
    </format>
    <format dxfId="25">
      <pivotArea dataOnly="0" labelOnly="1" grandRow="1" outline="0" fieldPosition="0"/>
    </format>
    <format dxfId="24">
      <pivotArea type="all" dataOnly="0" outline="0" fieldPosition="0"/>
    </format>
    <format dxfId="23">
      <pivotArea type="all" dataOnly="0" outline="0" fieldPosition="0"/>
    </format>
    <format dxfId="22">
      <pivotArea type="all" dataOnly="0" outline="0" fieldPosition="0"/>
    </format>
    <format dxfId="21">
      <pivotArea field="0" type="button" dataOnly="0" labelOnly="1" outline="0" axis="axisRow" fieldPosition="0"/>
    </format>
    <format dxfId="20">
      <pivotArea dataOnly="0" labelOnly="1" outline="0" axis="axisValues" fieldPosition="0"/>
    </format>
    <format dxfId="19">
      <pivotArea field="0" type="button" dataOnly="0" labelOnly="1" outline="0" axis="axisRow" fieldPosition="0"/>
    </format>
    <format dxfId="18">
      <pivotArea dataOnly="0" labelOnly="1" outline="0" axis="axisValues" fieldPosition="0"/>
    </format>
    <format dxfId="17">
      <pivotArea field="0" dataOnly="0" grandRow="1" axis="axisRow" fieldPosition="0">
        <references count="1">
          <reference field="0" count="0"/>
        </references>
      </pivotArea>
    </format>
    <format dxfId="16">
      <pivotArea dataOnly="0" fieldPosition="0">
        <references count="1">
          <reference field="0"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2.xml.rels><?xml version="1.0" encoding="UTF-8" standalone="yes"?>
<Relationships xmlns="http://schemas.openxmlformats.org/package/2006/relationships"><Relationship Id="rId8" Type="http://schemas.openxmlformats.org/officeDocument/2006/relationships/hyperlink" Target="http://www.alcoholcostcalculator.org/alcohol/" TargetMode="External"/><Relationship Id="rId13" Type="http://schemas.openxmlformats.org/officeDocument/2006/relationships/hyperlink" Target="http://www.alcoholcostcalculator.org/roi/" TargetMode="External"/><Relationship Id="rId18" Type="http://schemas.openxmlformats.org/officeDocument/2006/relationships/hyperlink" Target="http://www.alcoholcostcalculator.org/alcohol/" TargetMode="External"/><Relationship Id="rId3" Type="http://schemas.openxmlformats.org/officeDocument/2006/relationships/hyperlink" Target="http://www.nctr.usf.edu/jpt/pdf/JPT%2010-3%20Yang.pdf" TargetMode="External"/><Relationship Id="rId21" Type="http://schemas.openxmlformats.org/officeDocument/2006/relationships/hyperlink" Target="http://www.pshfes.org/cba.htm" TargetMode="External"/><Relationship Id="rId7" Type="http://schemas.openxmlformats.org/officeDocument/2006/relationships/hyperlink" Target="http://www.businesscaseroi.org/roi/default.aspx" TargetMode="External"/><Relationship Id="rId12" Type="http://schemas.openxmlformats.org/officeDocument/2006/relationships/hyperlink" Target="http://www.pshfes.org/cba.htm" TargetMode="External"/><Relationship Id="rId17" Type="http://schemas.openxmlformats.org/officeDocument/2006/relationships/hyperlink" Target="http://www.businesscaseroi.org/roi/default.aspx" TargetMode="External"/><Relationship Id="rId2" Type="http://schemas.openxmlformats.org/officeDocument/2006/relationships/hyperlink" Target="http://bussafety.fta.dot.gov/show_resource.php?id=2944" TargetMode="External"/><Relationship Id="rId16" Type="http://schemas.openxmlformats.org/officeDocument/2006/relationships/hyperlink" Target="http://www.depressioncalculator.com/Welcome.asp" TargetMode="External"/><Relationship Id="rId20" Type="http://schemas.openxmlformats.org/officeDocument/2006/relationships/hyperlink" Target="http://www.cdc.gov/leanworks/costcalculator/index.html" TargetMode="External"/><Relationship Id="rId1" Type="http://schemas.openxmlformats.org/officeDocument/2006/relationships/hyperlink" Target="http://www.uma.org/ppt/EffectiveDriverRecruitingRetentionStrategies.ppt" TargetMode="External"/><Relationship Id="rId6" Type="http://schemas.openxmlformats.org/officeDocument/2006/relationships/hyperlink" Target="http://www.depressioncalculator.com/Welcome.asp" TargetMode="External"/><Relationship Id="rId11" Type="http://schemas.openxmlformats.org/officeDocument/2006/relationships/hyperlink" Target="http://www.cdc.gov/leanworks/costcalculator/index.html" TargetMode="External"/><Relationship Id="rId5" Type="http://schemas.openxmlformats.org/officeDocument/2006/relationships/hyperlink" Target="http://www.wellsteps.com/roi/resources_tools_roi_cal_health.php" TargetMode="External"/><Relationship Id="rId15" Type="http://schemas.openxmlformats.org/officeDocument/2006/relationships/hyperlink" Target="http://www.wellsteps.com/roi/resources_tools_roi_cal_health.php" TargetMode="External"/><Relationship Id="rId23" Type="http://schemas.openxmlformats.org/officeDocument/2006/relationships/drawing" Target="../drawings/drawing9.xml"/><Relationship Id="rId10" Type="http://schemas.openxmlformats.org/officeDocument/2006/relationships/hyperlink" Target="http://www.alcoholcostcalculator.org/sub/" TargetMode="External"/><Relationship Id="rId19" Type="http://schemas.openxmlformats.org/officeDocument/2006/relationships/hyperlink" Target="http://www.alcoholcostcalculator.org/sub/" TargetMode="External"/><Relationship Id="rId4" Type="http://schemas.openxmlformats.org/officeDocument/2006/relationships/hyperlink" Target="http://www.ncbi.nlm.nih.gov/pmc/articles/PMC3128441/" TargetMode="External"/><Relationship Id="rId9" Type="http://schemas.openxmlformats.org/officeDocument/2006/relationships/hyperlink" Target="http://www.ecu.edu/picostcalc/" TargetMode="External"/><Relationship Id="rId14" Type="http://schemas.openxmlformats.org/officeDocument/2006/relationships/hyperlink" Target="http://archive.ahrq.gov/populations/diabcostcalc/" TargetMode="External"/><Relationship Id="rId22" Type="http://schemas.openxmlformats.org/officeDocument/2006/relationships/hyperlink" Target="http://archive.ahrq.gov/populations/diabcostcalc/"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2.bin"/><Relationship Id="rId4" Type="http://schemas.openxmlformats.org/officeDocument/2006/relationships/comments" Target="../comments4.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53"/>
  <sheetViews>
    <sheetView showGridLines="0" workbookViewId="0">
      <pane ySplit="2" topLeftCell="A21" activePane="bottomLeft" state="frozen"/>
      <selection pane="bottomLeft" sqref="A1:J1"/>
    </sheetView>
  </sheetViews>
  <sheetFormatPr defaultColWidth="8.6640625" defaultRowHeight="13.2" x14ac:dyDescent="0.25"/>
  <cols>
    <col min="1" max="1" width="22" customWidth="1"/>
    <col min="2" max="2" width="57.33203125" customWidth="1"/>
    <col min="12" max="12" width="13.44140625" customWidth="1"/>
  </cols>
  <sheetData>
    <row r="1" spans="1:12" s="37" customFormat="1" ht="46.8" customHeight="1" x14ac:dyDescent="0.25">
      <c r="A1" s="410" t="s">
        <v>467</v>
      </c>
      <c r="B1" s="411"/>
      <c r="C1" s="411"/>
      <c r="D1" s="411"/>
      <c r="E1" s="411"/>
      <c r="F1" s="411"/>
      <c r="G1" s="411"/>
      <c r="H1" s="411"/>
      <c r="I1" s="411"/>
      <c r="J1" s="411"/>
      <c r="K1" s="394"/>
      <c r="L1" s="394"/>
    </row>
    <row r="2" spans="1:12" s="37" customFormat="1" ht="7.8" customHeight="1" x14ac:dyDescent="0.4">
      <c r="A2" s="39"/>
      <c r="B2" s="39"/>
      <c r="C2" s="39"/>
      <c r="D2" s="39"/>
      <c r="E2" s="39"/>
      <c r="F2" s="39"/>
      <c r="G2" s="39"/>
      <c r="H2" s="39"/>
      <c r="I2" s="39"/>
      <c r="J2" s="39"/>
      <c r="K2" s="39"/>
      <c r="L2" s="39"/>
    </row>
    <row r="3" spans="1:12" s="37" customFormat="1" ht="9" customHeight="1" x14ac:dyDescent="0.4">
      <c r="A3" s="42"/>
      <c r="B3" s="39"/>
      <c r="C3" s="39"/>
      <c r="D3" s="39"/>
      <c r="E3" s="39"/>
      <c r="F3" s="39"/>
      <c r="G3" s="39"/>
      <c r="H3" s="39"/>
      <c r="I3" s="39"/>
      <c r="J3" s="39"/>
      <c r="K3" s="39"/>
      <c r="L3" s="39"/>
    </row>
    <row r="4" spans="1:12" s="37" customFormat="1" ht="17.25" customHeight="1" x14ac:dyDescent="0.4">
      <c r="A4" s="83" t="s">
        <v>383</v>
      </c>
      <c r="B4" s="39"/>
      <c r="C4" s="39"/>
      <c r="D4" s="39"/>
      <c r="E4" s="39"/>
      <c r="F4" s="39"/>
      <c r="G4" s="39"/>
      <c r="H4" s="39"/>
      <c r="I4" s="39"/>
      <c r="J4" s="39"/>
      <c r="K4" s="39"/>
      <c r="L4" s="39"/>
    </row>
    <row r="5" spans="1:12" x14ac:dyDescent="0.25">
      <c r="A5" s="84"/>
    </row>
    <row r="6" spans="1:12" x14ac:dyDescent="0.25">
      <c r="A6" s="120" t="s">
        <v>154</v>
      </c>
      <c r="B6" s="208"/>
    </row>
    <row r="7" spans="1:12" x14ac:dyDescent="0.25">
      <c r="A7" s="139"/>
      <c r="B7" s="115"/>
    </row>
    <row r="8" spans="1:12" x14ac:dyDescent="0.25">
      <c r="A8" s="120" t="s">
        <v>144</v>
      </c>
      <c r="B8" s="208"/>
    </row>
    <row r="9" spans="1:12" x14ac:dyDescent="0.25">
      <c r="A9" s="119"/>
      <c r="B9" s="115"/>
    </row>
    <row r="10" spans="1:12" ht="12" customHeight="1" x14ac:dyDescent="0.25">
      <c r="A10" s="119"/>
      <c r="B10" s="115"/>
    </row>
    <row r="11" spans="1:12" ht="60.75" customHeight="1" x14ac:dyDescent="0.25">
      <c r="A11" s="120" t="s">
        <v>153</v>
      </c>
      <c r="B11" s="208"/>
    </row>
    <row r="12" spans="1:12" x14ac:dyDescent="0.25">
      <c r="A12" s="119"/>
      <c r="B12" s="115"/>
    </row>
    <row r="13" spans="1:12" ht="24" hidden="1" customHeight="1" x14ac:dyDescent="0.25">
      <c r="A13" s="140" t="s">
        <v>92</v>
      </c>
      <c r="B13" s="395" t="s">
        <v>77</v>
      </c>
    </row>
    <row r="14" spans="1:12" hidden="1" x14ac:dyDescent="0.25">
      <c r="A14" s="140"/>
      <c r="B14" s="115"/>
    </row>
    <row r="15" spans="1:12" ht="39" hidden="1" customHeight="1" x14ac:dyDescent="0.25">
      <c r="A15" s="140" t="s">
        <v>93</v>
      </c>
      <c r="B15" s="395" t="s">
        <v>72</v>
      </c>
    </row>
    <row r="16" spans="1:12" hidden="1" x14ac:dyDescent="0.25">
      <c r="A16" s="140"/>
      <c r="B16" s="115"/>
    </row>
    <row r="17" spans="1:2" ht="39.6" hidden="1" x14ac:dyDescent="0.25">
      <c r="A17" s="140" t="s">
        <v>32</v>
      </c>
      <c r="B17" s="395" t="s">
        <v>74</v>
      </c>
    </row>
    <row r="18" spans="1:2" hidden="1" x14ac:dyDescent="0.25">
      <c r="A18" s="140"/>
      <c r="B18" s="115"/>
    </row>
    <row r="19" spans="1:2" ht="26.4" hidden="1" x14ac:dyDescent="0.25">
      <c r="A19" s="140" t="s">
        <v>33</v>
      </c>
      <c r="B19" s="395"/>
    </row>
    <row r="20" spans="1:2" ht="39" customHeight="1" x14ac:dyDescent="0.25">
      <c r="A20" s="120" t="s">
        <v>453</v>
      </c>
      <c r="B20" s="208"/>
    </row>
    <row r="21" spans="1:2" ht="12" customHeight="1" x14ac:dyDescent="0.25">
      <c r="A21" s="139"/>
      <c r="B21" s="115"/>
    </row>
    <row r="22" spans="1:2" ht="42" customHeight="1" x14ac:dyDescent="0.25">
      <c r="A22" s="120" t="s">
        <v>454</v>
      </c>
      <c r="B22" s="208"/>
    </row>
    <row r="23" spans="1:2" ht="12" customHeight="1" x14ac:dyDescent="0.25">
      <c r="A23" s="139"/>
      <c r="B23" s="115"/>
    </row>
    <row r="24" spans="1:2" ht="39" customHeight="1" x14ac:dyDescent="0.25">
      <c r="A24" s="120" t="s">
        <v>455</v>
      </c>
      <c r="B24" s="208"/>
    </row>
    <row r="25" spans="1:2" ht="12" customHeight="1" x14ac:dyDescent="0.25">
      <c r="A25" s="141"/>
      <c r="B25" s="51"/>
    </row>
    <row r="26" spans="1:2" x14ac:dyDescent="0.25">
      <c r="A26" s="141"/>
      <c r="B26" s="51"/>
    </row>
    <row r="27" spans="1:2" x14ac:dyDescent="0.25">
      <c r="A27" s="141"/>
      <c r="B27" s="51"/>
    </row>
    <row r="28" spans="1:2" ht="21.6" customHeight="1" x14ac:dyDescent="0.25">
      <c r="A28" s="142" t="s">
        <v>254</v>
      </c>
      <c r="B28" s="138" t="s">
        <v>16</v>
      </c>
    </row>
    <row r="29" spans="1:2" ht="41.4" x14ac:dyDescent="0.25">
      <c r="A29" s="150" t="s">
        <v>456</v>
      </c>
      <c r="B29" s="144" t="s">
        <v>225</v>
      </c>
    </row>
    <row r="30" spans="1:2" ht="13.8" x14ac:dyDescent="0.25">
      <c r="A30" s="145"/>
      <c r="B30" s="146"/>
    </row>
    <row r="31" spans="1:2" ht="41.4" x14ac:dyDescent="0.25">
      <c r="A31" s="151" t="s">
        <v>205</v>
      </c>
      <c r="B31" s="146" t="s">
        <v>298</v>
      </c>
    </row>
    <row r="32" spans="1:2" ht="13.8" x14ac:dyDescent="0.25">
      <c r="A32" s="145"/>
      <c r="B32" s="146"/>
    </row>
    <row r="33" spans="1:2" ht="27.6" x14ac:dyDescent="0.25">
      <c r="A33" s="151" t="s">
        <v>251</v>
      </c>
      <c r="B33" s="147" t="s">
        <v>220</v>
      </c>
    </row>
    <row r="34" spans="1:2" ht="13.8" x14ac:dyDescent="0.25">
      <c r="A34" s="145"/>
      <c r="B34" s="146"/>
    </row>
    <row r="35" spans="1:2" ht="13.8" x14ac:dyDescent="0.25">
      <c r="A35" s="151" t="s">
        <v>252</v>
      </c>
      <c r="B35" s="146" t="s">
        <v>221</v>
      </c>
    </row>
    <row r="36" spans="1:2" ht="13.8" x14ac:dyDescent="0.25">
      <c r="A36" s="145"/>
      <c r="B36" s="146"/>
    </row>
    <row r="37" spans="1:2" ht="45.75" customHeight="1" x14ac:dyDescent="0.25">
      <c r="A37" s="151" t="s">
        <v>253</v>
      </c>
      <c r="B37" s="146" t="s">
        <v>224</v>
      </c>
    </row>
    <row r="38" spans="1:2" ht="13.8" x14ac:dyDescent="0.25">
      <c r="A38" s="145"/>
      <c r="B38" s="146"/>
    </row>
    <row r="39" spans="1:2" ht="27.6" x14ac:dyDescent="0.25">
      <c r="A39" s="151" t="s">
        <v>393</v>
      </c>
      <c r="B39" s="146" t="s">
        <v>216</v>
      </c>
    </row>
    <row r="40" spans="1:2" ht="13.8" x14ac:dyDescent="0.25">
      <c r="A40" s="143"/>
      <c r="B40" s="148"/>
    </row>
    <row r="41" spans="1:2" ht="13.8" x14ac:dyDescent="0.25">
      <c r="A41" s="151" t="s">
        <v>175</v>
      </c>
      <c r="B41" s="146" t="s">
        <v>219</v>
      </c>
    </row>
    <row r="42" spans="1:2" ht="13.8" x14ac:dyDescent="0.25">
      <c r="A42" s="143"/>
      <c r="B42" s="148"/>
    </row>
    <row r="43" spans="1:2" ht="27.6" x14ac:dyDescent="0.25">
      <c r="A43" s="151" t="s">
        <v>29</v>
      </c>
      <c r="B43" s="148" t="s">
        <v>17</v>
      </c>
    </row>
    <row r="44" spans="1:2" ht="11.25" customHeight="1" x14ac:dyDescent="0.25">
      <c r="A44" s="149"/>
      <c r="B44" s="148"/>
    </row>
    <row r="45" spans="1:2" ht="27.6" x14ac:dyDescent="0.25">
      <c r="A45" s="151" t="s">
        <v>391</v>
      </c>
      <c r="B45" s="148" t="s">
        <v>392</v>
      </c>
    </row>
    <row r="46" spans="1:2" ht="15.6" x14ac:dyDescent="0.3">
      <c r="A46" s="18"/>
      <c r="B46" s="19"/>
    </row>
    <row r="47" spans="1:2" ht="15.6" x14ac:dyDescent="0.3">
      <c r="A47" s="18"/>
      <c r="B47" s="19"/>
    </row>
    <row r="48" spans="1:2" ht="15.6" x14ac:dyDescent="0.3">
      <c r="A48" s="23"/>
      <c r="B48" s="19"/>
    </row>
    <row r="49" spans="1:5" x14ac:dyDescent="0.25">
      <c r="A49" s="24"/>
    </row>
    <row r="50" spans="1:5" x14ac:dyDescent="0.25">
      <c r="A50" s="24"/>
    </row>
    <row r="51" spans="1:5" x14ac:dyDescent="0.25">
      <c r="A51" s="24"/>
      <c r="E51" s="11"/>
    </row>
    <row r="52" spans="1:5" x14ac:dyDescent="0.25">
      <c r="A52" s="24"/>
    </row>
    <row r="53" spans="1:5" x14ac:dyDescent="0.25">
      <c r="A53" s="24"/>
    </row>
  </sheetData>
  <mergeCells count="1">
    <mergeCell ref="A1:J1"/>
  </mergeCells>
  <phoneticPr fontId="33" type="noConversion"/>
  <dataValidations disablePrompts="1" count="3">
    <dataValidation type="list" allowBlank="1" showInputMessage="1" showErrorMessage="1" sqref="B15">
      <formula1>INDIRECT(#REF!)</formula1>
    </dataValidation>
    <dataValidation type="list" allowBlank="1" showInputMessage="1" showErrorMessage="1" sqref="B17">
      <formula1>INDIRECT(SUBSTITUTE(#REF!&amp;B17," ",""))</formula1>
    </dataValidation>
    <dataValidation type="list" allowBlank="1" showInputMessage="1" showErrorMessage="1" sqref="B13">
      <formula1>HealthTopics</formula1>
    </dataValidation>
  </dataValidations>
  <hyperlinks>
    <hyperlink ref="A29" location="Overview!A1" display="Overview!A1"/>
    <hyperlink ref="A31" location="Planning!A1" display="Planning"/>
    <hyperlink ref="A33" location="'Annual workplan'!A1" display="Annual Workplan"/>
    <hyperlink ref="A35" location="Process!A1" display="Process"/>
    <hyperlink ref="A37" location="Outcomes!A1" display="Outcomes"/>
    <hyperlink ref="A39" location="'Financial Benefits'!A1" display="Financial Benefits"/>
    <hyperlink ref="A41" location="Cost!A1" display="Cost"/>
    <hyperlink ref="A43" location="ROI!A1" display="ROI"/>
    <hyperlink ref="A45" location="Resources!A1" display="Resources"/>
  </hyperlinks>
  <pageMargins left="0.75" right="0.75" top="1" bottom="1" header="0.5" footer="0.5"/>
  <pageSetup orientation="portrait" horizontalDpi="300" verticalDpi="300"/>
  <headerFooter alignWithMargins="0"/>
  <drawing r:id="rId1"/>
  <legacyDrawing r:id="rId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enableFormatConditionsCalculation="0">
    <tabColor theme="5" tint="0.39997558519241921"/>
    <pageSetUpPr fitToPage="1"/>
  </sheetPr>
  <dimension ref="A1:T75"/>
  <sheetViews>
    <sheetView showGridLines="0" tabSelected="1" zoomScaleNormal="75" zoomScalePageLayoutView="75" workbookViewId="0">
      <pane ySplit="3" topLeftCell="A4" activePane="bottomLeft" state="frozen"/>
      <selection pane="bottomLeft" activeCell="C27" sqref="C27"/>
    </sheetView>
  </sheetViews>
  <sheetFormatPr defaultColWidth="8.6640625" defaultRowHeight="13.2" x14ac:dyDescent="0.25"/>
  <cols>
    <col min="1" max="1" width="45.109375" customWidth="1"/>
    <col min="2" max="6" width="12.6640625" customWidth="1"/>
    <col min="7" max="7" width="12.6640625" style="6" customWidth="1"/>
    <col min="8" max="8" width="9.33203125" bestFit="1" customWidth="1"/>
    <col min="13" max="16" width="8.6640625" style="34"/>
  </cols>
  <sheetData>
    <row r="1" spans="1:17" s="34" customFormat="1" ht="8.25" customHeight="1" x14ac:dyDescent="0.25"/>
    <row r="2" spans="1:17" ht="21" customHeight="1" x14ac:dyDescent="0.25">
      <c r="A2" s="83" t="s">
        <v>284</v>
      </c>
    </row>
    <row r="3" spans="1:17" ht="8.25" customHeight="1" x14ac:dyDescent="0.25">
      <c r="A3" s="84"/>
    </row>
    <row r="4" spans="1:17" ht="12.6" customHeight="1" x14ac:dyDescent="0.25">
      <c r="A4" s="84"/>
    </row>
    <row r="5" spans="1:17" s="20" customFormat="1" ht="25.2" customHeight="1" x14ac:dyDescent="0.25">
      <c r="A5" s="85" t="s">
        <v>226</v>
      </c>
      <c r="B5" s="36"/>
      <c r="C5" s="36"/>
      <c r="D5" s="36"/>
      <c r="E5" s="36"/>
      <c r="F5" s="36"/>
      <c r="G5" s="36"/>
      <c r="M5" s="34"/>
      <c r="N5" s="34"/>
      <c r="O5" s="34"/>
      <c r="P5" s="34"/>
    </row>
    <row r="6" spans="1:17" ht="21" customHeight="1" x14ac:dyDescent="0.3">
      <c r="A6" s="86"/>
      <c r="B6" s="81" t="s">
        <v>0</v>
      </c>
      <c r="C6" s="81" t="s">
        <v>1</v>
      </c>
      <c r="D6" s="81" t="s">
        <v>2</v>
      </c>
      <c r="E6" s="81" t="s">
        <v>3</v>
      </c>
      <c r="F6" s="81" t="s">
        <v>4</v>
      </c>
      <c r="G6" s="81" t="s">
        <v>135</v>
      </c>
      <c r="I6" s="445"/>
      <c r="J6" s="445"/>
      <c r="K6" s="445"/>
      <c r="L6" s="445"/>
      <c r="M6" s="62"/>
      <c r="N6" s="62"/>
      <c r="O6" s="62"/>
      <c r="P6" s="62"/>
      <c r="Q6" s="54"/>
    </row>
    <row r="7" spans="1:17" ht="16.2" customHeight="1" x14ac:dyDescent="0.25">
      <c r="A7" s="358" t="s">
        <v>436</v>
      </c>
      <c r="B7" s="361">
        <f>'Financial Benefits'!H91</f>
        <v>0</v>
      </c>
      <c r="C7" s="361"/>
      <c r="D7" s="361"/>
      <c r="E7" s="361"/>
      <c r="F7" s="361"/>
      <c r="G7" s="155">
        <f>SUM(B7:F7)</f>
        <v>0</v>
      </c>
      <c r="I7" s="62"/>
      <c r="J7" s="62"/>
      <c r="K7" s="62"/>
      <c r="L7" s="62"/>
      <c r="M7" s="62"/>
      <c r="N7" s="62"/>
      <c r="O7" s="62"/>
      <c r="P7" s="62"/>
      <c r="Q7" s="54"/>
    </row>
    <row r="8" spans="1:17" ht="16.2" customHeight="1" x14ac:dyDescent="0.25">
      <c r="A8" s="358" t="s">
        <v>437</v>
      </c>
      <c r="B8" s="361">
        <f>B_Ongoing</f>
        <v>0</v>
      </c>
      <c r="C8" s="361"/>
      <c r="D8" s="361"/>
      <c r="E8" s="361"/>
      <c r="F8" s="361"/>
      <c r="G8" s="155">
        <f>SUM(B8:F8)</f>
        <v>0</v>
      </c>
      <c r="I8" s="446"/>
      <c r="J8" s="446"/>
      <c r="K8" s="446"/>
      <c r="L8" s="446"/>
      <c r="M8" s="446"/>
      <c r="N8" s="446"/>
      <c r="O8" s="446"/>
      <c r="P8" s="446"/>
      <c r="Q8" s="54"/>
    </row>
    <row r="9" spans="1:17" ht="16.2" customHeight="1" x14ac:dyDescent="0.25">
      <c r="A9" s="442"/>
      <c r="B9" s="443"/>
      <c r="C9" s="443"/>
      <c r="D9" s="443"/>
      <c r="E9" s="443"/>
      <c r="F9" s="443"/>
      <c r="G9" s="444"/>
      <c r="I9" s="54"/>
      <c r="J9" s="54"/>
      <c r="K9" s="54"/>
      <c r="L9" s="54"/>
      <c r="M9" s="54"/>
      <c r="N9" s="54"/>
      <c r="O9" s="54"/>
      <c r="P9" s="54"/>
      <c r="Q9" s="54"/>
    </row>
    <row r="10" spans="1:17" s="1" customFormat="1" ht="16.2" customHeight="1" x14ac:dyDescent="0.25">
      <c r="A10" s="358" t="s">
        <v>438</v>
      </c>
      <c r="B10" s="361">
        <f>Cost!B47</f>
        <v>0</v>
      </c>
      <c r="C10" s="361"/>
      <c r="D10" s="361"/>
      <c r="E10" s="361"/>
      <c r="F10" s="361"/>
      <c r="G10" s="155">
        <f>SUM(B10:F10)</f>
        <v>0</v>
      </c>
      <c r="I10" s="447"/>
      <c r="J10" s="447"/>
      <c r="K10" s="447"/>
      <c r="L10" s="447"/>
      <c r="M10" s="447"/>
      <c r="N10" s="447"/>
      <c r="O10" s="447"/>
      <c r="P10" s="447"/>
      <c r="Q10" s="56"/>
    </row>
    <row r="11" spans="1:17" s="1" customFormat="1" ht="16.2" customHeight="1" x14ac:dyDescent="0.25">
      <c r="A11" s="442"/>
      <c r="B11" s="443"/>
      <c r="C11" s="443"/>
      <c r="D11" s="443"/>
      <c r="E11" s="443"/>
      <c r="F11" s="443"/>
      <c r="G11" s="444"/>
      <c r="I11" s="447"/>
      <c r="J11" s="447"/>
      <c r="K11" s="447"/>
      <c r="L11" s="447"/>
      <c r="M11" s="447"/>
      <c r="N11" s="447"/>
      <c r="O11" s="447"/>
      <c r="P11" s="447"/>
      <c r="Q11" s="56"/>
    </row>
    <row r="12" spans="1:17" s="1" customFormat="1" ht="16.2" customHeight="1" x14ac:dyDescent="0.25">
      <c r="A12" s="358" t="s">
        <v>439</v>
      </c>
      <c r="B12" s="361">
        <f>B7-B10</f>
        <v>0</v>
      </c>
      <c r="C12" s="361">
        <f>C7-C10</f>
        <v>0</v>
      </c>
      <c r="D12" s="361">
        <f>D7-D10</f>
        <v>0</v>
      </c>
      <c r="E12" s="361">
        <f>E7-E10</f>
        <v>0</v>
      </c>
      <c r="F12" s="361">
        <f>F7-F10</f>
        <v>0</v>
      </c>
      <c r="G12" s="155">
        <f>SUM(B12:F12)</f>
        <v>0</v>
      </c>
      <c r="I12" s="447"/>
      <c r="J12" s="447"/>
      <c r="K12" s="447"/>
      <c r="L12" s="447"/>
      <c r="M12" s="447"/>
      <c r="N12" s="447"/>
      <c r="O12" s="447"/>
      <c r="P12" s="447"/>
      <c r="Q12" s="56"/>
    </row>
    <row r="13" spans="1:17" s="1" customFormat="1" ht="16.2" customHeight="1" x14ac:dyDescent="0.25">
      <c r="A13" s="358" t="s">
        <v>440</v>
      </c>
      <c r="B13" s="361">
        <f t="shared" ref="B13:F13" si="0">B8-B10</f>
        <v>0</v>
      </c>
      <c r="C13" s="361">
        <f t="shared" si="0"/>
        <v>0</v>
      </c>
      <c r="D13" s="361">
        <f t="shared" si="0"/>
        <v>0</v>
      </c>
      <c r="E13" s="361">
        <f t="shared" si="0"/>
        <v>0</v>
      </c>
      <c r="F13" s="361">
        <f t="shared" si="0"/>
        <v>0</v>
      </c>
      <c r="G13" s="155">
        <f>SUM(B13:F13)</f>
        <v>0</v>
      </c>
      <c r="I13" s="447"/>
      <c r="J13" s="447"/>
      <c r="K13" s="447"/>
      <c r="L13" s="447"/>
      <c r="M13" s="447"/>
      <c r="N13" s="447"/>
      <c r="O13" s="447"/>
      <c r="P13" s="447"/>
      <c r="Q13" s="56"/>
    </row>
    <row r="14" spans="1:17" s="1" customFormat="1" ht="13.5" customHeight="1" x14ac:dyDescent="0.25">
      <c r="A14" s="67"/>
      <c r="B14" s="67"/>
      <c r="C14" s="67"/>
      <c r="D14" s="67"/>
      <c r="E14" s="67"/>
      <c r="F14" s="67"/>
      <c r="G14" s="67"/>
      <c r="I14" s="447"/>
      <c r="J14" s="447"/>
      <c r="K14" s="447"/>
      <c r="L14" s="447"/>
      <c r="M14" s="447"/>
      <c r="N14" s="447"/>
      <c r="O14" s="447"/>
      <c r="P14" s="447"/>
      <c r="Q14" s="56"/>
    </row>
    <row r="15" spans="1:17" ht="26.4" customHeight="1" x14ac:dyDescent="0.25">
      <c r="A15" s="85" t="s">
        <v>29</v>
      </c>
      <c r="B15" s="68"/>
      <c r="C15" s="68"/>
      <c r="D15" s="68"/>
      <c r="E15" s="68"/>
      <c r="F15" s="68"/>
      <c r="G15" s="68"/>
      <c r="H15" s="8"/>
      <c r="I15" s="448"/>
      <c r="J15" s="448"/>
      <c r="K15" s="448"/>
      <c r="L15" s="448"/>
      <c r="M15" s="448"/>
      <c r="N15" s="448"/>
      <c r="O15" s="448"/>
      <c r="P15" s="448"/>
      <c r="Q15" s="54"/>
    </row>
    <row r="16" spans="1:17" ht="22.2" customHeight="1" x14ac:dyDescent="0.25">
      <c r="A16" s="80"/>
      <c r="B16" s="82" t="s">
        <v>0</v>
      </c>
      <c r="C16" s="82" t="s">
        <v>1</v>
      </c>
      <c r="D16" s="82" t="s">
        <v>2</v>
      </c>
      <c r="E16" s="82" t="s">
        <v>3</v>
      </c>
      <c r="F16" s="82" t="s">
        <v>4</v>
      </c>
      <c r="G16" s="82" t="s">
        <v>135</v>
      </c>
      <c r="H16" s="8"/>
      <c r="I16" s="54"/>
      <c r="J16" s="54"/>
      <c r="K16" s="54"/>
      <c r="L16" s="54"/>
      <c r="M16" s="54"/>
      <c r="N16" s="54"/>
      <c r="O16" s="54"/>
      <c r="P16" s="54"/>
      <c r="Q16" s="54"/>
    </row>
    <row r="17" spans="1:20" s="1" customFormat="1" ht="17.399999999999999" customHeight="1" x14ac:dyDescent="0.25">
      <c r="A17" s="359" t="s">
        <v>441</v>
      </c>
      <c r="B17" s="362" t="str">
        <f t="shared" ref="B17:G17" si="1">IFERROR(B12/B10,"")</f>
        <v/>
      </c>
      <c r="C17" s="362" t="str">
        <f t="shared" si="1"/>
        <v/>
      </c>
      <c r="D17" s="362" t="str">
        <f t="shared" si="1"/>
        <v/>
      </c>
      <c r="E17" s="362" t="str">
        <f t="shared" si="1"/>
        <v/>
      </c>
      <c r="F17" s="362" t="str">
        <f t="shared" si="1"/>
        <v/>
      </c>
      <c r="G17" s="156" t="str">
        <f t="shared" si="1"/>
        <v/>
      </c>
      <c r="I17" s="448"/>
      <c r="J17" s="448"/>
      <c r="K17" s="448"/>
      <c r="L17" s="448"/>
      <c r="M17" s="448"/>
      <c r="N17" s="448"/>
      <c r="O17" s="448"/>
      <c r="P17" s="448"/>
      <c r="Q17" s="56"/>
    </row>
    <row r="18" spans="1:20" s="1" customFormat="1" ht="17.399999999999999" customHeight="1" x14ac:dyDescent="0.25">
      <c r="A18" s="358" t="s">
        <v>442</v>
      </c>
      <c r="B18" s="362" t="str">
        <f t="shared" ref="B18:G18" si="2">IFERROR(B13/B10,"")</f>
        <v/>
      </c>
      <c r="C18" s="362" t="str">
        <f t="shared" si="2"/>
        <v/>
      </c>
      <c r="D18" s="362" t="str">
        <f t="shared" si="2"/>
        <v/>
      </c>
      <c r="E18" s="362" t="str">
        <f t="shared" si="2"/>
        <v/>
      </c>
      <c r="F18" s="362" t="str">
        <f t="shared" si="2"/>
        <v/>
      </c>
      <c r="G18" s="156" t="str">
        <f t="shared" si="2"/>
        <v/>
      </c>
      <c r="I18" s="448"/>
      <c r="J18" s="448"/>
      <c r="K18" s="448"/>
      <c r="L18" s="448"/>
      <c r="M18" s="448"/>
      <c r="N18" s="448"/>
      <c r="O18" s="448"/>
      <c r="P18" s="448"/>
      <c r="Q18" s="56"/>
    </row>
    <row r="19" spans="1:20" s="1" customFormat="1" ht="17.399999999999999" customHeight="1" x14ac:dyDescent="0.25">
      <c r="A19" s="442"/>
      <c r="B19" s="443"/>
      <c r="C19" s="443"/>
      <c r="D19" s="443"/>
      <c r="E19" s="443"/>
      <c r="F19" s="443"/>
      <c r="G19" s="444"/>
      <c r="I19" s="456"/>
      <c r="J19" s="456"/>
      <c r="K19" s="456"/>
      <c r="L19" s="456"/>
      <c r="M19" s="456"/>
      <c r="N19" s="456"/>
      <c r="O19" s="456"/>
      <c r="P19" s="456"/>
      <c r="Q19" s="56"/>
    </row>
    <row r="20" spans="1:20" s="1" customFormat="1" ht="17.399999999999999" customHeight="1" x14ac:dyDescent="0.25">
      <c r="A20" s="360" t="s">
        <v>472</v>
      </c>
      <c r="B20" s="363"/>
      <c r="C20" s="363"/>
      <c r="D20" s="363"/>
      <c r="E20" s="363"/>
      <c r="F20" s="363"/>
      <c r="G20" s="453"/>
      <c r="I20" s="456"/>
      <c r="J20" s="456"/>
      <c r="K20" s="456"/>
      <c r="L20" s="456"/>
      <c r="M20" s="456"/>
      <c r="N20" s="456"/>
      <c r="O20" s="456"/>
      <c r="P20" s="456"/>
      <c r="Q20" s="56"/>
    </row>
    <row r="21" spans="1:20" s="1" customFormat="1" ht="17.399999999999999" customHeight="1" x14ac:dyDescent="0.25">
      <c r="A21" s="359" t="s">
        <v>332</v>
      </c>
      <c r="B21" s="364" t="str">
        <f>IF(B17="", "", IF(B20="", "", IF(B17=B20,"Met",IF(B20&lt;B17,"Exceeded",IF(B20&gt;B17,"Missed")))))</f>
        <v/>
      </c>
      <c r="C21" s="364" t="str">
        <f t="shared" ref="C21:F21" si="3">IF(C17="", "", IF(C20="", "", IF(C17=C20,"Met",IF(C20&lt;C17,"Exceeded",IF(C20&gt;C17,"Missed")))))</f>
        <v/>
      </c>
      <c r="D21" s="364" t="str">
        <f t="shared" si="3"/>
        <v/>
      </c>
      <c r="E21" s="364" t="str">
        <f t="shared" si="3"/>
        <v/>
      </c>
      <c r="F21" s="364" t="str">
        <f t="shared" si="3"/>
        <v/>
      </c>
      <c r="G21" s="454"/>
      <c r="I21" s="456"/>
      <c r="J21" s="456"/>
      <c r="K21" s="456"/>
      <c r="L21" s="456"/>
      <c r="M21" s="456"/>
      <c r="N21" s="456"/>
      <c r="O21" s="456"/>
      <c r="P21" s="456"/>
      <c r="Q21" s="56"/>
    </row>
    <row r="22" spans="1:20" s="1" customFormat="1" ht="17.399999999999999" customHeight="1" x14ac:dyDescent="0.25">
      <c r="A22" s="450"/>
      <c r="B22" s="451"/>
      <c r="C22" s="451"/>
      <c r="D22" s="451"/>
      <c r="E22" s="451"/>
      <c r="F22" s="451"/>
      <c r="G22" s="452"/>
      <c r="I22" s="456"/>
      <c r="J22" s="456"/>
      <c r="K22" s="456"/>
      <c r="L22" s="456"/>
      <c r="M22" s="456"/>
      <c r="N22" s="456"/>
      <c r="O22" s="456"/>
      <c r="P22" s="456"/>
      <c r="Q22" s="56"/>
    </row>
    <row r="23" spans="1:20" ht="17.399999999999999" customHeight="1" x14ac:dyDescent="0.25">
      <c r="A23" s="358" t="s">
        <v>470</v>
      </c>
      <c r="B23" s="365" t="str">
        <f>IFERROR(B10/B7,"")</f>
        <v/>
      </c>
      <c r="C23" s="365" t="str">
        <f t="shared" ref="C23:G23" si="4">IFERROR(C10/C7,"")</f>
        <v/>
      </c>
      <c r="D23" s="365" t="str">
        <f t="shared" si="4"/>
        <v/>
      </c>
      <c r="E23" s="365" t="str">
        <f t="shared" si="4"/>
        <v/>
      </c>
      <c r="F23" s="365" t="str">
        <f t="shared" si="4"/>
        <v/>
      </c>
      <c r="G23" s="365" t="str">
        <f t="shared" si="4"/>
        <v/>
      </c>
      <c r="H23" s="1"/>
      <c r="I23" s="63"/>
      <c r="J23" s="63"/>
      <c r="K23" s="63"/>
      <c r="L23" s="63"/>
      <c r="M23" s="63"/>
      <c r="N23" s="63"/>
      <c r="O23" s="63"/>
      <c r="P23" s="63"/>
      <c r="Q23" s="56"/>
      <c r="R23" s="1"/>
      <c r="S23" s="1"/>
      <c r="T23" s="1"/>
    </row>
    <row r="24" spans="1:20" ht="17.399999999999999" customHeight="1" x14ac:dyDescent="0.25">
      <c r="A24" s="358" t="s">
        <v>471</v>
      </c>
      <c r="B24" s="365" t="str">
        <f>IFERROR(B10/B8,"")</f>
        <v/>
      </c>
      <c r="C24" s="365" t="str">
        <f t="shared" ref="C24:G24" si="5">IFERROR(C10/C8,"")</f>
        <v/>
      </c>
      <c r="D24" s="365" t="str">
        <f t="shared" si="5"/>
        <v/>
      </c>
      <c r="E24" s="365" t="str">
        <f t="shared" si="5"/>
        <v/>
      </c>
      <c r="F24" s="365" t="str">
        <f t="shared" si="5"/>
        <v/>
      </c>
      <c r="G24" s="365" t="str">
        <f t="shared" si="5"/>
        <v/>
      </c>
      <c r="H24" s="1"/>
      <c r="I24" s="460"/>
      <c r="J24" s="460"/>
      <c r="K24" s="460"/>
      <c r="L24" s="460"/>
      <c r="M24" s="460"/>
      <c r="N24" s="460"/>
      <c r="O24" s="460"/>
      <c r="P24" s="460"/>
      <c r="Q24" s="460"/>
      <c r="R24" s="1"/>
      <c r="S24" s="1"/>
      <c r="T24" s="1"/>
    </row>
    <row r="25" spans="1:20" ht="17.399999999999999" customHeight="1" x14ac:dyDescent="0.25">
      <c r="A25" s="67"/>
      <c r="B25" s="69"/>
      <c r="C25" s="69"/>
      <c r="D25" s="69"/>
      <c r="E25" s="69"/>
      <c r="F25" s="69"/>
      <c r="G25" s="70"/>
      <c r="H25" s="1"/>
      <c r="I25" s="460"/>
      <c r="J25" s="460"/>
      <c r="K25" s="460"/>
      <c r="L25" s="460"/>
      <c r="M25" s="460"/>
      <c r="N25" s="460"/>
      <c r="O25" s="460"/>
      <c r="P25" s="460"/>
      <c r="Q25" s="460"/>
      <c r="R25" s="1"/>
      <c r="S25" s="1"/>
      <c r="T25" s="1"/>
    </row>
    <row r="26" spans="1:20" ht="17.399999999999999" customHeight="1" x14ac:dyDescent="0.25">
      <c r="A26" s="359" t="s">
        <v>147</v>
      </c>
      <c r="B26" s="366"/>
      <c r="C26" s="71"/>
      <c r="D26" s="72"/>
      <c r="E26" s="72"/>
      <c r="F26" s="73"/>
      <c r="G26" s="74"/>
      <c r="H26" s="1"/>
      <c r="I26" s="56"/>
      <c r="J26" s="56"/>
      <c r="K26" s="56"/>
      <c r="L26" s="56"/>
      <c r="M26" s="56"/>
      <c r="N26" s="56"/>
      <c r="O26" s="56"/>
      <c r="P26" s="56"/>
      <c r="Q26" s="56"/>
      <c r="R26" s="1"/>
      <c r="S26" s="1"/>
      <c r="T26" s="1"/>
    </row>
    <row r="27" spans="1:20" ht="17.399999999999999" customHeight="1" x14ac:dyDescent="0.3">
      <c r="A27" s="75"/>
      <c r="B27" s="72"/>
      <c r="C27" s="72"/>
      <c r="D27" s="72"/>
      <c r="E27" s="72"/>
      <c r="F27" s="72"/>
      <c r="G27" s="74"/>
      <c r="I27" s="457"/>
      <c r="J27" s="457"/>
      <c r="K27" s="457"/>
      <c r="L27" s="457"/>
      <c r="M27" s="457"/>
      <c r="N27" s="457"/>
      <c r="O27" s="457"/>
      <c r="P27" s="457"/>
      <c r="Q27" s="56"/>
    </row>
    <row r="28" spans="1:20" ht="17.399999999999999" customHeight="1" x14ac:dyDescent="0.25">
      <c r="A28" s="359" t="s">
        <v>468</v>
      </c>
      <c r="B28" s="361">
        <f>NPV(v_Discount,B12:F12)</f>
        <v>0</v>
      </c>
      <c r="C28" s="76"/>
      <c r="D28" s="77"/>
      <c r="E28" s="77"/>
      <c r="F28" s="77"/>
      <c r="G28" s="78"/>
      <c r="I28" s="56"/>
      <c r="J28" s="56"/>
      <c r="K28" s="56"/>
      <c r="L28" s="56"/>
      <c r="M28" s="56"/>
      <c r="N28" s="56"/>
      <c r="O28" s="56"/>
      <c r="P28" s="56"/>
      <c r="Q28" s="56"/>
    </row>
    <row r="29" spans="1:20" ht="17.399999999999999" customHeight="1" x14ac:dyDescent="0.25">
      <c r="A29" s="359" t="s">
        <v>469</v>
      </c>
      <c r="B29" s="361">
        <f>NPV(v_Discount,B13:F13)</f>
        <v>0</v>
      </c>
      <c r="C29" s="77"/>
      <c r="D29" s="77"/>
      <c r="E29" s="77"/>
      <c r="F29" s="77"/>
      <c r="G29" s="79"/>
      <c r="I29" s="59"/>
      <c r="J29" s="56"/>
      <c r="K29" s="56"/>
      <c r="L29" s="56"/>
      <c r="M29" s="56"/>
      <c r="N29" s="56"/>
      <c r="O29" s="56"/>
      <c r="P29" s="56"/>
      <c r="Q29" s="54"/>
    </row>
    <row r="30" spans="1:20" ht="13.8" x14ac:dyDescent="0.25">
      <c r="I30" s="59"/>
      <c r="J30" s="56"/>
      <c r="K30" s="56"/>
      <c r="L30" s="56"/>
      <c r="M30" s="56"/>
      <c r="N30" s="56"/>
      <c r="O30" s="56"/>
      <c r="P30" s="56"/>
      <c r="Q30" s="54"/>
    </row>
    <row r="31" spans="1:20" x14ac:dyDescent="0.25">
      <c r="I31" s="56"/>
      <c r="J31" s="56"/>
      <c r="K31" s="56"/>
      <c r="L31" s="56"/>
      <c r="M31" s="56"/>
      <c r="N31" s="56"/>
      <c r="O31" s="56"/>
      <c r="P31" s="56"/>
      <c r="Q31" s="54"/>
    </row>
    <row r="32" spans="1:20" ht="13.8" x14ac:dyDescent="0.25">
      <c r="I32" s="449"/>
      <c r="J32" s="449"/>
      <c r="K32" s="449"/>
      <c r="L32" s="449"/>
      <c r="M32" s="449"/>
      <c r="N32" s="449"/>
      <c r="O32" s="449"/>
      <c r="P32" s="449"/>
      <c r="Q32" s="54"/>
    </row>
    <row r="33" spans="9:17" x14ac:dyDescent="0.25">
      <c r="I33" s="458"/>
      <c r="J33" s="458"/>
      <c r="K33" s="458"/>
      <c r="L33" s="458"/>
      <c r="M33" s="458"/>
      <c r="N33" s="458"/>
      <c r="O33" s="458"/>
      <c r="P33" s="458"/>
      <c r="Q33" s="54"/>
    </row>
    <row r="34" spans="9:17" x14ac:dyDescent="0.25">
      <c r="I34" s="459"/>
      <c r="J34" s="459"/>
      <c r="K34" s="459"/>
      <c r="L34" s="459"/>
      <c r="M34" s="459"/>
      <c r="N34" s="459"/>
      <c r="O34" s="459"/>
      <c r="P34" s="459"/>
      <c r="Q34" s="54"/>
    </row>
    <row r="35" spans="9:17" x14ac:dyDescent="0.25">
      <c r="I35" s="54"/>
      <c r="J35" s="54"/>
      <c r="K35" s="54"/>
      <c r="L35" s="54"/>
      <c r="M35" s="54"/>
      <c r="N35" s="54"/>
      <c r="O35" s="54"/>
      <c r="P35" s="54"/>
      <c r="Q35" s="54"/>
    </row>
    <row r="36" spans="9:17" ht="13.8" x14ac:dyDescent="0.25">
      <c r="I36" s="449"/>
      <c r="J36" s="449"/>
      <c r="K36" s="449"/>
      <c r="L36" s="449"/>
      <c r="M36" s="449"/>
      <c r="N36" s="449"/>
      <c r="O36" s="449"/>
      <c r="P36" s="449"/>
      <c r="Q36" s="54"/>
    </row>
    <row r="37" spans="9:17" ht="13.8" x14ac:dyDescent="0.25">
      <c r="I37" s="446"/>
      <c r="J37" s="446"/>
      <c r="K37" s="446"/>
      <c r="L37" s="446"/>
      <c r="M37" s="446"/>
      <c r="N37" s="446"/>
      <c r="O37" s="446"/>
      <c r="P37" s="446"/>
      <c r="Q37" s="54"/>
    </row>
    <row r="38" spans="9:17" x14ac:dyDescent="0.25">
      <c r="I38" s="459"/>
      <c r="J38" s="459"/>
      <c r="K38" s="459"/>
      <c r="L38" s="459"/>
      <c r="M38" s="459"/>
      <c r="N38" s="459"/>
      <c r="O38" s="459"/>
      <c r="P38" s="459"/>
      <c r="Q38" s="54"/>
    </row>
    <row r="39" spans="9:17" x14ac:dyDescent="0.25">
      <c r="I39" s="54"/>
      <c r="J39" s="54"/>
      <c r="K39" s="54"/>
      <c r="L39" s="54"/>
      <c r="M39" s="54"/>
      <c r="N39" s="54"/>
      <c r="O39" s="54"/>
      <c r="P39" s="54"/>
      <c r="Q39" s="54"/>
    </row>
    <row r="40" spans="9:17" ht="13.8" x14ac:dyDescent="0.25">
      <c r="I40" s="449"/>
      <c r="J40" s="449"/>
      <c r="K40" s="449"/>
      <c r="L40" s="449"/>
      <c r="M40" s="449"/>
      <c r="N40" s="449"/>
      <c r="O40" s="449"/>
      <c r="P40" s="449"/>
      <c r="Q40" s="54"/>
    </row>
    <row r="41" spans="9:17" x14ac:dyDescent="0.25">
      <c r="I41" s="448"/>
      <c r="J41" s="448"/>
      <c r="K41" s="448"/>
      <c r="L41" s="448"/>
      <c r="M41" s="448"/>
      <c r="N41" s="448"/>
      <c r="O41" s="448"/>
      <c r="P41" s="448"/>
      <c r="Q41" s="54"/>
    </row>
    <row r="42" spans="9:17" x14ac:dyDescent="0.25">
      <c r="I42" s="448"/>
      <c r="J42" s="448"/>
      <c r="K42" s="448"/>
      <c r="L42" s="448"/>
      <c r="M42" s="448"/>
      <c r="N42" s="448"/>
      <c r="O42" s="448"/>
      <c r="P42" s="448"/>
      <c r="Q42" s="54"/>
    </row>
    <row r="43" spans="9:17" x14ac:dyDescent="0.25">
      <c r="I43" s="459"/>
      <c r="J43" s="459"/>
      <c r="K43" s="459"/>
      <c r="L43" s="459"/>
      <c r="M43" s="459"/>
      <c r="N43" s="459"/>
      <c r="O43" s="459"/>
      <c r="P43" s="459"/>
      <c r="Q43" s="54"/>
    </row>
    <row r="44" spans="9:17" x14ac:dyDescent="0.25">
      <c r="I44" s="54"/>
      <c r="J44" s="54"/>
      <c r="K44" s="54"/>
      <c r="L44" s="54"/>
      <c r="M44" s="54"/>
      <c r="N44" s="54"/>
      <c r="O44" s="54"/>
      <c r="P44" s="54"/>
      <c r="Q44" s="54"/>
    </row>
    <row r="45" spans="9:17" ht="12.75" customHeight="1" x14ac:dyDescent="0.25">
      <c r="I45" s="449"/>
      <c r="J45" s="449"/>
      <c r="K45" s="449"/>
      <c r="L45" s="449"/>
      <c r="M45" s="449"/>
      <c r="N45" s="449"/>
      <c r="O45" s="449"/>
      <c r="P45" s="449"/>
      <c r="Q45" s="54"/>
    </row>
    <row r="46" spans="9:17" x14ac:dyDescent="0.25">
      <c r="I46" s="448"/>
      <c r="J46" s="448"/>
      <c r="K46" s="448"/>
      <c r="L46" s="448"/>
      <c r="M46" s="448"/>
      <c r="N46" s="448"/>
      <c r="O46" s="448"/>
      <c r="P46" s="448"/>
      <c r="Q46" s="54"/>
    </row>
    <row r="47" spans="9:17" x14ac:dyDescent="0.25">
      <c r="I47" s="448"/>
      <c r="J47" s="448"/>
      <c r="K47" s="448"/>
      <c r="L47" s="448"/>
      <c r="M47" s="448"/>
      <c r="N47" s="448"/>
      <c r="O47" s="448"/>
      <c r="P47" s="448"/>
      <c r="Q47" s="54"/>
    </row>
    <row r="48" spans="9:17" ht="2.25" hidden="1" customHeight="1" x14ac:dyDescent="0.25">
      <c r="I48" s="455"/>
      <c r="J48" s="455"/>
      <c r="K48" s="455"/>
      <c r="L48" s="455"/>
      <c r="M48" s="455"/>
      <c r="N48" s="455"/>
      <c r="O48" s="455"/>
      <c r="P48" s="455"/>
      <c r="Q48" s="54"/>
    </row>
    <row r="49" spans="9:18" x14ac:dyDescent="0.25">
      <c r="I49" s="55"/>
      <c r="J49" s="57"/>
      <c r="K49" s="57"/>
      <c r="L49" s="57"/>
      <c r="M49" s="57"/>
      <c r="N49" s="57"/>
      <c r="O49" s="57"/>
      <c r="P49" s="57"/>
      <c r="Q49" s="54"/>
    </row>
    <row r="50" spans="9:18" x14ac:dyDescent="0.25">
      <c r="I50" s="54"/>
      <c r="J50" s="54"/>
      <c r="K50" s="54"/>
      <c r="L50" s="54"/>
      <c r="M50" s="54"/>
      <c r="N50" s="54"/>
      <c r="O50" s="54"/>
      <c r="P50" s="54"/>
      <c r="Q50" s="54"/>
      <c r="R50" s="49"/>
    </row>
    <row r="51" spans="9:18" ht="13.8" x14ac:dyDescent="0.25">
      <c r="I51" s="449"/>
      <c r="J51" s="449"/>
      <c r="K51" s="449"/>
      <c r="L51" s="449"/>
      <c r="M51" s="449"/>
      <c r="N51" s="449"/>
      <c r="O51" s="449"/>
      <c r="P51" s="449"/>
      <c r="Q51" s="54"/>
    </row>
    <row r="52" spans="9:18" x14ac:dyDescent="0.25">
      <c r="I52" s="448"/>
      <c r="J52" s="448"/>
      <c r="K52" s="448"/>
      <c r="L52" s="448"/>
      <c r="M52" s="448"/>
      <c r="N52" s="448"/>
      <c r="O52" s="448"/>
      <c r="P52" s="448"/>
      <c r="Q52" s="54"/>
    </row>
    <row r="53" spans="9:18" x14ac:dyDescent="0.25">
      <c r="I53" s="448"/>
      <c r="J53" s="448"/>
      <c r="K53" s="448"/>
      <c r="L53" s="448"/>
      <c r="M53" s="448"/>
      <c r="N53" s="448"/>
      <c r="O53" s="448"/>
      <c r="P53" s="448"/>
      <c r="Q53" s="54"/>
    </row>
    <row r="54" spans="9:18" x14ac:dyDescent="0.25">
      <c r="I54" s="448"/>
      <c r="J54" s="448"/>
      <c r="K54" s="448"/>
      <c r="L54" s="448"/>
      <c r="M54" s="448"/>
      <c r="N54" s="448"/>
      <c r="O54" s="448"/>
      <c r="P54" s="448"/>
      <c r="Q54" s="54"/>
    </row>
    <row r="55" spans="9:18" x14ac:dyDescent="0.25">
      <c r="I55" s="459"/>
      <c r="J55" s="459"/>
      <c r="K55" s="459"/>
      <c r="L55" s="459"/>
      <c r="M55" s="459"/>
      <c r="N55" s="459"/>
      <c r="O55" s="459"/>
      <c r="P55" s="459"/>
      <c r="Q55" s="54"/>
    </row>
    <row r="56" spans="9:18" x14ac:dyDescent="0.25">
      <c r="I56" s="54"/>
      <c r="J56" s="54"/>
      <c r="K56" s="54"/>
      <c r="L56" s="54"/>
      <c r="M56" s="54"/>
      <c r="N56" s="54"/>
      <c r="O56" s="54"/>
      <c r="P56" s="54"/>
      <c r="Q56" s="54"/>
    </row>
    <row r="57" spans="9:18" ht="13.8" x14ac:dyDescent="0.25">
      <c r="I57" s="449"/>
      <c r="J57" s="449"/>
      <c r="K57" s="449"/>
      <c r="L57" s="449"/>
      <c r="M57" s="449"/>
      <c r="N57" s="449"/>
      <c r="O57" s="449"/>
      <c r="P57" s="449"/>
      <c r="Q57" s="54"/>
    </row>
    <row r="58" spans="9:18" ht="13.8" x14ac:dyDescent="0.25">
      <c r="I58" s="446"/>
      <c r="J58" s="446"/>
      <c r="K58" s="446"/>
      <c r="L58" s="446"/>
      <c r="M58" s="446"/>
      <c r="N58" s="446"/>
      <c r="O58" s="446"/>
      <c r="P58" s="446"/>
      <c r="Q58" s="54"/>
    </row>
    <row r="59" spans="9:18" x14ac:dyDescent="0.25">
      <c r="I59" s="459"/>
      <c r="J59" s="459"/>
      <c r="K59" s="459"/>
      <c r="L59" s="459"/>
      <c r="M59" s="459"/>
      <c r="N59" s="459"/>
      <c r="O59" s="459"/>
      <c r="P59" s="459"/>
      <c r="Q59" s="54"/>
    </row>
    <row r="60" spans="9:18" x14ac:dyDescent="0.25">
      <c r="I60" s="54"/>
      <c r="J60" s="54"/>
      <c r="K60" s="54"/>
      <c r="L60" s="54"/>
      <c r="M60" s="54"/>
      <c r="N60" s="54"/>
      <c r="O60" s="54"/>
      <c r="P60" s="54"/>
      <c r="Q60" s="54"/>
    </row>
    <row r="61" spans="9:18" ht="13.8" x14ac:dyDescent="0.25">
      <c r="I61" s="449"/>
      <c r="J61" s="449"/>
      <c r="K61" s="449"/>
      <c r="L61" s="449"/>
      <c r="M61" s="449"/>
      <c r="N61" s="449"/>
      <c r="O61" s="449"/>
      <c r="P61" s="449"/>
      <c r="Q61" s="54"/>
    </row>
    <row r="62" spans="9:18" ht="13.8" x14ac:dyDescent="0.25">
      <c r="I62" s="446"/>
      <c r="J62" s="446"/>
      <c r="K62" s="446"/>
      <c r="L62" s="446"/>
      <c r="M62" s="446"/>
      <c r="N62" s="446"/>
      <c r="O62" s="446"/>
      <c r="P62" s="446"/>
      <c r="Q62" s="54"/>
    </row>
    <row r="63" spans="9:18" x14ac:dyDescent="0.25">
      <c r="I63" s="459"/>
      <c r="J63" s="459"/>
      <c r="K63" s="459"/>
      <c r="L63" s="459"/>
      <c r="M63" s="459"/>
      <c r="N63" s="459"/>
      <c r="O63" s="459"/>
      <c r="P63" s="459"/>
      <c r="Q63" s="54"/>
    </row>
    <row r="64" spans="9:18" ht="14.25" customHeight="1" x14ac:dyDescent="0.25">
      <c r="I64" s="54"/>
      <c r="J64" s="54"/>
      <c r="K64" s="54"/>
      <c r="L64" s="54"/>
      <c r="M64" s="54"/>
      <c r="N64" s="54"/>
      <c r="O64" s="54"/>
      <c r="P64" s="54"/>
      <c r="Q64" s="54"/>
    </row>
    <row r="65" spans="9:17" ht="13.8" x14ac:dyDescent="0.25">
      <c r="I65" s="449"/>
      <c r="J65" s="449"/>
      <c r="K65" s="449"/>
      <c r="L65" s="449"/>
      <c r="M65" s="449"/>
      <c r="N65" s="449"/>
      <c r="O65" s="449"/>
      <c r="P65" s="449"/>
      <c r="Q65" s="54"/>
    </row>
    <row r="66" spans="9:17" ht="13.8" x14ac:dyDescent="0.25">
      <c r="I66" s="446"/>
      <c r="J66" s="446"/>
      <c r="K66" s="446"/>
      <c r="L66" s="446"/>
      <c r="M66" s="446"/>
      <c r="N66" s="446"/>
      <c r="O66" s="446"/>
      <c r="P66" s="446"/>
      <c r="Q66" s="54"/>
    </row>
    <row r="67" spans="9:17" x14ac:dyDescent="0.25">
      <c r="I67" s="459"/>
      <c r="J67" s="459"/>
      <c r="K67" s="459"/>
      <c r="L67" s="459"/>
      <c r="M67" s="459"/>
      <c r="N67" s="459"/>
      <c r="O67" s="459"/>
      <c r="P67" s="459"/>
      <c r="Q67" s="54"/>
    </row>
    <row r="68" spans="9:17" x14ac:dyDescent="0.25">
      <c r="I68" s="54"/>
      <c r="J68" s="54"/>
      <c r="K68" s="54"/>
      <c r="L68" s="54"/>
      <c r="M68" s="54"/>
      <c r="N68" s="54"/>
      <c r="O68" s="54"/>
      <c r="P68" s="54"/>
      <c r="Q68" s="54"/>
    </row>
    <row r="69" spans="9:17" ht="13.8" x14ac:dyDescent="0.25">
      <c r="I69" s="58"/>
      <c r="J69" s="58"/>
      <c r="K69" s="58"/>
      <c r="L69" s="58"/>
      <c r="M69" s="58"/>
      <c r="N69" s="58"/>
      <c r="O69" s="58"/>
      <c r="P69" s="58"/>
      <c r="Q69" s="58"/>
    </row>
    <row r="70" spans="9:17" ht="13.8" x14ac:dyDescent="0.25">
      <c r="I70" s="60"/>
      <c r="J70" s="53"/>
      <c r="K70" s="53"/>
      <c r="L70" s="53"/>
      <c r="M70" s="53"/>
      <c r="N70" s="58"/>
      <c r="O70" s="58"/>
      <c r="P70" s="58"/>
      <c r="Q70" s="58"/>
    </row>
    <row r="71" spans="9:17" ht="13.8" x14ac:dyDescent="0.25">
      <c r="I71" s="53"/>
      <c r="J71" s="53"/>
      <c r="K71" s="53"/>
      <c r="L71" s="53"/>
      <c r="M71" s="53"/>
      <c r="N71" s="58"/>
      <c r="O71" s="58"/>
      <c r="P71" s="58"/>
      <c r="Q71" s="58"/>
    </row>
    <row r="72" spans="9:17" x14ac:dyDescent="0.25">
      <c r="I72" s="459"/>
      <c r="J72" s="459"/>
      <c r="K72" s="459"/>
      <c r="L72" s="459"/>
      <c r="M72" s="459"/>
      <c r="N72" s="459"/>
      <c r="O72" s="459"/>
      <c r="P72" s="459"/>
      <c r="Q72" s="459"/>
    </row>
    <row r="73" spans="9:17" x14ac:dyDescent="0.25">
      <c r="I73" s="54"/>
      <c r="J73" s="54"/>
      <c r="K73" s="54"/>
      <c r="L73" s="54"/>
      <c r="M73" s="54"/>
      <c r="N73" s="54"/>
      <c r="O73" s="54"/>
      <c r="P73" s="54"/>
      <c r="Q73" s="54"/>
    </row>
    <row r="74" spans="9:17" x14ac:dyDescent="0.25">
      <c r="I74" s="54"/>
      <c r="J74" s="54"/>
      <c r="K74" s="54"/>
      <c r="L74" s="54"/>
      <c r="M74" s="54"/>
      <c r="N74" s="54"/>
      <c r="O74" s="54"/>
      <c r="P74" s="54"/>
      <c r="Q74" s="54"/>
    </row>
    <row r="75" spans="9:17" x14ac:dyDescent="0.25">
      <c r="I75" s="54"/>
      <c r="J75" s="54"/>
      <c r="K75" s="54"/>
      <c r="L75" s="54"/>
      <c r="M75" s="54"/>
      <c r="N75" s="54"/>
      <c r="O75" s="54"/>
      <c r="P75" s="54"/>
      <c r="Q75" s="54"/>
    </row>
  </sheetData>
  <mergeCells count="38">
    <mergeCell ref="I72:Q72"/>
    <mergeCell ref="I62:P62"/>
    <mergeCell ref="I63:P63"/>
    <mergeCell ref="I61:P61"/>
    <mergeCell ref="I67:P67"/>
    <mergeCell ref="I66:P66"/>
    <mergeCell ref="I65:P65"/>
    <mergeCell ref="I52:P54"/>
    <mergeCell ref="I51:P51"/>
    <mergeCell ref="I55:P55"/>
    <mergeCell ref="I59:P59"/>
    <mergeCell ref="I58:P58"/>
    <mergeCell ref="I57:P57"/>
    <mergeCell ref="I46:P47"/>
    <mergeCell ref="I48:P48"/>
    <mergeCell ref="I40:P40"/>
    <mergeCell ref="I45:P45"/>
    <mergeCell ref="I19:P22"/>
    <mergeCell ref="I27:P27"/>
    <mergeCell ref="I32:P32"/>
    <mergeCell ref="I33:P33"/>
    <mergeCell ref="I34:P34"/>
    <mergeCell ref="I43:P43"/>
    <mergeCell ref="I41:P42"/>
    <mergeCell ref="I37:P37"/>
    <mergeCell ref="I38:P38"/>
    <mergeCell ref="I24:Q25"/>
    <mergeCell ref="I15:P15"/>
    <mergeCell ref="I36:P36"/>
    <mergeCell ref="A22:G22"/>
    <mergeCell ref="A19:G19"/>
    <mergeCell ref="I17:P18"/>
    <mergeCell ref="G20:G21"/>
    <mergeCell ref="A9:G9"/>
    <mergeCell ref="I6:L6"/>
    <mergeCell ref="I8:P8"/>
    <mergeCell ref="A11:G11"/>
    <mergeCell ref="I10:P14"/>
  </mergeCells>
  <phoneticPr fontId="22" type="noConversion"/>
  <pageMargins left="0.74803149606299213" right="0.74803149606299213" top="0.98425196850393704" bottom="0.98425196850393704" header="0.51181102362204722" footer="0.51181102362204722"/>
  <pageSetup paperSize="9" scale="10" orientation="landscape"/>
  <headerFooter alignWithMargins="0">
    <oddFooter>&amp;L&amp;F</oddFooter>
  </headerFooter>
  <drawing r:id="rId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K18"/>
  <sheetViews>
    <sheetView showGridLines="0" workbookViewId="0">
      <selection activeCell="G18" sqref="G18"/>
    </sheetView>
  </sheetViews>
  <sheetFormatPr defaultColWidth="8.6640625" defaultRowHeight="13.2" x14ac:dyDescent="0.25"/>
  <cols>
    <col min="1" max="1" width="42.6640625" customWidth="1"/>
    <col min="2" max="2" width="31.44140625" bestFit="1" customWidth="1"/>
    <col min="5" max="5" width="10.109375" bestFit="1" customWidth="1"/>
  </cols>
  <sheetData>
    <row r="1" spans="1:11" ht="17.399999999999999" x14ac:dyDescent="0.3">
      <c r="A1" s="10" t="s">
        <v>14</v>
      </c>
      <c r="B1" s="2"/>
      <c r="C1" s="3"/>
      <c r="D1" s="3"/>
      <c r="E1" s="4"/>
      <c r="F1" s="5"/>
      <c r="G1" s="5"/>
      <c r="H1" s="5"/>
      <c r="I1" s="5"/>
      <c r="J1" s="5"/>
      <c r="K1" s="5"/>
    </row>
    <row r="2" spans="1:11" ht="17.399999999999999" x14ac:dyDescent="0.3">
      <c r="A2" s="2"/>
      <c r="B2" s="2"/>
      <c r="C2" s="3"/>
      <c r="D2" s="3"/>
      <c r="E2" s="4"/>
      <c r="F2" s="5"/>
      <c r="G2" s="5"/>
      <c r="H2" s="5"/>
      <c r="I2" s="5"/>
      <c r="J2" s="5"/>
      <c r="K2" s="5"/>
    </row>
    <row r="3" spans="1:11" ht="17.399999999999999" x14ac:dyDescent="0.3">
      <c r="A3" s="2" t="s">
        <v>6</v>
      </c>
      <c r="B3" s="2"/>
      <c r="C3" s="3"/>
      <c r="D3" s="3"/>
      <c r="E3" s="4"/>
      <c r="F3" s="5"/>
      <c r="G3" s="5"/>
      <c r="H3" s="5"/>
      <c r="I3" s="5"/>
      <c r="J3" s="5"/>
      <c r="K3" s="5"/>
    </row>
    <row r="7" spans="1:11" x14ac:dyDescent="0.25">
      <c r="A7" s="9" t="s">
        <v>7</v>
      </c>
      <c r="B7" s="9" t="s">
        <v>8</v>
      </c>
      <c r="D7" s="9" t="s">
        <v>11</v>
      </c>
      <c r="E7" s="12">
        <v>40148</v>
      </c>
    </row>
    <row r="8" spans="1:11" x14ac:dyDescent="0.25">
      <c r="A8" s="9"/>
      <c r="D8" s="9"/>
    </row>
    <row r="9" spans="1:11" x14ac:dyDescent="0.25">
      <c r="A9" s="9" t="s">
        <v>12</v>
      </c>
      <c r="B9" s="9" t="s">
        <v>9</v>
      </c>
      <c r="D9" s="9" t="s">
        <v>11</v>
      </c>
      <c r="E9" s="12">
        <v>40157</v>
      </c>
    </row>
    <row r="10" spans="1:11" x14ac:dyDescent="0.25">
      <c r="A10" s="9" t="s">
        <v>12</v>
      </c>
      <c r="B10" s="9" t="s">
        <v>10</v>
      </c>
      <c r="D10" s="9" t="s">
        <v>11</v>
      </c>
      <c r="E10" s="12">
        <v>40157</v>
      </c>
    </row>
    <row r="11" spans="1:11" x14ac:dyDescent="0.25">
      <c r="A11" s="9" t="s">
        <v>12</v>
      </c>
      <c r="B11" s="9" t="s">
        <v>9</v>
      </c>
      <c r="D11" s="9" t="s">
        <v>11</v>
      </c>
      <c r="E11" s="12">
        <v>40205</v>
      </c>
    </row>
    <row r="12" spans="1:11" x14ac:dyDescent="0.25">
      <c r="A12" s="9" t="s">
        <v>12</v>
      </c>
      <c r="B12" s="9" t="s">
        <v>15</v>
      </c>
      <c r="D12" s="9" t="s">
        <v>11</v>
      </c>
      <c r="E12" s="12">
        <v>40214</v>
      </c>
    </row>
    <row r="13" spans="1:11" x14ac:dyDescent="0.25">
      <c r="A13" s="9" t="s">
        <v>12</v>
      </c>
      <c r="B13" s="9" t="s">
        <v>13</v>
      </c>
      <c r="D13" s="9" t="s">
        <v>11</v>
      </c>
      <c r="E13" s="12">
        <v>40220</v>
      </c>
      <c r="F13" s="9" t="s">
        <v>18</v>
      </c>
    </row>
    <row r="14" spans="1:11" x14ac:dyDescent="0.25">
      <c r="A14" s="9" t="s">
        <v>19</v>
      </c>
      <c r="B14" s="9" t="s">
        <v>9</v>
      </c>
      <c r="D14" s="9" t="s">
        <v>11</v>
      </c>
      <c r="E14" s="12">
        <v>40235</v>
      </c>
    </row>
    <row r="15" spans="1:11" x14ac:dyDescent="0.25">
      <c r="A15" s="21" t="s">
        <v>20</v>
      </c>
      <c r="B15" s="9" t="s">
        <v>13</v>
      </c>
      <c r="D15" s="9" t="s">
        <v>11</v>
      </c>
      <c r="E15" s="12">
        <v>40240</v>
      </c>
      <c r="F15" s="9" t="s">
        <v>21</v>
      </c>
    </row>
    <row r="16" spans="1:11" x14ac:dyDescent="0.25">
      <c r="A16" s="21" t="s">
        <v>23</v>
      </c>
      <c r="B16" s="9" t="s">
        <v>13</v>
      </c>
      <c r="D16" s="9" t="s">
        <v>11</v>
      </c>
      <c r="E16" s="12">
        <v>40241</v>
      </c>
      <c r="F16" s="9" t="s">
        <v>22</v>
      </c>
    </row>
    <row r="17" spans="1:7" x14ac:dyDescent="0.25">
      <c r="A17" s="21" t="s">
        <v>25</v>
      </c>
      <c r="B17" s="9" t="s">
        <v>9</v>
      </c>
      <c r="D17" s="9" t="s">
        <v>11</v>
      </c>
      <c r="E17" s="12"/>
      <c r="F17" s="9" t="s">
        <v>24</v>
      </c>
    </row>
    <row r="18" spans="1:7" x14ac:dyDescent="0.25">
      <c r="A18" s="22" t="s">
        <v>26</v>
      </c>
      <c r="B18" s="9" t="s">
        <v>13</v>
      </c>
      <c r="D18" s="9" t="s">
        <v>11</v>
      </c>
      <c r="E18" s="12">
        <v>40352</v>
      </c>
      <c r="F18" s="9" t="s">
        <v>27</v>
      </c>
      <c r="G18" s="21" t="s">
        <v>28</v>
      </c>
    </row>
  </sheetData>
  <phoneticPr fontId="33" type="noConversion"/>
  <pageMargins left="0.70866141732283472" right="0.70866141732283472" top="0.74803149606299213" bottom="0.74803149606299213" header="0.31496062992125984" footer="0.31496062992125984"/>
  <pageSetup paperSize="9" orientation="landscape"/>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1"/>
  <sheetViews>
    <sheetView showGridLines="0" workbookViewId="0">
      <pane ySplit="3" topLeftCell="A4" activePane="bottomLeft" state="frozen"/>
      <selection pane="bottomLeft" activeCell="A72" sqref="A72"/>
    </sheetView>
  </sheetViews>
  <sheetFormatPr defaultColWidth="8.88671875" defaultRowHeight="13.2" x14ac:dyDescent="0.25"/>
  <cols>
    <col min="2" max="12" width="14.109375" customWidth="1"/>
  </cols>
  <sheetData>
    <row r="1" spans="1:12" ht="9" customHeight="1" x14ac:dyDescent="0.25">
      <c r="A1" s="34"/>
      <c r="B1" s="34"/>
      <c r="C1" s="34"/>
      <c r="D1" s="34"/>
      <c r="E1" s="34"/>
      <c r="F1" s="34"/>
      <c r="G1" s="34"/>
      <c r="H1" s="34"/>
      <c r="I1" s="34"/>
      <c r="J1" s="34"/>
      <c r="K1" s="34"/>
      <c r="L1" s="34"/>
    </row>
    <row r="2" spans="1:12" ht="21.9" customHeight="1" x14ac:dyDescent="0.25">
      <c r="A2" s="83" t="s">
        <v>360</v>
      </c>
      <c r="B2" s="84"/>
      <c r="C2" s="84"/>
      <c r="D2" s="84"/>
      <c r="E2" s="84"/>
      <c r="F2" s="84"/>
      <c r="G2" s="88"/>
      <c r="H2" s="84"/>
      <c r="I2" s="84"/>
    </row>
    <row r="3" spans="1:12" s="87" customFormat="1" ht="7.2" customHeight="1" x14ac:dyDescent="0.25">
      <c r="A3" s="89"/>
      <c r="B3" s="89"/>
      <c r="C3" s="89"/>
      <c r="D3" s="89"/>
      <c r="E3" s="89"/>
      <c r="F3" s="89"/>
      <c r="G3" s="90"/>
      <c r="H3" s="89"/>
      <c r="I3" s="89"/>
    </row>
    <row r="4" spans="1:12" ht="13.2" customHeight="1" x14ac:dyDescent="0.25">
      <c r="A4" s="84"/>
      <c r="B4" s="84"/>
      <c r="C4" s="84"/>
      <c r="D4" s="84"/>
      <c r="E4" s="84"/>
      <c r="F4" s="84"/>
      <c r="G4" s="88"/>
      <c r="H4" s="84"/>
      <c r="I4" s="84"/>
    </row>
    <row r="5" spans="1:12" ht="17.399999999999999" x14ac:dyDescent="0.25">
      <c r="A5" s="99" t="s">
        <v>361</v>
      </c>
      <c r="B5" s="84"/>
      <c r="C5" s="84"/>
      <c r="D5" s="84"/>
      <c r="E5" s="84"/>
      <c r="F5" s="84"/>
      <c r="G5" s="88"/>
      <c r="H5" s="84"/>
      <c r="I5" s="84"/>
    </row>
    <row r="6" spans="1:12" ht="15.6" x14ac:dyDescent="0.25">
      <c r="A6" s="91"/>
      <c r="B6" s="84"/>
      <c r="C6" s="84"/>
      <c r="D6" s="84"/>
      <c r="E6" s="84"/>
      <c r="F6" s="84"/>
      <c r="G6" s="88"/>
      <c r="H6" s="84"/>
      <c r="I6" s="84"/>
    </row>
    <row r="7" spans="1:12" ht="13.8" x14ac:dyDescent="0.25">
      <c r="A7" s="100" t="s">
        <v>373</v>
      </c>
      <c r="B7" s="101"/>
      <c r="C7" s="101"/>
      <c r="D7" s="101"/>
      <c r="E7" s="101"/>
      <c r="F7" s="101"/>
      <c r="G7" s="101"/>
      <c r="H7" s="101"/>
      <c r="I7" s="84"/>
    </row>
    <row r="8" spans="1:12" ht="13.8" x14ac:dyDescent="0.25">
      <c r="A8" s="102"/>
      <c r="B8" s="101"/>
      <c r="C8" s="101"/>
      <c r="D8" s="101"/>
      <c r="E8" s="101"/>
      <c r="F8" s="101"/>
      <c r="G8" s="101"/>
      <c r="H8" s="101"/>
      <c r="I8" s="84"/>
    </row>
    <row r="9" spans="1:12" ht="13.8" x14ac:dyDescent="0.25">
      <c r="A9" s="102" t="s">
        <v>374</v>
      </c>
      <c r="B9" s="102"/>
      <c r="C9" s="102"/>
      <c r="D9" s="102"/>
      <c r="E9" s="102"/>
      <c r="F9" s="101"/>
      <c r="G9" s="101"/>
      <c r="H9" s="101"/>
      <c r="I9" s="84"/>
    </row>
    <row r="10" spans="1:12" ht="13.8" x14ac:dyDescent="0.25">
      <c r="A10" s="102" t="s">
        <v>342</v>
      </c>
      <c r="B10" s="102"/>
      <c r="C10" s="102"/>
      <c r="D10" s="102"/>
      <c r="E10" s="102"/>
      <c r="F10" s="101"/>
      <c r="G10" s="101"/>
      <c r="H10" s="101"/>
      <c r="I10" s="84"/>
    </row>
    <row r="11" spans="1:12" ht="13.8" x14ac:dyDescent="0.25">
      <c r="A11" s="102" t="s">
        <v>343</v>
      </c>
      <c r="B11" s="102"/>
      <c r="C11" s="102"/>
      <c r="D11" s="102"/>
      <c r="E11" s="102"/>
      <c r="F11" s="101"/>
      <c r="G11" s="101"/>
      <c r="H11" s="101"/>
      <c r="I11" s="84"/>
    </row>
    <row r="12" spans="1:12" ht="13.8" x14ac:dyDescent="0.25">
      <c r="A12" s="102"/>
      <c r="B12" s="102"/>
      <c r="C12" s="102"/>
      <c r="D12" s="102"/>
      <c r="E12" s="102"/>
      <c r="F12" s="101"/>
      <c r="G12" s="101"/>
      <c r="H12" s="101"/>
      <c r="I12" s="84"/>
    </row>
    <row r="13" spans="1:12" ht="13.8" x14ac:dyDescent="0.25">
      <c r="A13" s="102" t="s">
        <v>375</v>
      </c>
      <c r="B13" s="102"/>
      <c r="C13" s="102"/>
      <c r="D13" s="102"/>
      <c r="E13" s="102"/>
      <c r="F13" s="101"/>
      <c r="G13" s="101"/>
      <c r="H13" s="101"/>
      <c r="I13" s="84"/>
    </row>
    <row r="14" spans="1:12" ht="13.8" x14ac:dyDescent="0.25">
      <c r="A14" s="102" t="s">
        <v>344</v>
      </c>
      <c r="B14" s="102"/>
      <c r="C14" s="102"/>
      <c r="D14" s="102"/>
      <c r="E14" s="102"/>
      <c r="F14" s="101"/>
      <c r="G14" s="101"/>
      <c r="H14" s="101"/>
      <c r="I14" s="84"/>
    </row>
    <row r="15" spans="1:12" ht="13.8" x14ac:dyDescent="0.25">
      <c r="A15" s="102" t="s">
        <v>345</v>
      </c>
      <c r="B15" s="102"/>
      <c r="C15" s="102"/>
      <c r="D15" s="102"/>
      <c r="E15" s="102"/>
      <c r="F15" s="101"/>
      <c r="G15" s="101"/>
      <c r="H15" s="101"/>
      <c r="I15" s="84"/>
    </row>
    <row r="16" spans="1:12" ht="13.8" x14ac:dyDescent="0.25">
      <c r="A16" s="102" t="s">
        <v>346</v>
      </c>
      <c r="B16" s="102"/>
      <c r="C16" s="102"/>
      <c r="D16" s="102"/>
      <c r="E16" s="102"/>
      <c r="F16" s="101"/>
      <c r="G16" s="101"/>
      <c r="H16" s="101"/>
      <c r="I16" s="84"/>
    </row>
    <row r="17" spans="1:9" ht="13.8" x14ac:dyDescent="0.25">
      <c r="A17" s="102"/>
      <c r="B17" s="102"/>
      <c r="C17" s="102"/>
      <c r="D17" s="102"/>
      <c r="E17" s="102"/>
      <c r="F17" s="101"/>
      <c r="G17" s="101"/>
      <c r="H17" s="101"/>
      <c r="I17" s="84"/>
    </row>
    <row r="18" spans="1:9" ht="13.8" x14ac:dyDescent="0.25">
      <c r="A18" s="102" t="s">
        <v>376</v>
      </c>
      <c r="B18" s="102"/>
      <c r="C18" s="102"/>
      <c r="D18" s="102"/>
      <c r="E18" s="102"/>
      <c r="F18" s="101"/>
      <c r="G18" s="101"/>
      <c r="H18" s="101"/>
      <c r="I18" s="84"/>
    </row>
    <row r="19" spans="1:9" ht="13.8" x14ac:dyDescent="0.25">
      <c r="A19" s="102" t="s">
        <v>347</v>
      </c>
      <c r="B19" s="102"/>
      <c r="C19" s="102"/>
      <c r="D19" s="102"/>
      <c r="E19" s="102"/>
      <c r="F19" s="101"/>
      <c r="G19" s="101"/>
      <c r="H19" s="101"/>
      <c r="I19" s="84"/>
    </row>
    <row r="20" spans="1:9" ht="13.8" x14ac:dyDescent="0.25">
      <c r="A20" s="102"/>
      <c r="B20" s="102"/>
      <c r="C20" s="102"/>
      <c r="D20" s="102"/>
      <c r="E20" s="102"/>
      <c r="F20" s="101"/>
      <c r="G20" s="101"/>
      <c r="H20" s="101"/>
      <c r="I20" s="84"/>
    </row>
    <row r="21" spans="1:9" ht="13.8" x14ac:dyDescent="0.25">
      <c r="A21" s="102" t="s">
        <v>377</v>
      </c>
      <c r="B21" s="102"/>
      <c r="C21" s="102"/>
      <c r="D21" s="102"/>
      <c r="E21" s="102"/>
      <c r="F21" s="101"/>
      <c r="G21" s="101"/>
      <c r="H21" s="101"/>
      <c r="I21" s="84"/>
    </row>
    <row r="22" spans="1:9" ht="13.8" x14ac:dyDescent="0.25">
      <c r="A22" s="102" t="s">
        <v>348</v>
      </c>
      <c r="B22" s="102"/>
      <c r="C22" s="102"/>
      <c r="D22" s="102"/>
      <c r="E22" s="102"/>
      <c r="F22" s="101"/>
      <c r="G22" s="101"/>
      <c r="H22" s="101"/>
      <c r="I22" s="84"/>
    </row>
    <row r="23" spans="1:9" ht="13.8" x14ac:dyDescent="0.25">
      <c r="A23" s="102" t="s">
        <v>349</v>
      </c>
      <c r="B23" s="102"/>
      <c r="C23" s="102"/>
      <c r="D23" s="102"/>
      <c r="E23" s="102"/>
      <c r="F23" s="101"/>
      <c r="G23" s="101"/>
      <c r="H23" s="101"/>
      <c r="I23" s="84"/>
    </row>
    <row r="24" spans="1:9" ht="13.8" x14ac:dyDescent="0.25">
      <c r="A24" s="102"/>
      <c r="B24" s="102"/>
      <c r="C24" s="102"/>
      <c r="D24" s="102"/>
      <c r="E24" s="102"/>
      <c r="F24" s="101"/>
      <c r="G24" s="101"/>
      <c r="H24" s="101"/>
      <c r="I24" s="84"/>
    </row>
    <row r="25" spans="1:9" ht="13.8" x14ac:dyDescent="0.25">
      <c r="A25" s="102" t="s">
        <v>378</v>
      </c>
      <c r="B25" s="102"/>
      <c r="C25" s="102"/>
      <c r="D25" s="102"/>
      <c r="E25" s="102"/>
      <c r="F25" s="101"/>
      <c r="G25" s="101"/>
      <c r="H25" s="101"/>
      <c r="I25" s="84"/>
    </row>
    <row r="26" spans="1:9" ht="13.8" x14ac:dyDescent="0.25">
      <c r="A26" s="102" t="s">
        <v>350</v>
      </c>
      <c r="B26" s="102"/>
      <c r="C26" s="102"/>
      <c r="D26" s="102"/>
      <c r="E26" s="102"/>
      <c r="F26" s="101"/>
      <c r="G26" s="101"/>
      <c r="H26" s="101"/>
      <c r="I26" s="84"/>
    </row>
    <row r="27" spans="1:9" ht="13.8" x14ac:dyDescent="0.25">
      <c r="A27" s="102" t="s">
        <v>351</v>
      </c>
      <c r="B27" s="102"/>
      <c r="C27" s="102"/>
      <c r="D27" s="102"/>
      <c r="E27" s="102"/>
      <c r="F27" s="101"/>
      <c r="G27" s="101"/>
      <c r="H27" s="101"/>
      <c r="I27" s="84"/>
    </row>
    <row r="28" spans="1:9" ht="13.8" x14ac:dyDescent="0.25">
      <c r="A28" s="102"/>
      <c r="B28" s="102"/>
      <c r="C28" s="102"/>
      <c r="D28" s="102"/>
      <c r="E28" s="102"/>
      <c r="F28" s="101"/>
      <c r="G28" s="101"/>
      <c r="H28" s="101"/>
      <c r="I28" s="84"/>
    </row>
    <row r="29" spans="1:9" ht="13.8" x14ac:dyDescent="0.25">
      <c r="A29" s="102" t="s">
        <v>379</v>
      </c>
      <c r="B29" s="102"/>
      <c r="C29" s="102"/>
      <c r="D29" s="102"/>
      <c r="E29" s="102"/>
      <c r="F29" s="101"/>
      <c r="G29" s="101"/>
      <c r="H29" s="101"/>
      <c r="I29" s="84"/>
    </row>
    <row r="30" spans="1:9" ht="13.8" x14ac:dyDescent="0.25">
      <c r="A30" s="102" t="s">
        <v>352</v>
      </c>
      <c r="B30" s="102"/>
      <c r="C30" s="102"/>
      <c r="D30" s="102"/>
      <c r="E30" s="102"/>
      <c r="F30" s="101"/>
      <c r="G30" s="101"/>
      <c r="H30" s="101"/>
      <c r="I30" s="84"/>
    </row>
    <row r="31" spans="1:9" ht="13.8" x14ac:dyDescent="0.25">
      <c r="A31" s="102"/>
      <c r="B31" s="102"/>
      <c r="C31" s="102"/>
      <c r="D31" s="102"/>
      <c r="E31" s="102"/>
      <c r="F31" s="101"/>
      <c r="G31" s="101"/>
      <c r="H31" s="101"/>
      <c r="I31" s="84"/>
    </row>
    <row r="32" spans="1:9" ht="13.8" x14ac:dyDescent="0.25">
      <c r="A32" s="102" t="s">
        <v>380</v>
      </c>
      <c r="B32" s="102"/>
      <c r="C32" s="102"/>
      <c r="D32" s="102"/>
      <c r="E32" s="102"/>
      <c r="F32" s="101"/>
      <c r="G32" s="101"/>
      <c r="H32" s="101"/>
      <c r="I32" s="84"/>
    </row>
    <row r="33" spans="1:9" ht="13.8" x14ac:dyDescent="0.25">
      <c r="A33" s="102" t="s">
        <v>353</v>
      </c>
      <c r="B33" s="102"/>
      <c r="C33" s="102"/>
      <c r="D33" s="102"/>
      <c r="E33" s="102"/>
      <c r="F33" s="101"/>
      <c r="G33" s="101"/>
      <c r="H33" s="101"/>
      <c r="I33" s="84"/>
    </row>
    <row r="34" spans="1:9" ht="13.8" x14ac:dyDescent="0.25">
      <c r="A34" s="102"/>
      <c r="B34" s="102"/>
      <c r="C34" s="102"/>
      <c r="D34" s="102"/>
      <c r="E34" s="102"/>
      <c r="F34" s="101"/>
      <c r="G34" s="101"/>
      <c r="H34" s="101"/>
      <c r="I34" s="84"/>
    </row>
    <row r="35" spans="1:9" ht="13.8" x14ac:dyDescent="0.25">
      <c r="A35" s="102" t="s">
        <v>381</v>
      </c>
      <c r="B35" s="102"/>
      <c r="C35" s="102"/>
      <c r="D35" s="102"/>
      <c r="E35" s="102"/>
      <c r="F35" s="101"/>
      <c r="G35" s="101"/>
      <c r="H35" s="101"/>
      <c r="I35" s="84"/>
    </row>
    <row r="36" spans="1:9" ht="13.8" x14ac:dyDescent="0.25">
      <c r="A36" s="102" t="s">
        <v>354</v>
      </c>
      <c r="B36" s="102"/>
      <c r="C36" s="102"/>
      <c r="D36" s="102"/>
      <c r="E36" s="102"/>
      <c r="F36" s="101"/>
      <c r="G36" s="101"/>
      <c r="H36" s="101"/>
      <c r="I36" s="84"/>
    </row>
    <row r="37" spans="1:9" ht="13.8" x14ac:dyDescent="0.25">
      <c r="A37" s="102" t="s">
        <v>355</v>
      </c>
      <c r="B37" s="102"/>
      <c r="C37" s="102"/>
      <c r="D37" s="102"/>
      <c r="E37" s="102"/>
      <c r="F37" s="101"/>
      <c r="G37" s="101"/>
      <c r="H37" s="101"/>
      <c r="I37" s="84"/>
    </row>
    <row r="38" spans="1:9" ht="13.8" x14ac:dyDescent="0.25">
      <c r="A38" s="102" t="s">
        <v>356</v>
      </c>
      <c r="B38" s="102"/>
      <c r="C38" s="102"/>
      <c r="D38" s="102"/>
      <c r="E38" s="102"/>
      <c r="F38" s="101"/>
      <c r="G38" s="101"/>
      <c r="H38" s="101"/>
      <c r="I38" s="84"/>
    </row>
    <row r="39" spans="1:9" ht="13.8" x14ac:dyDescent="0.25">
      <c r="A39" s="102"/>
      <c r="B39" s="102"/>
      <c r="C39" s="102"/>
      <c r="D39" s="102"/>
      <c r="E39" s="102"/>
      <c r="F39" s="101"/>
      <c r="G39" s="101"/>
      <c r="H39" s="101"/>
      <c r="I39" s="84"/>
    </row>
    <row r="40" spans="1:9" ht="13.8" x14ac:dyDescent="0.25">
      <c r="A40" s="102" t="s">
        <v>382</v>
      </c>
      <c r="B40" s="102"/>
      <c r="C40" s="102"/>
      <c r="D40" s="102"/>
      <c r="E40" s="102"/>
      <c r="F40" s="101"/>
      <c r="G40" s="101"/>
      <c r="H40" s="101"/>
      <c r="I40" s="84"/>
    </row>
    <row r="41" spans="1:9" ht="13.8" x14ac:dyDescent="0.25">
      <c r="A41" s="102" t="s">
        <v>357</v>
      </c>
      <c r="B41" s="102"/>
      <c r="C41" s="102"/>
      <c r="D41" s="102"/>
      <c r="E41" s="102"/>
      <c r="F41" s="101"/>
      <c r="G41" s="101"/>
      <c r="H41" s="101"/>
      <c r="I41" s="84"/>
    </row>
    <row r="42" spans="1:9" ht="13.8" x14ac:dyDescent="0.25">
      <c r="A42" s="102" t="s">
        <v>358</v>
      </c>
      <c r="B42" s="102"/>
      <c r="C42" s="102"/>
      <c r="D42" s="102"/>
      <c r="E42" s="102"/>
      <c r="F42" s="101"/>
      <c r="G42" s="101"/>
      <c r="H42" s="101"/>
      <c r="I42" s="84"/>
    </row>
    <row r="43" spans="1:9" ht="13.8" x14ac:dyDescent="0.25">
      <c r="A43" s="102" t="s">
        <v>359</v>
      </c>
      <c r="B43" s="102"/>
      <c r="C43" s="102"/>
      <c r="D43" s="102"/>
      <c r="E43" s="102"/>
      <c r="F43" s="101"/>
      <c r="G43" s="101"/>
      <c r="H43" s="101"/>
      <c r="I43" s="84"/>
    </row>
    <row r="44" spans="1:9" x14ac:dyDescent="0.25">
      <c r="A44" s="84"/>
      <c r="B44" s="84"/>
      <c r="C44" s="84"/>
      <c r="D44" s="84"/>
      <c r="E44" s="84"/>
      <c r="F44" s="84"/>
      <c r="G44" s="84"/>
      <c r="H44" s="84"/>
      <c r="I44" s="84"/>
    </row>
    <row r="45" spans="1:9" ht="17.399999999999999" x14ac:dyDescent="0.25">
      <c r="A45" s="103" t="s">
        <v>282</v>
      </c>
      <c r="B45" s="84"/>
      <c r="C45" s="84"/>
      <c r="D45" s="84"/>
      <c r="E45" s="84"/>
      <c r="F45" s="84"/>
      <c r="G45" s="84"/>
      <c r="H45" s="84"/>
      <c r="I45" s="84"/>
    </row>
    <row r="46" spans="1:9" ht="33" customHeight="1" x14ac:dyDescent="0.25">
      <c r="A46" s="461" t="s">
        <v>363</v>
      </c>
      <c r="B46" s="461"/>
      <c r="C46" s="461"/>
      <c r="D46" s="461"/>
      <c r="E46" s="461"/>
      <c r="F46" s="461"/>
      <c r="G46" s="461"/>
      <c r="H46" s="461"/>
      <c r="I46" s="461"/>
    </row>
    <row r="47" spans="1:9" ht="13.8" x14ac:dyDescent="0.25">
      <c r="A47" s="463" t="s">
        <v>241</v>
      </c>
      <c r="B47" s="463"/>
      <c r="C47" s="463"/>
      <c r="D47" s="463"/>
      <c r="E47" s="463"/>
      <c r="F47" s="463"/>
      <c r="G47" s="463"/>
      <c r="H47" s="463"/>
      <c r="I47" s="463"/>
    </row>
    <row r="48" spans="1:9" ht="13.8" x14ac:dyDescent="0.25">
      <c r="A48" s="96"/>
      <c r="B48" s="92"/>
      <c r="C48" s="92"/>
      <c r="D48" s="92"/>
      <c r="E48" s="92"/>
      <c r="F48" s="92"/>
      <c r="G48" s="92"/>
      <c r="H48" s="92"/>
      <c r="I48" s="92"/>
    </row>
    <row r="49" spans="1:9" ht="12.9" customHeight="1" x14ac:dyDescent="0.25">
      <c r="A49" s="462" t="s">
        <v>246</v>
      </c>
      <c r="B49" s="462"/>
      <c r="C49" s="462"/>
      <c r="D49" s="462"/>
      <c r="E49" s="462"/>
      <c r="F49" s="462"/>
      <c r="G49" s="462"/>
      <c r="H49" s="462"/>
      <c r="I49" s="462"/>
    </row>
    <row r="50" spans="1:9" ht="12" customHeight="1" x14ac:dyDescent="0.25">
      <c r="A50" s="461" t="s">
        <v>242</v>
      </c>
      <c r="B50" s="461"/>
      <c r="C50" s="461"/>
      <c r="D50" s="461"/>
      <c r="E50" s="461"/>
      <c r="F50" s="461"/>
      <c r="G50" s="461"/>
      <c r="H50" s="461"/>
      <c r="I50" s="461"/>
    </row>
    <row r="51" spans="1:9" ht="12" customHeight="1" x14ac:dyDescent="0.25">
      <c r="A51" s="461"/>
      <c r="B51" s="461"/>
      <c r="C51" s="461"/>
      <c r="D51" s="461"/>
      <c r="E51" s="461"/>
      <c r="F51" s="461"/>
      <c r="G51" s="461"/>
      <c r="H51" s="461"/>
      <c r="I51" s="461"/>
    </row>
    <row r="52" spans="1:9" ht="12" customHeight="1" x14ac:dyDescent="0.25">
      <c r="A52" s="461"/>
      <c r="B52" s="461"/>
      <c r="C52" s="461"/>
      <c r="D52" s="461"/>
      <c r="E52" s="461"/>
      <c r="F52" s="461"/>
      <c r="G52" s="461"/>
      <c r="H52" s="461"/>
      <c r="I52" s="461"/>
    </row>
    <row r="53" spans="1:9" ht="13.8" x14ac:dyDescent="0.25">
      <c r="A53" s="96" t="s">
        <v>243</v>
      </c>
      <c r="B53" s="93"/>
      <c r="C53" s="93"/>
      <c r="D53" s="93"/>
      <c r="E53" s="93"/>
      <c r="F53" s="93"/>
      <c r="G53" s="93"/>
      <c r="H53" s="93"/>
      <c r="I53" s="93"/>
    </row>
    <row r="54" spans="1:9" ht="13.8" x14ac:dyDescent="0.25">
      <c r="A54" s="93"/>
      <c r="B54" s="93"/>
      <c r="C54" s="93"/>
      <c r="D54" s="93"/>
      <c r="E54" s="93"/>
      <c r="F54" s="93"/>
      <c r="G54" s="93"/>
      <c r="H54" s="93"/>
      <c r="I54" s="93"/>
    </row>
    <row r="55" spans="1:9" ht="12" customHeight="1" x14ac:dyDescent="0.25">
      <c r="A55" s="461" t="s">
        <v>304</v>
      </c>
      <c r="B55" s="461"/>
      <c r="C55" s="461"/>
      <c r="D55" s="461"/>
      <c r="E55" s="461"/>
      <c r="F55" s="461"/>
      <c r="G55" s="461"/>
      <c r="H55" s="461"/>
      <c r="I55" s="461"/>
    </row>
    <row r="56" spans="1:9" ht="12" customHeight="1" x14ac:dyDescent="0.25">
      <c r="A56" s="461"/>
      <c r="B56" s="461"/>
      <c r="C56" s="461"/>
      <c r="D56" s="461"/>
      <c r="E56" s="461"/>
      <c r="F56" s="461"/>
      <c r="G56" s="461"/>
      <c r="H56" s="461"/>
      <c r="I56" s="461"/>
    </row>
    <row r="57" spans="1:9" ht="13.8" x14ac:dyDescent="0.25">
      <c r="A57" s="96" t="s">
        <v>244</v>
      </c>
      <c r="B57" s="93"/>
      <c r="C57" s="93"/>
      <c r="D57" s="93"/>
      <c r="E57" s="93"/>
      <c r="F57" s="93"/>
      <c r="G57" s="93"/>
      <c r="H57" s="93"/>
      <c r="I57" s="93"/>
    </row>
    <row r="58" spans="1:9" ht="13.8" x14ac:dyDescent="0.25">
      <c r="A58" s="97"/>
      <c r="B58" s="93"/>
      <c r="C58" s="93"/>
      <c r="D58" s="93"/>
      <c r="E58" s="93"/>
      <c r="F58" s="93"/>
      <c r="G58" s="93"/>
      <c r="H58" s="93"/>
      <c r="I58" s="93"/>
    </row>
    <row r="59" spans="1:9" ht="12" customHeight="1" x14ac:dyDescent="0.25">
      <c r="A59" s="462" t="s">
        <v>443</v>
      </c>
      <c r="B59" s="462"/>
      <c r="C59" s="462"/>
      <c r="D59" s="462"/>
      <c r="E59" s="462"/>
      <c r="F59" s="462"/>
      <c r="G59" s="462"/>
      <c r="H59" s="462"/>
      <c r="I59" s="462"/>
    </row>
    <row r="60" spans="1:9" ht="12" customHeight="1" x14ac:dyDescent="0.25">
      <c r="A60" s="462"/>
      <c r="B60" s="462"/>
      <c r="C60" s="462"/>
      <c r="D60" s="462"/>
      <c r="E60" s="462"/>
      <c r="F60" s="462"/>
      <c r="G60" s="462"/>
      <c r="H60" s="462"/>
      <c r="I60" s="462"/>
    </row>
    <row r="61" spans="1:9" ht="12" customHeight="1" x14ac:dyDescent="0.25">
      <c r="A61" s="462"/>
      <c r="B61" s="462"/>
      <c r="C61" s="462"/>
      <c r="D61" s="462"/>
      <c r="E61" s="462"/>
      <c r="F61" s="462"/>
      <c r="G61" s="462"/>
      <c r="H61" s="462"/>
      <c r="I61" s="462"/>
    </row>
    <row r="62" spans="1:9" ht="21" customHeight="1" x14ac:dyDescent="0.25">
      <c r="A62" s="462"/>
      <c r="B62" s="462"/>
      <c r="C62" s="462"/>
      <c r="D62" s="462"/>
      <c r="E62" s="462"/>
      <c r="F62" s="462"/>
      <c r="G62" s="462"/>
      <c r="H62" s="462"/>
      <c r="I62" s="462"/>
    </row>
    <row r="63" spans="1:9" ht="13.8" x14ac:dyDescent="0.25">
      <c r="A63" s="95"/>
      <c r="B63" s="95"/>
      <c r="C63" s="95"/>
      <c r="D63" s="95"/>
      <c r="E63" s="95"/>
      <c r="F63" s="95"/>
      <c r="G63" s="95"/>
      <c r="H63" s="95"/>
      <c r="I63" s="95"/>
    </row>
    <row r="64" spans="1:9" ht="12" customHeight="1" x14ac:dyDescent="0.25">
      <c r="A64" s="462" t="s">
        <v>318</v>
      </c>
      <c r="B64" s="462"/>
      <c r="C64" s="462"/>
      <c r="D64" s="462"/>
      <c r="E64" s="462"/>
      <c r="F64" s="462"/>
      <c r="G64" s="462"/>
      <c r="H64" s="462"/>
      <c r="I64" s="462"/>
    </row>
    <row r="65" spans="1:11" ht="13.8" x14ac:dyDescent="0.25">
      <c r="A65" s="96" t="s">
        <v>315</v>
      </c>
      <c r="B65" s="93"/>
      <c r="C65" s="93"/>
      <c r="D65" s="93"/>
      <c r="E65" s="93"/>
      <c r="F65" s="93"/>
      <c r="G65" s="93"/>
      <c r="H65" s="93"/>
      <c r="I65" s="93"/>
    </row>
    <row r="66" spans="1:11" ht="13.8" x14ac:dyDescent="0.25">
      <c r="A66" s="93"/>
      <c r="B66" s="93"/>
      <c r="C66" s="93"/>
      <c r="D66" s="93"/>
      <c r="E66" s="93"/>
      <c r="F66" s="93"/>
      <c r="G66" s="93"/>
      <c r="H66" s="93"/>
      <c r="I66" s="93"/>
    </row>
    <row r="67" spans="1:11" ht="12" customHeight="1" x14ac:dyDescent="0.25">
      <c r="A67" s="462" t="s">
        <v>319</v>
      </c>
      <c r="B67" s="462"/>
      <c r="C67" s="462"/>
      <c r="D67" s="462"/>
      <c r="E67" s="462"/>
      <c r="F67" s="462"/>
      <c r="G67" s="462"/>
      <c r="H67" s="462"/>
      <c r="I67" s="462"/>
    </row>
    <row r="68" spans="1:11" ht="12" customHeight="1" x14ac:dyDescent="0.25">
      <c r="A68" s="462"/>
      <c r="B68" s="462"/>
      <c r="C68" s="462"/>
      <c r="D68" s="462"/>
      <c r="E68" s="462"/>
      <c r="F68" s="462"/>
      <c r="G68" s="462"/>
      <c r="H68" s="462"/>
      <c r="I68" s="462"/>
    </row>
    <row r="69" spans="1:11" ht="12" customHeight="1" x14ac:dyDescent="0.25">
      <c r="A69" s="462"/>
      <c r="B69" s="462"/>
      <c r="C69" s="462"/>
      <c r="D69" s="462"/>
      <c r="E69" s="462"/>
      <c r="F69" s="462"/>
      <c r="G69" s="462"/>
      <c r="H69" s="462"/>
      <c r="I69" s="462"/>
    </row>
    <row r="70" spans="1:11" ht="18.899999999999999" customHeight="1" x14ac:dyDescent="0.25">
      <c r="A70" s="462"/>
      <c r="B70" s="462"/>
      <c r="C70" s="462"/>
      <c r="D70" s="462"/>
      <c r="E70" s="462"/>
      <c r="F70" s="462"/>
      <c r="G70" s="462"/>
      <c r="H70" s="462"/>
      <c r="I70" s="462"/>
    </row>
    <row r="71" spans="1:11" ht="13.8" x14ac:dyDescent="0.25">
      <c r="A71" s="102"/>
      <c r="B71" s="102"/>
      <c r="C71" s="102"/>
      <c r="D71" s="102"/>
      <c r="E71" s="102"/>
      <c r="F71" s="102"/>
      <c r="G71" s="102"/>
      <c r="H71" s="102"/>
      <c r="I71" s="102"/>
    </row>
    <row r="72" spans="1:11" ht="17.399999999999999" x14ac:dyDescent="0.25">
      <c r="A72" s="103" t="s">
        <v>284</v>
      </c>
      <c r="B72" s="102"/>
      <c r="C72" s="102"/>
      <c r="D72" s="102"/>
      <c r="E72" s="102"/>
      <c r="F72" s="102"/>
      <c r="G72" s="102"/>
      <c r="H72" s="102"/>
      <c r="I72" s="102"/>
    </row>
    <row r="73" spans="1:11" ht="13.8" x14ac:dyDescent="0.25">
      <c r="A73" s="102"/>
      <c r="B73" s="102"/>
      <c r="C73" s="102"/>
      <c r="D73" s="102"/>
      <c r="E73" s="102"/>
      <c r="F73" s="102"/>
      <c r="G73" s="102"/>
      <c r="H73" s="102"/>
      <c r="I73" s="102"/>
    </row>
    <row r="74" spans="1:11" ht="13.8" x14ac:dyDescent="0.25">
      <c r="A74" s="105" t="s">
        <v>362</v>
      </c>
      <c r="B74" s="105"/>
      <c r="C74" s="105"/>
      <c r="D74" s="105"/>
      <c r="E74" s="105"/>
      <c r="F74" s="105"/>
      <c r="G74" s="105"/>
      <c r="H74" s="105"/>
      <c r="I74" s="97"/>
      <c r="J74" s="24"/>
      <c r="K74" s="24"/>
    </row>
    <row r="75" spans="1:11" ht="13.8" x14ac:dyDescent="0.25">
      <c r="A75" s="105"/>
      <c r="B75" s="105"/>
      <c r="C75" s="105"/>
      <c r="D75" s="105"/>
      <c r="E75" s="105"/>
      <c r="F75" s="105"/>
      <c r="G75" s="105"/>
      <c r="H75" s="105"/>
      <c r="I75" s="97"/>
      <c r="J75" s="24"/>
      <c r="K75" s="24"/>
    </row>
    <row r="76" spans="1:11" ht="13.8" x14ac:dyDescent="0.25">
      <c r="A76" s="97" t="s">
        <v>240</v>
      </c>
      <c r="B76" s="107"/>
      <c r="C76" s="107"/>
      <c r="D76" s="107"/>
      <c r="E76" s="107"/>
      <c r="F76" s="107"/>
      <c r="G76" s="107"/>
      <c r="H76" s="107"/>
      <c r="I76" s="97"/>
      <c r="J76" s="24"/>
      <c r="K76" s="24"/>
    </row>
    <row r="77" spans="1:11" ht="13.8" x14ac:dyDescent="0.25">
      <c r="A77" s="97" t="s">
        <v>232</v>
      </c>
      <c r="B77" s="97"/>
      <c r="C77" s="97"/>
      <c r="D77" s="97"/>
      <c r="E77" s="97"/>
      <c r="F77" s="97"/>
      <c r="G77" s="97"/>
      <c r="H77" s="97"/>
      <c r="I77" s="97"/>
      <c r="J77" s="24"/>
      <c r="K77" s="24"/>
    </row>
    <row r="78" spans="1:11" ht="13.8" x14ac:dyDescent="0.25">
      <c r="A78" s="96" t="s">
        <v>444</v>
      </c>
      <c r="B78" s="106"/>
      <c r="C78" s="106"/>
      <c r="D78" s="106"/>
      <c r="E78" s="106"/>
      <c r="F78" s="106"/>
      <c r="G78" s="106"/>
      <c r="H78" s="106"/>
      <c r="I78" s="97"/>
      <c r="J78" s="24"/>
      <c r="K78" s="24"/>
    </row>
    <row r="79" spans="1:11" ht="13.8" x14ac:dyDescent="0.25">
      <c r="A79" s="97"/>
      <c r="B79" s="97"/>
      <c r="C79" s="97"/>
      <c r="D79" s="97"/>
      <c r="E79" s="97"/>
      <c r="F79" s="97"/>
      <c r="G79" s="97"/>
      <c r="H79" s="97"/>
      <c r="I79" s="97"/>
      <c r="J79" s="24"/>
      <c r="K79" s="24"/>
    </row>
    <row r="80" spans="1:11" ht="13.8" x14ac:dyDescent="0.25">
      <c r="A80" s="97" t="s">
        <v>305</v>
      </c>
      <c r="B80" s="107"/>
      <c r="C80" s="107"/>
      <c r="D80" s="107"/>
      <c r="E80" s="107"/>
      <c r="F80" s="107"/>
      <c r="G80" s="107"/>
      <c r="H80" s="107"/>
      <c r="I80" s="97"/>
      <c r="J80" s="24"/>
      <c r="K80" s="24"/>
    </row>
    <row r="81" spans="1:11" ht="13.8" x14ac:dyDescent="0.25">
      <c r="A81" s="97" t="s">
        <v>233</v>
      </c>
      <c r="B81" s="97"/>
      <c r="C81" s="97"/>
      <c r="D81" s="97"/>
      <c r="E81" s="97"/>
      <c r="F81" s="97"/>
      <c r="G81" s="97"/>
      <c r="H81" s="97"/>
      <c r="I81" s="97"/>
      <c r="J81" s="24"/>
      <c r="K81" s="24"/>
    </row>
    <row r="82" spans="1:11" ht="13.8" x14ac:dyDescent="0.25">
      <c r="A82" s="96" t="s">
        <v>445</v>
      </c>
      <c r="B82" s="106"/>
      <c r="C82" s="106"/>
      <c r="D82" s="106"/>
      <c r="E82" s="106"/>
      <c r="F82" s="106"/>
      <c r="G82" s="106"/>
      <c r="H82" s="106"/>
      <c r="I82" s="97"/>
      <c r="J82" s="24"/>
      <c r="K82" s="24"/>
    </row>
    <row r="83" spans="1:11" ht="13.8" x14ac:dyDescent="0.25">
      <c r="A83" s="97"/>
      <c r="B83" s="97"/>
      <c r="C83" s="97"/>
      <c r="D83" s="97"/>
      <c r="E83" s="97"/>
      <c r="F83" s="97"/>
      <c r="G83" s="97"/>
      <c r="H83" s="97"/>
      <c r="I83" s="97"/>
      <c r="J83" s="24"/>
      <c r="K83" s="24"/>
    </row>
    <row r="84" spans="1:11" ht="13.8" x14ac:dyDescent="0.25">
      <c r="A84" s="97" t="s">
        <v>306</v>
      </c>
      <c r="B84" s="107"/>
      <c r="C84" s="107"/>
      <c r="D84" s="107"/>
      <c r="E84" s="107"/>
      <c r="F84" s="107"/>
      <c r="G84" s="107"/>
      <c r="H84" s="107"/>
      <c r="I84" s="97"/>
      <c r="J84" s="24"/>
      <c r="K84" s="24"/>
    </row>
    <row r="85" spans="1:11" ht="12.75" customHeight="1" x14ac:dyDescent="0.25">
      <c r="A85" s="97" t="s">
        <v>299</v>
      </c>
      <c r="B85" s="108"/>
      <c r="C85" s="108"/>
      <c r="D85" s="108"/>
      <c r="E85" s="108"/>
      <c r="F85" s="108"/>
      <c r="G85" s="108"/>
      <c r="H85" s="108"/>
      <c r="I85" s="97"/>
      <c r="J85" s="24"/>
      <c r="K85" s="24"/>
    </row>
    <row r="86" spans="1:11" ht="13.8" x14ac:dyDescent="0.25">
      <c r="A86" s="96" t="s">
        <v>446</v>
      </c>
      <c r="B86" s="106"/>
      <c r="C86" s="106"/>
      <c r="D86" s="106"/>
      <c r="E86" s="106"/>
      <c r="F86" s="106"/>
      <c r="G86" s="106"/>
      <c r="H86" s="106"/>
      <c r="I86" s="97"/>
      <c r="J86" s="24"/>
      <c r="K86" s="24"/>
    </row>
    <row r="87" spans="1:11" ht="13.8" x14ac:dyDescent="0.25">
      <c r="A87" s="97"/>
      <c r="B87" s="97"/>
      <c r="C87" s="97"/>
      <c r="D87" s="97"/>
      <c r="E87" s="97"/>
      <c r="F87" s="97"/>
      <c r="G87" s="97"/>
      <c r="H87" s="97"/>
      <c r="I87" s="97"/>
      <c r="J87" s="24"/>
      <c r="K87" s="24"/>
    </row>
    <row r="88" spans="1:11" ht="13.8" x14ac:dyDescent="0.25">
      <c r="A88" s="97" t="s">
        <v>308</v>
      </c>
      <c r="B88" s="107"/>
      <c r="C88" s="107"/>
      <c r="D88" s="107"/>
      <c r="E88" s="107"/>
      <c r="F88" s="107"/>
      <c r="G88" s="107"/>
      <c r="H88" s="107"/>
      <c r="I88" s="97"/>
      <c r="J88" s="24"/>
      <c r="K88" s="24"/>
    </row>
    <row r="89" spans="1:11" ht="13.8" x14ac:dyDescent="0.25">
      <c r="A89" s="97" t="s">
        <v>234</v>
      </c>
      <c r="B89" s="108"/>
      <c r="C89" s="108"/>
      <c r="D89" s="108"/>
      <c r="E89" s="108"/>
      <c r="F89" s="108"/>
      <c r="G89" s="108"/>
      <c r="H89" s="108"/>
      <c r="I89" s="97"/>
      <c r="J89" s="24"/>
      <c r="K89" s="24"/>
    </row>
    <row r="90" spans="1:11" s="61" customFormat="1" ht="12.75" customHeight="1" x14ac:dyDescent="0.25">
      <c r="A90" s="96" t="s">
        <v>447</v>
      </c>
      <c r="B90" s="106"/>
      <c r="C90" s="106"/>
      <c r="D90" s="106"/>
      <c r="E90" s="106"/>
      <c r="F90" s="106"/>
      <c r="G90" s="106"/>
      <c r="H90" s="106"/>
      <c r="I90" s="97"/>
      <c r="J90" s="109"/>
      <c r="K90" s="109"/>
    </row>
    <row r="91" spans="1:11" s="61" customFormat="1" ht="13.8" x14ac:dyDescent="0.25">
      <c r="A91" s="96" t="s">
        <v>311</v>
      </c>
      <c r="B91" s="106"/>
      <c r="C91" s="106"/>
      <c r="D91" s="106"/>
      <c r="E91" s="106"/>
      <c r="F91" s="106"/>
      <c r="G91" s="106"/>
      <c r="H91" s="106"/>
      <c r="I91" s="97"/>
      <c r="J91" s="109"/>
      <c r="K91" s="109"/>
    </row>
    <row r="92" spans="1:11" ht="13.8" x14ac:dyDescent="0.25">
      <c r="A92" s="97"/>
      <c r="B92" s="97"/>
      <c r="C92" s="97"/>
      <c r="D92" s="97"/>
      <c r="E92" s="97"/>
      <c r="F92" s="97"/>
      <c r="G92" s="97"/>
      <c r="H92" s="97"/>
      <c r="I92" s="97"/>
      <c r="J92" s="24"/>
      <c r="K92" s="24"/>
    </row>
    <row r="93" spans="1:11" ht="13.8" x14ac:dyDescent="0.25">
      <c r="A93" s="97" t="s">
        <v>307</v>
      </c>
      <c r="B93" s="107"/>
      <c r="C93" s="107"/>
      <c r="D93" s="107"/>
      <c r="E93" s="107"/>
      <c r="F93" s="107"/>
      <c r="G93" s="107"/>
      <c r="H93" s="107"/>
      <c r="I93" s="97"/>
      <c r="J93" s="24"/>
      <c r="K93" s="24"/>
    </row>
    <row r="94" spans="1:11" ht="12.75" customHeight="1" x14ac:dyDescent="0.25">
      <c r="A94" s="97" t="s">
        <v>235</v>
      </c>
      <c r="B94" s="108"/>
      <c r="C94" s="108"/>
      <c r="D94" s="108"/>
      <c r="E94" s="108"/>
      <c r="F94" s="108"/>
      <c r="G94" s="108"/>
      <c r="H94" s="108"/>
      <c r="I94" s="97"/>
      <c r="J94" s="24"/>
      <c r="K94" s="24"/>
    </row>
    <row r="95" spans="1:11" ht="13.8" x14ac:dyDescent="0.25">
      <c r="A95" s="96" t="s">
        <v>448</v>
      </c>
      <c r="B95" s="106"/>
      <c r="C95" s="106"/>
      <c r="D95" s="106"/>
      <c r="E95" s="106"/>
      <c r="F95" s="106"/>
      <c r="G95" s="106"/>
      <c r="H95" s="106"/>
      <c r="I95" s="97"/>
      <c r="J95" s="24"/>
      <c r="K95" s="24"/>
    </row>
    <row r="96" spans="1:11" ht="13.8" x14ac:dyDescent="0.25">
      <c r="A96" s="97"/>
      <c r="B96" s="97"/>
      <c r="C96" s="97"/>
      <c r="D96" s="97"/>
      <c r="E96" s="97"/>
      <c r="F96" s="97"/>
      <c r="G96" s="97"/>
      <c r="H96" s="97"/>
      <c r="I96" s="97"/>
      <c r="J96" s="24"/>
      <c r="K96" s="24"/>
    </row>
    <row r="97" spans="1:11" ht="13.8" x14ac:dyDescent="0.25">
      <c r="A97" s="97" t="s">
        <v>310</v>
      </c>
      <c r="B97" s="107"/>
      <c r="C97" s="107"/>
      <c r="D97" s="107"/>
      <c r="E97" s="107"/>
      <c r="F97" s="107"/>
      <c r="G97" s="107"/>
      <c r="H97" s="107"/>
      <c r="I97" s="97"/>
      <c r="J97" s="24"/>
      <c r="K97" s="24"/>
    </row>
    <row r="98" spans="1:11" ht="13.8" x14ac:dyDescent="0.25">
      <c r="A98" s="97" t="s">
        <v>236</v>
      </c>
      <c r="B98" s="97"/>
      <c r="C98" s="97"/>
      <c r="D98" s="97"/>
      <c r="E98" s="97"/>
      <c r="F98" s="97"/>
      <c r="G98" s="97"/>
      <c r="H98" s="97"/>
      <c r="I98" s="97"/>
      <c r="J98" s="24"/>
      <c r="K98" s="24"/>
    </row>
    <row r="99" spans="1:11" ht="13.8" x14ac:dyDescent="0.25">
      <c r="A99" s="96" t="s">
        <v>449</v>
      </c>
      <c r="B99" s="106"/>
      <c r="C99" s="106"/>
      <c r="D99" s="106"/>
      <c r="E99" s="106"/>
      <c r="F99" s="106"/>
      <c r="G99" s="106"/>
      <c r="H99" s="106"/>
      <c r="I99" s="97"/>
      <c r="J99" s="24"/>
      <c r="K99" s="24"/>
    </row>
    <row r="100" spans="1:11" ht="13.8" x14ac:dyDescent="0.25">
      <c r="A100" s="97"/>
      <c r="B100" s="97"/>
      <c r="C100" s="97"/>
      <c r="D100" s="97"/>
      <c r="E100" s="97"/>
      <c r="F100" s="97"/>
      <c r="G100" s="97"/>
      <c r="H100" s="97"/>
      <c r="I100" s="97"/>
      <c r="J100" s="24"/>
      <c r="K100" s="24"/>
    </row>
    <row r="101" spans="1:11" ht="13.8" x14ac:dyDescent="0.25">
      <c r="A101" s="97" t="s">
        <v>309</v>
      </c>
      <c r="B101" s="107"/>
      <c r="C101" s="107"/>
      <c r="D101" s="107"/>
      <c r="E101" s="107"/>
      <c r="F101" s="107"/>
      <c r="G101" s="107"/>
      <c r="H101" s="107"/>
      <c r="I101" s="97"/>
      <c r="J101" s="24"/>
      <c r="K101" s="24"/>
    </row>
    <row r="102" spans="1:11" ht="13.8" x14ac:dyDescent="0.25">
      <c r="A102" s="97" t="s">
        <v>237</v>
      </c>
      <c r="B102" s="97"/>
      <c r="C102" s="97"/>
      <c r="D102" s="97"/>
      <c r="E102" s="97"/>
      <c r="F102" s="97"/>
      <c r="G102" s="97"/>
      <c r="H102" s="97"/>
      <c r="I102" s="97"/>
      <c r="J102" s="24"/>
      <c r="K102" s="24"/>
    </row>
    <row r="103" spans="1:11" ht="13.8" x14ac:dyDescent="0.25">
      <c r="A103" s="96" t="s">
        <v>450</v>
      </c>
      <c r="B103" s="106"/>
      <c r="C103" s="106"/>
      <c r="D103" s="106"/>
      <c r="E103" s="106"/>
      <c r="F103" s="106"/>
      <c r="G103" s="106"/>
      <c r="H103" s="106"/>
      <c r="I103" s="97"/>
      <c r="J103" s="24"/>
      <c r="K103" s="24"/>
    </row>
    <row r="104" spans="1:11" ht="13.8" x14ac:dyDescent="0.25">
      <c r="A104" s="97"/>
      <c r="B104" s="97"/>
      <c r="C104" s="97"/>
      <c r="D104" s="97"/>
      <c r="E104" s="97"/>
      <c r="F104" s="97"/>
      <c r="G104" s="97"/>
      <c r="H104" s="97"/>
      <c r="I104" s="97"/>
      <c r="J104" s="24"/>
      <c r="K104" s="24"/>
    </row>
    <row r="105" spans="1:11" ht="13.8" x14ac:dyDescent="0.25">
      <c r="A105" s="97" t="s">
        <v>238</v>
      </c>
      <c r="B105" s="107"/>
      <c r="C105" s="107"/>
      <c r="D105" s="107"/>
      <c r="E105" s="107"/>
      <c r="F105" s="107"/>
      <c r="G105" s="107"/>
      <c r="H105" s="107"/>
      <c r="I105" s="97"/>
      <c r="J105" s="24"/>
      <c r="K105" s="24"/>
    </row>
    <row r="106" spans="1:11" ht="13.8" x14ac:dyDescent="0.25">
      <c r="A106" s="97" t="s">
        <v>239</v>
      </c>
      <c r="B106" s="97"/>
      <c r="C106" s="97"/>
      <c r="D106" s="97"/>
      <c r="E106" s="97"/>
      <c r="F106" s="97"/>
      <c r="G106" s="97"/>
      <c r="H106" s="97"/>
      <c r="I106" s="97"/>
      <c r="J106" s="24"/>
      <c r="K106" s="24"/>
    </row>
    <row r="107" spans="1:11" ht="13.8" x14ac:dyDescent="0.25">
      <c r="A107" s="96" t="s">
        <v>451</v>
      </c>
      <c r="B107" s="106"/>
      <c r="C107" s="106"/>
      <c r="D107" s="106"/>
      <c r="E107" s="106"/>
      <c r="F107" s="106"/>
      <c r="G107" s="106"/>
      <c r="H107" s="106"/>
      <c r="I107" s="97"/>
      <c r="J107" s="24"/>
      <c r="K107" s="24"/>
    </row>
    <row r="108" spans="1:11" ht="13.8" x14ac:dyDescent="0.25">
      <c r="A108" s="97"/>
      <c r="B108" s="97"/>
      <c r="C108" s="97"/>
      <c r="D108" s="97"/>
      <c r="E108" s="97"/>
      <c r="F108" s="97"/>
      <c r="G108" s="97"/>
      <c r="H108" s="97"/>
      <c r="I108" s="97"/>
      <c r="J108" s="24"/>
      <c r="K108" s="24"/>
    </row>
    <row r="109" spans="1:11" ht="13.8" x14ac:dyDescent="0.25">
      <c r="A109" s="97" t="s">
        <v>323</v>
      </c>
      <c r="B109" s="97"/>
      <c r="C109" s="97"/>
      <c r="D109" s="97"/>
      <c r="E109" s="97"/>
      <c r="F109" s="97"/>
      <c r="G109" s="97"/>
      <c r="H109" s="97"/>
      <c r="I109" s="97"/>
      <c r="J109" s="24"/>
      <c r="K109" s="24"/>
    </row>
    <row r="110" spans="1:11" ht="13.8" x14ac:dyDescent="0.25">
      <c r="A110" s="97" t="s">
        <v>312</v>
      </c>
      <c r="B110" s="97"/>
      <c r="C110" s="97"/>
      <c r="D110" s="97"/>
      <c r="E110" s="97"/>
      <c r="F110" s="97"/>
      <c r="G110" s="97"/>
      <c r="H110" s="97"/>
      <c r="I110" s="97"/>
      <c r="J110" s="24"/>
      <c r="K110" s="24"/>
    </row>
    <row r="111" spans="1:11" ht="13.8" x14ac:dyDescent="0.25">
      <c r="A111" s="96" t="s">
        <v>452</v>
      </c>
      <c r="B111" s="106"/>
      <c r="C111" s="106"/>
      <c r="D111" s="106"/>
      <c r="E111" s="106"/>
      <c r="F111" s="106"/>
      <c r="G111" s="106"/>
      <c r="H111" s="106"/>
      <c r="I111" s="106"/>
      <c r="J111" s="24"/>
      <c r="K111" s="24"/>
    </row>
    <row r="112" spans="1:11" ht="13.8" x14ac:dyDescent="0.25">
      <c r="A112" s="97"/>
      <c r="B112" s="97"/>
      <c r="C112" s="97"/>
      <c r="D112" s="97"/>
      <c r="E112" s="97"/>
      <c r="F112" s="97"/>
      <c r="G112" s="97"/>
      <c r="H112" s="104"/>
      <c r="I112" s="104"/>
      <c r="J112" s="24"/>
      <c r="K112" s="24"/>
    </row>
    <row r="113" spans="1:9" x14ac:dyDescent="0.25">
      <c r="A113" s="94"/>
      <c r="B113" s="94"/>
      <c r="C113" s="94"/>
      <c r="D113" s="94"/>
      <c r="E113" s="94"/>
      <c r="F113" s="94"/>
      <c r="G113" s="94"/>
      <c r="H113" s="94"/>
      <c r="I113" s="94"/>
    </row>
    <row r="114" spans="1:9" x14ac:dyDescent="0.25">
      <c r="A114" s="98"/>
      <c r="B114" s="98"/>
      <c r="C114" s="98"/>
      <c r="D114" s="98"/>
      <c r="E114" s="98"/>
      <c r="F114" s="98"/>
      <c r="G114" s="98"/>
      <c r="H114" s="98"/>
      <c r="I114" s="98"/>
    </row>
    <row r="115" spans="1:9" x14ac:dyDescent="0.25">
      <c r="A115" s="98"/>
      <c r="B115" s="98"/>
      <c r="C115" s="98"/>
      <c r="D115" s="98"/>
      <c r="E115" s="98"/>
      <c r="F115" s="98"/>
      <c r="G115" s="98"/>
      <c r="H115" s="98"/>
      <c r="I115" s="98"/>
    </row>
    <row r="116" spans="1:9" x14ac:dyDescent="0.25">
      <c r="A116" s="98"/>
      <c r="B116" s="98"/>
      <c r="C116" s="98"/>
      <c r="D116" s="98"/>
      <c r="E116" s="98"/>
      <c r="F116" s="98"/>
      <c r="G116" s="98"/>
      <c r="H116" s="98"/>
      <c r="I116" s="98"/>
    </row>
    <row r="117" spans="1:9" x14ac:dyDescent="0.25">
      <c r="A117" s="84"/>
      <c r="B117" s="84"/>
      <c r="C117" s="84"/>
      <c r="D117" s="84"/>
      <c r="E117" s="84"/>
      <c r="F117" s="84"/>
      <c r="G117" s="84"/>
      <c r="H117" s="84"/>
      <c r="I117" s="84"/>
    </row>
    <row r="118" spans="1:9" x14ac:dyDescent="0.25">
      <c r="A118" s="84"/>
      <c r="B118" s="84"/>
      <c r="C118" s="84"/>
      <c r="D118" s="84"/>
      <c r="E118" s="84"/>
      <c r="F118" s="84"/>
      <c r="G118" s="84"/>
      <c r="H118" s="84"/>
      <c r="I118" s="84"/>
    </row>
    <row r="119" spans="1:9" x14ac:dyDescent="0.25">
      <c r="A119" s="84"/>
      <c r="B119" s="84"/>
      <c r="C119" s="84"/>
      <c r="D119" s="84"/>
      <c r="E119" s="84"/>
      <c r="F119" s="84"/>
      <c r="G119" s="84"/>
      <c r="H119" s="84"/>
      <c r="I119" s="84"/>
    </row>
    <row r="120" spans="1:9" x14ac:dyDescent="0.25">
      <c r="A120" s="84"/>
      <c r="B120" s="84"/>
      <c r="C120" s="84"/>
      <c r="D120" s="84"/>
      <c r="E120" s="84"/>
      <c r="F120" s="84"/>
      <c r="G120" s="84"/>
      <c r="H120" s="84"/>
      <c r="I120" s="84"/>
    </row>
    <row r="121" spans="1:9" x14ac:dyDescent="0.25">
      <c r="A121" s="84"/>
      <c r="B121" s="84"/>
      <c r="C121" s="84"/>
      <c r="D121" s="84"/>
      <c r="E121" s="84"/>
      <c r="F121" s="84"/>
      <c r="G121" s="84"/>
      <c r="H121" s="84"/>
      <c r="I121" s="84"/>
    </row>
  </sheetData>
  <mergeCells count="8">
    <mergeCell ref="A46:I46"/>
    <mergeCell ref="A64:I64"/>
    <mergeCell ref="A67:I70"/>
    <mergeCell ref="A47:I47"/>
    <mergeCell ref="A49:I49"/>
    <mergeCell ref="A50:I52"/>
    <mergeCell ref="A55:I56"/>
    <mergeCell ref="A59:I62"/>
  </mergeCells>
  <hyperlinks>
    <hyperlink ref="A47" r:id="rId1"/>
    <hyperlink ref="A53" r:id="rId2"/>
    <hyperlink ref="A57" r:id="rId3"/>
    <hyperlink ref="A65" r:id="rId4"/>
    <hyperlink ref="A78:H78" r:id="rId5" display="Link: http://www.wellsteps.com/roi/resources_tools_roi_cal_health.php"/>
    <hyperlink ref="A82:H82" r:id="rId6" display="Link: http://www.depressioncalculator.com/Welcome.asp"/>
    <hyperlink ref="A86:H86" r:id="rId7" display="Link:http://www.businesscaseroi.org/roi/default.aspx"/>
    <hyperlink ref="A90:H90" r:id="rId8" display="Link: http://www.alcoholcostcalculator.org/alcohol/"/>
    <hyperlink ref="A95" r:id="rId9"/>
    <hyperlink ref="A99:H99" r:id="rId10" display="Link: http://www.alcoholcostcalculator.org/sub/"/>
    <hyperlink ref="A103:H103" r:id="rId11" display="Link: http://www.cdc.gov/leanworks/costcalculator/index.html"/>
    <hyperlink ref="A107:H107" r:id="rId12" display="Link: http://www.pshfes.org/cba.htm"/>
    <hyperlink ref="A91" r:id="rId13"/>
    <hyperlink ref="A111:I111" r:id="rId14" display="Link: http://archive.ahrq.gov/populations/diabcostcalc/"/>
    <hyperlink ref="A78" r:id="rId15"/>
    <hyperlink ref="A82" r:id="rId16"/>
    <hyperlink ref="A86" r:id="rId17"/>
    <hyperlink ref="A90" r:id="rId18"/>
    <hyperlink ref="A99" r:id="rId19"/>
    <hyperlink ref="A103" r:id="rId20"/>
    <hyperlink ref="A107" r:id="rId21"/>
    <hyperlink ref="A111" r:id="rId22"/>
  </hyperlinks>
  <pageMargins left="0.7" right="0.7" top="0.75" bottom="0.75" header="0.3" footer="0.3"/>
  <pageSetup orientation="portrait" verticalDpi="0"/>
  <drawing r:id="rId2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workbookViewId="0">
      <selection activeCell="B14" sqref="B14"/>
    </sheetView>
  </sheetViews>
  <sheetFormatPr defaultColWidth="8.6640625" defaultRowHeight="13.2" x14ac:dyDescent="0.25"/>
  <cols>
    <col min="1" max="2" width="19.33203125" customWidth="1"/>
    <col min="3" max="3" width="34.109375" customWidth="1"/>
    <col min="4" max="4" width="27.109375" customWidth="1"/>
    <col min="5" max="5" width="24.33203125" customWidth="1"/>
  </cols>
  <sheetData>
    <row r="1" spans="1:5" x14ac:dyDescent="0.25">
      <c r="A1" s="11" t="s">
        <v>34</v>
      </c>
      <c r="B1" s="11"/>
      <c r="C1" s="11" t="s">
        <v>77</v>
      </c>
      <c r="D1" s="11" t="s">
        <v>30</v>
      </c>
      <c r="E1" s="11" t="s">
        <v>62</v>
      </c>
    </row>
    <row r="2" spans="1:5" x14ac:dyDescent="0.25">
      <c r="A2" s="24" t="s">
        <v>77</v>
      </c>
      <c r="B2" s="25"/>
      <c r="C2" s="31" t="s">
        <v>72</v>
      </c>
      <c r="D2" s="28" t="s">
        <v>63</v>
      </c>
      <c r="E2" s="28" t="s">
        <v>35</v>
      </c>
    </row>
    <row r="3" spans="1:5" ht="26.4" x14ac:dyDescent="0.25">
      <c r="A3" s="27" t="s">
        <v>83</v>
      </c>
      <c r="B3" s="24"/>
      <c r="C3" s="30" t="s">
        <v>71</v>
      </c>
      <c r="D3" s="28" t="s">
        <v>64</v>
      </c>
      <c r="E3" s="28" t="s">
        <v>36</v>
      </c>
    </row>
    <row r="4" spans="1:5" x14ac:dyDescent="0.25">
      <c r="A4" s="24" t="s">
        <v>82</v>
      </c>
      <c r="D4" s="28" t="s">
        <v>65</v>
      </c>
      <c r="E4" s="28" t="s">
        <v>37</v>
      </c>
    </row>
    <row r="5" spans="1:5" x14ac:dyDescent="0.25">
      <c r="A5" s="27" t="s">
        <v>86</v>
      </c>
      <c r="B5" s="24"/>
      <c r="D5" s="28" t="s">
        <v>66</v>
      </c>
      <c r="E5" s="28" t="s">
        <v>38</v>
      </c>
    </row>
    <row r="6" spans="1:5" x14ac:dyDescent="0.25">
      <c r="A6" s="24" t="s">
        <v>80</v>
      </c>
      <c r="D6" s="28" t="s">
        <v>67</v>
      </c>
      <c r="E6" s="28" t="s">
        <v>39</v>
      </c>
    </row>
    <row r="7" spans="1:5" ht="52.8" x14ac:dyDescent="0.25">
      <c r="A7" s="27" t="s">
        <v>85</v>
      </c>
      <c r="D7" s="30" t="s">
        <v>70</v>
      </c>
      <c r="E7" s="29" t="s">
        <v>40</v>
      </c>
    </row>
    <row r="8" spans="1:5" ht="26.4" x14ac:dyDescent="0.25">
      <c r="A8" s="27" t="s">
        <v>87</v>
      </c>
      <c r="B8" s="25"/>
      <c r="D8" s="28" t="s">
        <v>68</v>
      </c>
      <c r="E8" s="28" t="s">
        <v>41</v>
      </c>
    </row>
    <row r="9" spans="1:5" ht="79.2" x14ac:dyDescent="0.25">
      <c r="A9" s="27" t="s">
        <v>84</v>
      </c>
      <c r="B9" s="27"/>
      <c r="D9" s="29" t="s">
        <v>69</v>
      </c>
      <c r="E9" s="29" t="s">
        <v>42</v>
      </c>
    </row>
    <row r="10" spans="1:5" x14ac:dyDescent="0.25">
      <c r="A10" s="24" t="s">
        <v>31</v>
      </c>
      <c r="B10" s="27"/>
      <c r="E10" s="28" t="s">
        <v>43</v>
      </c>
    </row>
    <row r="11" spans="1:5" x14ac:dyDescent="0.25">
      <c r="A11" t="s">
        <v>30</v>
      </c>
      <c r="B11" s="27"/>
      <c r="E11" s="28" t="s">
        <v>44</v>
      </c>
    </row>
    <row r="12" spans="1:5" x14ac:dyDescent="0.25">
      <c r="A12" s="24" t="s">
        <v>91</v>
      </c>
      <c r="B12" s="27"/>
      <c r="E12" s="28" t="s">
        <v>45</v>
      </c>
    </row>
    <row r="13" spans="1:5" ht="79.2" x14ac:dyDescent="0.25">
      <c r="A13" s="24" t="s">
        <v>81</v>
      </c>
      <c r="B13" s="27"/>
      <c r="E13" s="29" t="s">
        <v>46</v>
      </c>
    </row>
    <row r="14" spans="1:5" ht="66" x14ac:dyDescent="0.25">
      <c r="A14" s="27" t="s">
        <v>88</v>
      </c>
      <c r="B14" s="27"/>
      <c r="E14" s="29" t="s">
        <v>47</v>
      </c>
    </row>
    <row r="15" spans="1:5" x14ac:dyDescent="0.25">
      <c r="A15" s="24" t="s">
        <v>90</v>
      </c>
      <c r="B15" s="27"/>
      <c r="E15" s="28" t="s">
        <v>48</v>
      </c>
    </row>
    <row r="16" spans="1:5" x14ac:dyDescent="0.25">
      <c r="A16" s="27" t="s">
        <v>89</v>
      </c>
      <c r="B16" s="27"/>
      <c r="E16" s="29" t="s">
        <v>49</v>
      </c>
    </row>
    <row r="17" spans="2:5" ht="26.4" x14ac:dyDescent="0.25">
      <c r="B17" s="25"/>
      <c r="E17" s="29" t="s">
        <v>50</v>
      </c>
    </row>
    <row r="18" spans="2:5" x14ac:dyDescent="0.25">
      <c r="E18" s="29" t="s">
        <v>51</v>
      </c>
    </row>
    <row r="19" spans="2:5" ht="26.4" x14ac:dyDescent="0.25">
      <c r="E19" s="29" t="s">
        <v>52</v>
      </c>
    </row>
    <row r="20" spans="2:5" ht="26.4" x14ac:dyDescent="0.25">
      <c r="B20" s="25"/>
      <c r="E20" s="29" t="s">
        <v>53</v>
      </c>
    </row>
    <row r="21" spans="2:5" x14ac:dyDescent="0.25">
      <c r="B21" s="24"/>
      <c r="E21" s="28" t="s">
        <v>54</v>
      </c>
    </row>
    <row r="22" spans="2:5" x14ac:dyDescent="0.25">
      <c r="E22" s="29" t="s">
        <v>55</v>
      </c>
    </row>
    <row r="23" spans="2:5" ht="26.4" x14ac:dyDescent="0.25">
      <c r="B23" s="25"/>
      <c r="E23" s="29" t="s">
        <v>56</v>
      </c>
    </row>
    <row r="24" spans="2:5" x14ac:dyDescent="0.25">
      <c r="B24" s="24"/>
      <c r="E24" s="29" t="s">
        <v>57</v>
      </c>
    </row>
    <row r="25" spans="2:5" x14ac:dyDescent="0.25">
      <c r="E25" s="29" t="s">
        <v>58</v>
      </c>
    </row>
    <row r="26" spans="2:5" x14ac:dyDescent="0.25">
      <c r="E26" s="28" t="s">
        <v>59</v>
      </c>
    </row>
    <row r="27" spans="2:5" x14ac:dyDescent="0.25">
      <c r="E27" s="28" t="s">
        <v>60</v>
      </c>
    </row>
    <row r="28" spans="2:5" x14ac:dyDescent="0.25">
      <c r="E28" s="28" t="s">
        <v>61</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workbookViewId="0">
      <selection activeCell="A2" sqref="A2:A3"/>
    </sheetView>
  </sheetViews>
  <sheetFormatPr defaultColWidth="8.6640625" defaultRowHeight="13.2" x14ac:dyDescent="0.25"/>
  <cols>
    <col min="1" max="1" width="34.109375" customWidth="1"/>
    <col min="2" max="2" width="27.109375" customWidth="1"/>
    <col min="3" max="3" width="24.33203125" customWidth="1"/>
  </cols>
  <sheetData>
    <row r="1" spans="1:3" x14ac:dyDescent="0.25">
      <c r="A1" s="11" t="s">
        <v>72</v>
      </c>
      <c r="B1" s="11" t="s">
        <v>73</v>
      </c>
      <c r="C1" s="11"/>
    </row>
    <row r="2" spans="1:3" x14ac:dyDescent="0.25">
      <c r="A2" s="31" t="s">
        <v>74</v>
      </c>
      <c r="B2" s="31" t="s">
        <v>74</v>
      </c>
      <c r="C2" s="28"/>
    </row>
    <row r="3" spans="1:3" x14ac:dyDescent="0.25">
      <c r="A3" s="30" t="s">
        <v>75</v>
      </c>
      <c r="B3" s="30" t="s">
        <v>76</v>
      </c>
      <c r="C3" s="28"/>
    </row>
    <row r="4" spans="1:3" x14ac:dyDescent="0.25">
      <c r="B4" s="28"/>
      <c r="C4" s="28"/>
    </row>
    <row r="5" spans="1:3" x14ac:dyDescent="0.25">
      <c r="B5" s="28"/>
      <c r="C5" s="28"/>
    </row>
    <row r="6" spans="1:3" x14ac:dyDescent="0.25">
      <c r="B6" s="28"/>
      <c r="C6" s="28"/>
    </row>
    <row r="7" spans="1:3" x14ac:dyDescent="0.25">
      <c r="B7" s="30"/>
      <c r="C7" s="29"/>
    </row>
    <row r="8" spans="1:3" x14ac:dyDescent="0.25">
      <c r="B8" s="28"/>
      <c r="C8" s="28"/>
    </row>
    <row r="9" spans="1:3" x14ac:dyDescent="0.25">
      <c r="B9" s="29"/>
      <c r="C9" s="29"/>
    </row>
    <row r="10" spans="1:3" x14ac:dyDescent="0.25">
      <c r="C10" s="28"/>
    </row>
    <row r="11" spans="1:3" x14ac:dyDescent="0.25">
      <c r="C11" s="28"/>
    </row>
    <row r="12" spans="1:3" x14ac:dyDescent="0.25">
      <c r="C12" s="28"/>
    </row>
    <row r="13" spans="1:3" x14ac:dyDescent="0.25">
      <c r="C13" s="29"/>
    </row>
    <row r="14" spans="1:3" x14ac:dyDescent="0.25">
      <c r="C14" s="29"/>
    </row>
    <row r="15" spans="1:3" x14ac:dyDescent="0.25">
      <c r="C15" s="28"/>
    </row>
    <row r="16" spans="1:3" x14ac:dyDescent="0.25">
      <c r="C16" s="29"/>
    </row>
    <row r="17" spans="3:3" x14ac:dyDescent="0.25">
      <c r="C17" s="29"/>
    </row>
    <row r="18" spans="3:3" x14ac:dyDescent="0.25">
      <c r="C18" s="29"/>
    </row>
    <row r="19" spans="3:3" x14ac:dyDescent="0.25">
      <c r="C19" s="29"/>
    </row>
    <row r="20" spans="3:3" x14ac:dyDescent="0.25">
      <c r="C20" s="29"/>
    </row>
    <row r="21" spans="3:3" x14ac:dyDescent="0.25">
      <c r="C21" s="28"/>
    </row>
    <row r="22" spans="3:3" x14ac:dyDescent="0.25">
      <c r="C22" s="29"/>
    </row>
    <row r="23" spans="3:3" x14ac:dyDescent="0.25">
      <c r="C23" s="29"/>
    </row>
    <row r="24" spans="3:3" x14ac:dyDescent="0.25">
      <c r="C24" s="29"/>
    </row>
    <row r="25" spans="3:3" x14ac:dyDescent="0.25">
      <c r="C25" s="29"/>
    </row>
    <row r="26" spans="3:3" x14ac:dyDescent="0.25">
      <c r="C26" s="28"/>
    </row>
    <row r="27" spans="3:3" x14ac:dyDescent="0.25">
      <c r="C27" s="28"/>
    </row>
    <row r="28" spans="3:3" x14ac:dyDescent="0.25">
      <c r="C28" s="28"/>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C000"/>
  </sheetPr>
  <dimension ref="A1:E52"/>
  <sheetViews>
    <sheetView showGridLines="0" workbookViewId="0">
      <pane ySplit="2" topLeftCell="A3" activePane="bottomLeft" state="frozen"/>
      <selection pane="bottomLeft" activeCell="B47" sqref="B47"/>
    </sheetView>
  </sheetViews>
  <sheetFormatPr defaultColWidth="8.6640625" defaultRowHeight="13.2" x14ac:dyDescent="0.25"/>
  <cols>
    <col min="1" max="1" width="18.77734375" customWidth="1"/>
    <col min="2" max="2" width="49.33203125" customWidth="1"/>
    <col min="3" max="3" width="12.6640625" customWidth="1"/>
    <col min="4" max="4" width="12" customWidth="1"/>
    <col min="5" max="5" width="13.33203125" customWidth="1"/>
    <col min="8" max="8" width="13.44140625" customWidth="1"/>
  </cols>
  <sheetData>
    <row r="1" spans="1:5" ht="10.5" customHeight="1" x14ac:dyDescent="0.25"/>
    <row r="2" spans="1:5" s="41" customFormat="1" ht="27" customHeight="1" x14ac:dyDescent="0.35">
      <c r="A2" s="290" t="s">
        <v>280</v>
      </c>
      <c r="B2" s="50"/>
      <c r="C2" s="40"/>
      <c r="E2" s="52"/>
    </row>
    <row r="3" spans="1:5" ht="12.75" customHeight="1" x14ac:dyDescent="0.25"/>
    <row r="4" spans="1:5" s="14" customFormat="1" ht="21.6" customHeight="1" x14ac:dyDescent="0.25">
      <c r="A4" s="164" t="s">
        <v>167</v>
      </c>
      <c r="B4" s="163" t="s">
        <v>16</v>
      </c>
      <c r="C4" s="163" t="s">
        <v>171</v>
      </c>
    </row>
    <row r="5" spans="1:5" s="14" customFormat="1" ht="16.2" customHeight="1" x14ac:dyDescent="0.25">
      <c r="A5" s="166" t="s">
        <v>157</v>
      </c>
      <c r="B5" s="169" t="s">
        <v>300</v>
      </c>
      <c r="C5" s="170"/>
    </row>
    <row r="6" spans="1:5" s="14" customFormat="1" ht="26.4" x14ac:dyDescent="0.25">
      <c r="A6" s="167" t="s">
        <v>320</v>
      </c>
      <c r="B6" s="171" t="s">
        <v>301</v>
      </c>
      <c r="C6" s="172" t="s">
        <v>206</v>
      </c>
    </row>
    <row r="7" spans="1:5" s="14" customFormat="1" ht="28.2" customHeight="1" x14ac:dyDescent="0.25">
      <c r="A7" s="167" t="s">
        <v>321</v>
      </c>
      <c r="B7" s="171" t="s">
        <v>302</v>
      </c>
      <c r="C7" s="172" t="s">
        <v>206</v>
      </c>
    </row>
    <row r="8" spans="1:5" s="14" customFormat="1" ht="16.2" customHeight="1" x14ac:dyDescent="0.25">
      <c r="A8" s="168" t="s">
        <v>205</v>
      </c>
      <c r="B8" s="173" t="s">
        <v>201</v>
      </c>
      <c r="C8" s="172"/>
    </row>
    <row r="9" spans="1:5" ht="16.2" customHeight="1" x14ac:dyDescent="0.25">
      <c r="A9" s="167" t="s">
        <v>161</v>
      </c>
      <c r="B9" s="171" t="s">
        <v>217</v>
      </c>
      <c r="C9" s="172" t="s">
        <v>258</v>
      </c>
    </row>
    <row r="10" spans="1:5" ht="16.2" customHeight="1" x14ac:dyDescent="0.25">
      <c r="A10" s="167" t="s">
        <v>162</v>
      </c>
      <c r="B10" s="171" t="s">
        <v>204</v>
      </c>
      <c r="C10" s="172" t="s">
        <v>259</v>
      </c>
    </row>
    <row r="11" spans="1:5" ht="16.2" customHeight="1" x14ac:dyDescent="0.25">
      <c r="A11" s="167" t="s">
        <v>163</v>
      </c>
      <c r="B11" s="171" t="s">
        <v>213</v>
      </c>
      <c r="C11" s="172" t="s">
        <v>260</v>
      </c>
    </row>
    <row r="12" spans="1:5" ht="16.2" customHeight="1" x14ac:dyDescent="0.25">
      <c r="A12" s="168" t="s">
        <v>160</v>
      </c>
      <c r="B12" s="173" t="s">
        <v>257</v>
      </c>
      <c r="C12" s="172"/>
    </row>
    <row r="13" spans="1:5" ht="16.2" customHeight="1" x14ac:dyDescent="0.25">
      <c r="A13" s="167" t="s">
        <v>161</v>
      </c>
      <c r="B13" s="171" t="s">
        <v>202</v>
      </c>
      <c r="C13" s="172" t="s">
        <v>208</v>
      </c>
    </row>
    <row r="14" spans="1:5" ht="16.2" customHeight="1" x14ac:dyDescent="0.25">
      <c r="A14" s="167" t="s">
        <v>162</v>
      </c>
      <c r="B14" s="171" t="s">
        <v>203</v>
      </c>
      <c r="C14" s="172" t="s">
        <v>206</v>
      </c>
    </row>
    <row r="15" spans="1:5" ht="16.2" customHeight="1" x14ac:dyDescent="0.25">
      <c r="A15" s="167" t="s">
        <v>163</v>
      </c>
      <c r="B15" s="171" t="s">
        <v>209</v>
      </c>
      <c r="C15" s="172" t="s">
        <v>207</v>
      </c>
    </row>
    <row r="16" spans="1:5" s="14" customFormat="1" ht="16.2" customHeight="1" x14ac:dyDescent="0.25">
      <c r="A16" s="165"/>
      <c r="B16" s="162"/>
      <c r="C16" s="162"/>
    </row>
    <row r="17" spans="1:3" s="14" customFormat="1" ht="21.6" customHeight="1" x14ac:dyDescent="0.25">
      <c r="A17" s="164" t="s">
        <v>322</v>
      </c>
      <c r="B17" s="163" t="s">
        <v>16</v>
      </c>
      <c r="C17" s="163" t="s">
        <v>171</v>
      </c>
    </row>
    <row r="18" spans="1:3" ht="16.2" customHeight="1" x14ac:dyDescent="0.25">
      <c r="A18" s="166" t="s">
        <v>164</v>
      </c>
      <c r="B18" s="412"/>
      <c r="C18" s="413"/>
    </row>
    <row r="19" spans="1:3" s="14" customFormat="1" ht="27.6" customHeight="1" x14ac:dyDescent="0.25">
      <c r="A19" s="167" t="s">
        <v>320</v>
      </c>
      <c r="B19" s="396"/>
      <c r="C19" s="396"/>
    </row>
    <row r="20" spans="1:3" s="14" customFormat="1" ht="26.4" customHeight="1" x14ac:dyDescent="0.25">
      <c r="A20" s="167" t="s">
        <v>321</v>
      </c>
      <c r="B20" s="396"/>
      <c r="C20" s="396"/>
    </row>
    <row r="21" spans="1:3" s="14" customFormat="1" ht="16.2" customHeight="1" x14ac:dyDescent="0.25">
      <c r="A21" s="168" t="s">
        <v>205</v>
      </c>
      <c r="B21" s="396"/>
      <c r="C21" s="396"/>
    </row>
    <row r="22" spans="1:3" s="14" customFormat="1" ht="16.2" customHeight="1" x14ac:dyDescent="0.25">
      <c r="A22" s="167" t="s">
        <v>161</v>
      </c>
      <c r="B22" s="396"/>
      <c r="C22" s="396"/>
    </row>
    <row r="23" spans="1:3" s="14" customFormat="1" ht="16.2" customHeight="1" x14ac:dyDescent="0.25">
      <c r="A23" s="167" t="s">
        <v>162</v>
      </c>
      <c r="B23" s="396"/>
      <c r="C23" s="396"/>
    </row>
    <row r="24" spans="1:3" s="14" customFormat="1" ht="16.2" customHeight="1" x14ac:dyDescent="0.25">
      <c r="A24" s="167" t="s">
        <v>163</v>
      </c>
      <c r="B24" s="396"/>
      <c r="C24" s="396"/>
    </row>
    <row r="25" spans="1:3" s="14" customFormat="1" ht="16.2" customHeight="1" x14ac:dyDescent="0.25">
      <c r="A25" s="168" t="s">
        <v>160</v>
      </c>
      <c r="B25" s="396"/>
      <c r="C25" s="396"/>
    </row>
    <row r="26" spans="1:3" s="14" customFormat="1" ht="16.2" customHeight="1" x14ac:dyDescent="0.25">
      <c r="A26" s="167" t="s">
        <v>161</v>
      </c>
      <c r="B26" s="396"/>
      <c r="C26" s="397"/>
    </row>
    <row r="27" spans="1:3" ht="16.2" customHeight="1" x14ac:dyDescent="0.25">
      <c r="A27" s="167" t="s">
        <v>162</v>
      </c>
      <c r="B27" s="396"/>
      <c r="C27" s="396"/>
    </row>
    <row r="28" spans="1:3" ht="16.2" customHeight="1" x14ac:dyDescent="0.25">
      <c r="A28" s="167" t="s">
        <v>163</v>
      </c>
      <c r="B28" s="396"/>
      <c r="C28" s="396"/>
    </row>
    <row r="29" spans="1:3" ht="16.2" customHeight="1" x14ac:dyDescent="0.25">
      <c r="A29" s="165"/>
      <c r="B29" s="162"/>
      <c r="C29" s="162"/>
    </row>
    <row r="30" spans="1:3" ht="16.2" customHeight="1" x14ac:dyDescent="0.25">
      <c r="A30" s="166" t="s">
        <v>165</v>
      </c>
      <c r="B30" s="412"/>
      <c r="C30" s="413"/>
    </row>
    <row r="31" spans="1:3" ht="26.4" customHeight="1" x14ac:dyDescent="0.25">
      <c r="A31" s="167" t="s">
        <v>320</v>
      </c>
      <c r="B31" s="396"/>
      <c r="C31" s="396"/>
    </row>
    <row r="32" spans="1:3" ht="25.2" customHeight="1" x14ac:dyDescent="0.25">
      <c r="A32" s="167" t="s">
        <v>321</v>
      </c>
      <c r="B32" s="396"/>
      <c r="C32" s="396"/>
    </row>
    <row r="33" spans="1:3" ht="16.2" customHeight="1" x14ac:dyDescent="0.25">
      <c r="A33" s="168" t="s">
        <v>205</v>
      </c>
      <c r="B33" s="396"/>
      <c r="C33" s="396"/>
    </row>
    <row r="34" spans="1:3" ht="16.2" customHeight="1" x14ac:dyDescent="0.25">
      <c r="A34" s="167" t="s">
        <v>161</v>
      </c>
      <c r="B34" s="396"/>
      <c r="C34" s="396"/>
    </row>
    <row r="35" spans="1:3" ht="16.2" customHeight="1" x14ac:dyDescent="0.25">
      <c r="A35" s="167" t="s">
        <v>162</v>
      </c>
      <c r="B35" s="396"/>
      <c r="C35" s="396"/>
    </row>
    <row r="36" spans="1:3" ht="16.2" customHeight="1" x14ac:dyDescent="0.25">
      <c r="A36" s="167" t="s">
        <v>163</v>
      </c>
      <c r="B36" s="396"/>
      <c r="C36" s="396"/>
    </row>
    <row r="37" spans="1:3" ht="16.2" customHeight="1" x14ac:dyDescent="0.25">
      <c r="A37" s="168" t="s">
        <v>160</v>
      </c>
      <c r="B37" s="396"/>
      <c r="C37" s="396"/>
    </row>
    <row r="38" spans="1:3" ht="16.2" customHeight="1" x14ac:dyDescent="0.25">
      <c r="A38" s="167" t="s">
        <v>161</v>
      </c>
      <c r="B38" s="396"/>
      <c r="C38" s="397"/>
    </row>
    <row r="39" spans="1:3" ht="16.2" customHeight="1" x14ac:dyDescent="0.25">
      <c r="A39" s="167" t="s">
        <v>162</v>
      </c>
      <c r="B39" s="396"/>
      <c r="C39" s="396"/>
    </row>
    <row r="40" spans="1:3" ht="16.2" customHeight="1" x14ac:dyDescent="0.25">
      <c r="A40" s="167" t="s">
        <v>163</v>
      </c>
      <c r="B40" s="396"/>
      <c r="C40" s="396"/>
    </row>
    <row r="41" spans="1:3" ht="16.2" customHeight="1" x14ac:dyDescent="0.25">
      <c r="A41" s="119"/>
      <c r="B41" s="115"/>
      <c r="C41" s="115"/>
    </row>
    <row r="42" spans="1:3" ht="16.2" customHeight="1" x14ac:dyDescent="0.25">
      <c r="A42" s="166" t="s">
        <v>166</v>
      </c>
      <c r="B42" s="412"/>
      <c r="C42" s="413"/>
    </row>
    <row r="43" spans="1:3" ht="27" customHeight="1" x14ac:dyDescent="0.25">
      <c r="A43" s="167" t="s">
        <v>320</v>
      </c>
      <c r="B43" s="396"/>
      <c r="C43" s="396"/>
    </row>
    <row r="44" spans="1:3" ht="26.4" customHeight="1" x14ac:dyDescent="0.25">
      <c r="A44" s="167" t="s">
        <v>321</v>
      </c>
      <c r="B44" s="396"/>
      <c r="C44" s="396"/>
    </row>
    <row r="45" spans="1:3" ht="16.2" customHeight="1" x14ac:dyDescent="0.25">
      <c r="A45" s="168" t="s">
        <v>205</v>
      </c>
      <c r="B45" s="396"/>
      <c r="C45" s="396"/>
    </row>
    <row r="46" spans="1:3" ht="16.2" customHeight="1" x14ac:dyDescent="0.25">
      <c r="A46" s="167" t="s">
        <v>161</v>
      </c>
      <c r="B46" s="396"/>
      <c r="C46" s="396"/>
    </row>
    <row r="47" spans="1:3" ht="16.2" customHeight="1" x14ac:dyDescent="0.25">
      <c r="A47" s="167" t="s">
        <v>162</v>
      </c>
      <c r="B47" s="396"/>
      <c r="C47" s="396"/>
    </row>
    <row r="48" spans="1:3" ht="16.2" customHeight="1" x14ac:dyDescent="0.25">
      <c r="A48" s="167" t="s">
        <v>163</v>
      </c>
      <c r="B48" s="396"/>
      <c r="C48" s="396"/>
    </row>
    <row r="49" spans="1:3" ht="16.2" customHeight="1" x14ac:dyDescent="0.25">
      <c r="A49" s="168" t="s">
        <v>160</v>
      </c>
      <c r="B49" s="396"/>
      <c r="C49" s="396"/>
    </row>
    <row r="50" spans="1:3" ht="16.2" customHeight="1" x14ac:dyDescent="0.25">
      <c r="A50" s="167" t="s">
        <v>161</v>
      </c>
      <c r="B50" s="396"/>
      <c r="C50" s="397"/>
    </row>
    <row r="51" spans="1:3" ht="16.2" customHeight="1" x14ac:dyDescent="0.25">
      <c r="A51" s="167" t="s">
        <v>162</v>
      </c>
      <c r="B51" s="396"/>
      <c r="C51" s="396"/>
    </row>
    <row r="52" spans="1:3" ht="16.2" customHeight="1" x14ac:dyDescent="0.25">
      <c r="A52" s="167" t="s">
        <v>163</v>
      </c>
      <c r="B52" s="396"/>
      <c r="C52" s="396"/>
    </row>
  </sheetData>
  <mergeCells count="3">
    <mergeCell ref="B18:C18"/>
    <mergeCell ref="B30:C30"/>
    <mergeCell ref="B42:C42"/>
  </mergeCells>
  <pageMargins left="0.75" right="0.75" top="1" bottom="1" header="0.5" footer="0.5"/>
  <pageSetup orientation="portrait" horizontalDpi="300" verticalDpi="300"/>
  <headerFooter alignWithMargins="0"/>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C000"/>
  </sheetPr>
  <dimension ref="A1:O54"/>
  <sheetViews>
    <sheetView showGridLines="0" workbookViewId="0">
      <pane ySplit="2" topLeftCell="A3" activePane="bottomLeft" state="frozen"/>
      <selection pane="bottomLeft" activeCell="A2" sqref="A2"/>
    </sheetView>
  </sheetViews>
  <sheetFormatPr defaultColWidth="8.6640625" defaultRowHeight="13.2" x14ac:dyDescent="0.25"/>
  <cols>
    <col min="1" max="1" width="26" customWidth="1"/>
    <col min="2" max="2" width="6.77734375" bestFit="1" customWidth="1"/>
    <col min="3" max="3" width="7.6640625" customWidth="1"/>
    <col min="4" max="4" width="7.109375" bestFit="1" customWidth="1"/>
    <col min="5" max="5" width="6.77734375" bestFit="1" customWidth="1"/>
    <col min="6" max="6" width="7.44140625" bestFit="1" customWidth="1"/>
    <col min="7" max="7" width="6.88671875" bestFit="1" customWidth="1"/>
    <col min="8" max="8" width="6.44140625" bestFit="1" customWidth="1"/>
    <col min="9" max="10" width="7.21875" bestFit="1" customWidth="1"/>
    <col min="11" max="11" width="6.77734375" bestFit="1" customWidth="1"/>
    <col min="12" max="13" width="7.109375" bestFit="1" customWidth="1"/>
  </cols>
  <sheetData>
    <row r="1" spans="1:13" ht="9" customHeight="1" x14ac:dyDescent="0.25"/>
    <row r="2" spans="1:13" s="34" customFormat="1" ht="21.75" customHeight="1" x14ac:dyDescent="0.25">
      <c r="A2" s="83" t="s">
        <v>384</v>
      </c>
      <c r="B2" s="38"/>
    </row>
    <row r="3" spans="1:13" ht="9" customHeight="1" x14ac:dyDescent="0.4">
      <c r="A3" s="35"/>
      <c r="B3" s="24"/>
      <c r="C3" s="24"/>
      <c r="D3" s="24"/>
      <c r="E3" s="24"/>
      <c r="F3" s="24"/>
      <c r="G3" s="24"/>
      <c r="H3" s="24"/>
      <c r="I3" s="24"/>
      <c r="J3" s="24"/>
      <c r="K3" s="24"/>
      <c r="L3" s="24"/>
      <c r="M3" s="24"/>
    </row>
    <row r="4" spans="1:13" ht="15.6" customHeight="1" x14ac:dyDescent="0.25">
      <c r="A4" s="174"/>
      <c r="B4" s="175">
        <v>41287</v>
      </c>
      <c r="C4" s="175">
        <v>41318</v>
      </c>
      <c r="D4" s="175">
        <v>41346</v>
      </c>
      <c r="E4" s="175">
        <v>41377</v>
      </c>
      <c r="F4" s="175">
        <v>41407</v>
      </c>
      <c r="G4" s="175">
        <v>41438</v>
      </c>
      <c r="H4" s="175">
        <v>41468</v>
      </c>
      <c r="I4" s="175">
        <v>41499</v>
      </c>
      <c r="J4" s="175">
        <v>41530</v>
      </c>
      <c r="K4" s="175">
        <v>41560</v>
      </c>
      <c r="L4" s="175">
        <v>41591</v>
      </c>
      <c r="M4" s="175">
        <v>41621</v>
      </c>
    </row>
    <row r="5" spans="1:13" ht="27" customHeight="1" x14ac:dyDescent="0.25">
      <c r="A5" s="168" t="s">
        <v>177</v>
      </c>
      <c r="B5" s="414" t="s">
        <v>178</v>
      </c>
      <c r="C5" s="415"/>
      <c r="D5" s="415"/>
      <c r="E5" s="415"/>
      <c r="F5" s="415"/>
      <c r="G5" s="415"/>
      <c r="H5" s="415"/>
      <c r="I5" s="415"/>
      <c r="J5" s="415"/>
      <c r="K5" s="415"/>
      <c r="L5" s="415"/>
      <c r="M5" s="416"/>
    </row>
    <row r="6" spans="1:13" ht="15.6" customHeight="1" x14ac:dyDescent="0.25">
      <c r="A6" s="187" t="s">
        <v>160</v>
      </c>
      <c r="B6" s="417" t="s">
        <v>190</v>
      </c>
      <c r="C6" s="418"/>
      <c r="D6" s="418"/>
      <c r="E6" s="418"/>
      <c r="F6" s="418"/>
      <c r="G6" s="418"/>
      <c r="H6" s="418"/>
      <c r="I6" s="418"/>
      <c r="J6" s="418"/>
      <c r="K6" s="418"/>
      <c r="L6" s="418"/>
      <c r="M6" s="419"/>
    </row>
    <row r="7" spans="1:13" ht="15.6" customHeight="1" x14ac:dyDescent="0.25">
      <c r="A7" s="188" t="s">
        <v>179</v>
      </c>
      <c r="B7" s="153"/>
      <c r="C7" s="176"/>
      <c r="D7" s="137"/>
      <c r="E7" s="137"/>
      <c r="F7" s="137"/>
      <c r="G7" s="137"/>
      <c r="H7" s="137"/>
      <c r="I7" s="137"/>
      <c r="J7" s="137"/>
      <c r="K7" s="137"/>
      <c r="L7" s="137"/>
      <c r="M7" s="137"/>
    </row>
    <row r="8" spans="1:13" ht="15.6" customHeight="1" x14ac:dyDescent="0.25">
      <c r="A8" s="189" t="s">
        <v>180</v>
      </c>
      <c r="B8" s="177"/>
      <c r="C8" s="177"/>
      <c r="D8" s="137"/>
      <c r="E8" s="176"/>
      <c r="F8" s="137"/>
      <c r="G8" s="137"/>
      <c r="H8" s="137"/>
      <c r="I8" s="137"/>
      <c r="J8" s="137"/>
      <c r="K8" s="137"/>
      <c r="L8" s="137"/>
      <c r="M8" s="137"/>
    </row>
    <row r="9" spans="1:13" ht="15.6" customHeight="1" x14ac:dyDescent="0.25">
      <c r="A9" s="189" t="s">
        <v>181</v>
      </c>
      <c r="B9" s="177"/>
      <c r="C9" s="177"/>
      <c r="D9" s="137"/>
      <c r="E9" s="137"/>
      <c r="F9" s="137"/>
      <c r="G9" s="137"/>
      <c r="H9" s="176"/>
      <c r="I9" s="137"/>
      <c r="J9" s="137"/>
      <c r="K9" s="137"/>
      <c r="L9" s="137"/>
      <c r="M9" s="137"/>
    </row>
    <row r="10" spans="1:13" s="24" customFormat="1" ht="15.6" customHeight="1" x14ac:dyDescent="0.25">
      <c r="A10" s="188" t="s">
        <v>182</v>
      </c>
      <c r="B10" s="154"/>
      <c r="C10" s="177"/>
      <c r="D10" s="137"/>
      <c r="E10" s="137"/>
      <c r="F10" s="137"/>
      <c r="G10" s="137"/>
      <c r="H10" s="137"/>
      <c r="I10" s="137"/>
      <c r="J10" s="137"/>
      <c r="K10" s="137"/>
      <c r="L10" s="176"/>
      <c r="M10" s="137"/>
    </row>
    <row r="11" spans="1:13" x14ac:dyDescent="0.25">
      <c r="A11" s="423"/>
      <c r="B11" s="424"/>
      <c r="C11" s="424"/>
      <c r="D11" s="424"/>
      <c r="E11" s="424"/>
      <c r="F11" s="424"/>
      <c r="G11" s="424"/>
      <c r="H11" s="424"/>
      <c r="I11" s="424"/>
      <c r="J11" s="424"/>
      <c r="K11" s="424"/>
      <c r="L11" s="424"/>
      <c r="M11" s="425"/>
    </row>
    <row r="12" spans="1:13" ht="24" hidden="1" customHeight="1" x14ac:dyDescent="0.25">
      <c r="A12" s="154"/>
      <c r="B12" s="177"/>
      <c r="C12" s="177"/>
      <c r="D12" s="137"/>
      <c r="E12" s="137"/>
      <c r="F12" s="137"/>
      <c r="G12" s="137"/>
      <c r="H12" s="137"/>
      <c r="I12" s="137"/>
      <c r="J12" s="137"/>
      <c r="K12" s="137"/>
      <c r="L12" s="137"/>
      <c r="M12" s="137"/>
    </row>
    <row r="13" spans="1:13" hidden="1" x14ac:dyDescent="0.25">
      <c r="A13" s="154"/>
      <c r="B13" s="177"/>
      <c r="C13" s="177"/>
      <c r="D13" s="137"/>
      <c r="E13" s="137"/>
      <c r="F13" s="137"/>
      <c r="G13" s="137"/>
      <c r="H13" s="137"/>
      <c r="I13" s="137"/>
      <c r="J13" s="137"/>
      <c r="K13" s="137"/>
      <c r="L13" s="137"/>
      <c r="M13" s="137"/>
    </row>
    <row r="14" spans="1:13" ht="39" hidden="1" customHeight="1" x14ac:dyDescent="0.25">
      <c r="A14" s="154"/>
      <c r="B14" s="177"/>
      <c r="C14" s="177"/>
      <c r="D14" s="137"/>
      <c r="E14" s="137"/>
      <c r="F14" s="137"/>
      <c r="G14" s="137"/>
      <c r="H14" s="137"/>
      <c r="I14" s="137"/>
      <c r="J14" s="137"/>
      <c r="K14" s="137"/>
      <c r="L14" s="137"/>
      <c r="M14" s="137"/>
    </row>
    <row r="15" spans="1:13" hidden="1" x14ac:dyDescent="0.25">
      <c r="A15" s="154"/>
      <c r="B15" s="177"/>
      <c r="C15" s="177"/>
      <c r="D15" s="137"/>
      <c r="E15" s="137"/>
      <c r="F15" s="137"/>
      <c r="G15" s="137"/>
      <c r="H15" s="137"/>
      <c r="I15" s="137"/>
      <c r="J15" s="137"/>
      <c r="K15" s="137"/>
      <c r="L15" s="137"/>
      <c r="M15" s="137"/>
    </row>
    <row r="16" spans="1:13" hidden="1" x14ac:dyDescent="0.25">
      <c r="A16" s="154"/>
      <c r="B16" s="177"/>
      <c r="C16" s="177"/>
      <c r="D16" s="137"/>
      <c r="E16" s="137"/>
      <c r="F16" s="137"/>
      <c r="G16" s="137"/>
      <c r="H16" s="137"/>
      <c r="I16" s="137"/>
      <c r="J16" s="137"/>
      <c r="K16" s="137"/>
      <c r="L16" s="137"/>
      <c r="M16" s="137"/>
    </row>
    <row r="17" spans="1:15" hidden="1" x14ac:dyDescent="0.25">
      <c r="A17" s="154"/>
      <c r="B17" s="177"/>
      <c r="C17" s="177"/>
      <c r="D17" s="137"/>
      <c r="E17" s="137"/>
      <c r="F17" s="137"/>
      <c r="G17" s="137"/>
      <c r="H17" s="137"/>
      <c r="I17" s="137"/>
      <c r="J17" s="137"/>
      <c r="K17" s="137"/>
      <c r="L17" s="137"/>
      <c r="M17" s="137"/>
    </row>
    <row r="18" spans="1:15" hidden="1" x14ac:dyDescent="0.25">
      <c r="A18" s="154"/>
      <c r="B18" s="177"/>
      <c r="C18" s="177"/>
      <c r="D18" s="137"/>
      <c r="E18" s="137"/>
      <c r="F18" s="137"/>
      <c r="G18" s="137"/>
      <c r="H18" s="137"/>
      <c r="I18" s="137"/>
      <c r="J18" s="137"/>
      <c r="K18" s="137"/>
      <c r="L18" s="137"/>
      <c r="M18" s="137"/>
    </row>
    <row r="19" spans="1:15" ht="15" customHeight="1" x14ac:dyDescent="0.25">
      <c r="A19" s="178"/>
      <c r="B19" s="179">
        <v>41287</v>
      </c>
      <c r="C19" s="179">
        <v>41318</v>
      </c>
      <c r="D19" s="179">
        <v>41346</v>
      </c>
      <c r="E19" s="179">
        <v>41377</v>
      </c>
      <c r="F19" s="179">
        <v>41407</v>
      </c>
      <c r="G19" s="179">
        <v>41438</v>
      </c>
      <c r="H19" s="179">
        <v>41468</v>
      </c>
      <c r="I19" s="179">
        <v>41499</v>
      </c>
      <c r="J19" s="179">
        <v>41530</v>
      </c>
      <c r="K19" s="179">
        <v>41560</v>
      </c>
      <c r="L19" s="179">
        <v>41591</v>
      </c>
      <c r="M19" s="179">
        <v>41621</v>
      </c>
    </row>
    <row r="20" spans="1:15" ht="26.4" customHeight="1" x14ac:dyDescent="0.25">
      <c r="A20" s="168" t="s">
        <v>177</v>
      </c>
      <c r="B20" s="414" t="s">
        <v>183</v>
      </c>
      <c r="C20" s="415"/>
      <c r="D20" s="415"/>
      <c r="E20" s="415"/>
      <c r="F20" s="415"/>
      <c r="G20" s="415"/>
      <c r="H20" s="415"/>
      <c r="I20" s="415"/>
      <c r="J20" s="415"/>
      <c r="K20" s="415"/>
      <c r="L20" s="415"/>
      <c r="M20" s="416"/>
    </row>
    <row r="21" spans="1:15" ht="15" customHeight="1" x14ac:dyDescent="0.25">
      <c r="A21" s="190" t="s">
        <v>184</v>
      </c>
      <c r="B21" s="420" t="s">
        <v>191</v>
      </c>
      <c r="C21" s="421"/>
      <c r="D21" s="421"/>
      <c r="E21" s="421"/>
      <c r="F21" s="421"/>
      <c r="G21" s="421"/>
      <c r="H21" s="421"/>
      <c r="I21" s="421"/>
      <c r="J21" s="421"/>
      <c r="K21" s="421"/>
      <c r="L21" s="421"/>
      <c r="M21" s="422"/>
    </row>
    <row r="22" spans="1:15" ht="15" customHeight="1" x14ac:dyDescent="0.25">
      <c r="A22" s="189" t="s">
        <v>185</v>
      </c>
      <c r="B22" s="180"/>
      <c r="C22" s="177"/>
      <c r="D22" s="137"/>
      <c r="E22" s="137"/>
      <c r="F22" s="137"/>
      <c r="G22" s="137"/>
      <c r="H22" s="137"/>
      <c r="I22" s="137"/>
      <c r="J22" s="137"/>
      <c r="K22" s="137"/>
      <c r="L22" s="137"/>
      <c r="M22" s="137"/>
    </row>
    <row r="23" spans="1:15" ht="15" customHeight="1" x14ac:dyDescent="0.25">
      <c r="A23" s="188" t="s">
        <v>186</v>
      </c>
      <c r="B23" s="154"/>
      <c r="C23" s="177"/>
      <c r="D23" s="137"/>
      <c r="E23" s="137"/>
      <c r="F23" s="180"/>
      <c r="G23" s="137"/>
      <c r="H23" s="137"/>
      <c r="I23" s="137"/>
      <c r="J23" s="137"/>
      <c r="K23" s="137"/>
      <c r="L23" s="137"/>
      <c r="M23" s="137"/>
    </row>
    <row r="24" spans="1:15" ht="15" customHeight="1" x14ac:dyDescent="0.25">
      <c r="A24" s="189" t="s">
        <v>187</v>
      </c>
      <c r="B24" s="177"/>
      <c r="C24" s="177"/>
      <c r="D24" s="137"/>
      <c r="E24" s="137"/>
      <c r="F24" s="137"/>
      <c r="G24" s="137"/>
      <c r="H24" s="137"/>
      <c r="I24" s="180"/>
      <c r="J24" s="137"/>
      <c r="K24" s="137"/>
      <c r="L24" s="137"/>
      <c r="M24" s="137"/>
    </row>
    <row r="25" spans="1:15" ht="15" customHeight="1" x14ac:dyDescent="0.25">
      <c r="A25" s="189" t="s">
        <v>188</v>
      </c>
      <c r="B25" s="177"/>
      <c r="C25" s="177"/>
      <c r="D25" s="137"/>
      <c r="E25" s="137"/>
      <c r="F25" s="137"/>
      <c r="G25" s="137"/>
      <c r="H25" s="137"/>
      <c r="I25" s="137"/>
      <c r="J25" s="137"/>
      <c r="K25" s="180"/>
      <c r="L25" s="137"/>
      <c r="M25" s="137"/>
    </row>
    <row r="26" spans="1:15" x14ac:dyDescent="0.25">
      <c r="A26" s="423"/>
      <c r="B26" s="424"/>
      <c r="C26" s="424"/>
      <c r="D26" s="424"/>
      <c r="E26" s="424"/>
      <c r="F26" s="424"/>
      <c r="G26" s="424"/>
      <c r="H26" s="424"/>
      <c r="I26" s="424"/>
      <c r="J26" s="424"/>
      <c r="K26" s="424"/>
      <c r="L26" s="424"/>
      <c r="M26" s="425"/>
      <c r="O26" s="51"/>
    </row>
    <row r="27" spans="1:15" ht="15.6" customHeight="1" x14ac:dyDescent="0.25">
      <c r="A27" s="178"/>
      <c r="B27" s="179">
        <v>41287</v>
      </c>
      <c r="C27" s="179">
        <v>41318</v>
      </c>
      <c r="D27" s="179">
        <v>41346</v>
      </c>
      <c r="E27" s="179">
        <v>41377</v>
      </c>
      <c r="F27" s="179">
        <v>41407</v>
      </c>
      <c r="G27" s="179">
        <v>41438</v>
      </c>
      <c r="H27" s="179">
        <v>41468</v>
      </c>
      <c r="I27" s="179">
        <v>41499</v>
      </c>
      <c r="J27" s="179">
        <v>41530</v>
      </c>
      <c r="K27" s="179">
        <v>41560</v>
      </c>
      <c r="L27" s="179">
        <v>41591</v>
      </c>
      <c r="M27" s="179">
        <v>41621</v>
      </c>
    </row>
    <row r="28" spans="1:15" ht="27.6" customHeight="1" x14ac:dyDescent="0.25">
      <c r="A28" s="168" t="s">
        <v>177</v>
      </c>
      <c r="B28" s="414" t="s">
        <v>303</v>
      </c>
      <c r="C28" s="415"/>
      <c r="D28" s="415"/>
      <c r="E28" s="415"/>
      <c r="F28" s="415"/>
      <c r="G28" s="415"/>
      <c r="H28" s="415"/>
      <c r="I28" s="415"/>
      <c r="J28" s="415"/>
      <c r="K28" s="415"/>
      <c r="L28" s="415"/>
      <c r="M28" s="416"/>
    </row>
    <row r="29" spans="1:15" ht="15.6" customHeight="1" x14ac:dyDescent="0.25">
      <c r="A29" s="187" t="s">
        <v>184</v>
      </c>
      <c r="B29" s="420" t="s">
        <v>192</v>
      </c>
      <c r="C29" s="421"/>
      <c r="D29" s="421"/>
      <c r="E29" s="421"/>
      <c r="F29" s="421"/>
      <c r="G29" s="421"/>
      <c r="H29" s="421"/>
      <c r="I29" s="421"/>
      <c r="J29" s="421"/>
      <c r="K29" s="421"/>
      <c r="L29" s="421"/>
      <c r="M29" s="422"/>
    </row>
    <row r="30" spans="1:15" ht="15.6" customHeight="1" x14ac:dyDescent="0.25">
      <c r="A30" s="191" t="s">
        <v>189</v>
      </c>
      <c r="B30" s="181"/>
      <c r="C30" s="177"/>
      <c r="D30" s="137"/>
      <c r="E30" s="182"/>
      <c r="F30" s="137"/>
      <c r="G30" s="137"/>
      <c r="H30" s="182"/>
      <c r="I30" s="137"/>
      <c r="J30" s="137"/>
      <c r="K30" s="182"/>
      <c r="L30" s="137"/>
      <c r="M30" s="137"/>
    </row>
    <row r="31" spans="1:15" ht="13.8" x14ac:dyDescent="0.25">
      <c r="A31" s="429"/>
      <c r="B31" s="430"/>
      <c r="C31" s="430"/>
      <c r="D31" s="430"/>
      <c r="E31" s="430"/>
      <c r="F31" s="430"/>
      <c r="G31" s="430"/>
      <c r="H31" s="430"/>
      <c r="I31" s="430"/>
      <c r="J31" s="430"/>
      <c r="K31" s="430"/>
      <c r="L31" s="430"/>
      <c r="M31" s="431"/>
    </row>
    <row r="32" spans="1:15" ht="17.399999999999999" customHeight="1" x14ac:dyDescent="0.25">
      <c r="A32" s="178"/>
      <c r="B32" s="179">
        <v>41287</v>
      </c>
      <c r="C32" s="179">
        <v>41318</v>
      </c>
      <c r="D32" s="179">
        <v>41346</v>
      </c>
      <c r="E32" s="179">
        <v>41377</v>
      </c>
      <c r="F32" s="179">
        <v>41407</v>
      </c>
      <c r="G32" s="179">
        <v>41438</v>
      </c>
      <c r="H32" s="179">
        <v>41468</v>
      </c>
      <c r="I32" s="179">
        <v>41499</v>
      </c>
      <c r="J32" s="179">
        <v>41530</v>
      </c>
      <c r="K32" s="179">
        <v>41560</v>
      </c>
      <c r="L32" s="179">
        <v>41591</v>
      </c>
      <c r="M32" s="179">
        <v>41621</v>
      </c>
    </row>
    <row r="33" spans="1:13" ht="25.2" customHeight="1" x14ac:dyDescent="0.25">
      <c r="A33" s="168" t="s">
        <v>177</v>
      </c>
      <c r="B33" s="414" t="s">
        <v>457</v>
      </c>
      <c r="C33" s="415"/>
      <c r="D33" s="415"/>
      <c r="E33" s="415"/>
      <c r="F33" s="415"/>
      <c r="G33" s="415"/>
      <c r="H33" s="415"/>
      <c r="I33" s="415"/>
      <c r="J33" s="415"/>
      <c r="K33" s="415"/>
      <c r="L33" s="415"/>
      <c r="M33" s="416"/>
    </row>
    <row r="34" spans="1:13" ht="18.600000000000001" customHeight="1" x14ac:dyDescent="0.25">
      <c r="A34" s="192" t="s">
        <v>184</v>
      </c>
      <c r="B34" s="420" t="s">
        <v>193</v>
      </c>
      <c r="C34" s="421"/>
      <c r="D34" s="421"/>
      <c r="E34" s="421"/>
      <c r="F34" s="421"/>
      <c r="G34" s="421"/>
      <c r="H34" s="421"/>
      <c r="I34" s="421"/>
      <c r="J34" s="421"/>
      <c r="K34" s="421"/>
      <c r="L34" s="421"/>
      <c r="M34" s="422"/>
    </row>
    <row r="35" spans="1:13" ht="17.399999999999999" customHeight="1" x14ac:dyDescent="0.25">
      <c r="A35" s="191" t="s">
        <v>194</v>
      </c>
      <c r="B35" s="183"/>
      <c r="C35" s="183"/>
      <c r="D35" s="183"/>
      <c r="E35" s="183"/>
      <c r="F35" s="183"/>
      <c r="G35" s="184"/>
      <c r="H35" s="184"/>
      <c r="I35" s="184"/>
      <c r="J35" s="184"/>
      <c r="K35" s="184"/>
      <c r="L35" s="184"/>
      <c r="M35" s="184"/>
    </row>
    <row r="36" spans="1:13" ht="17.399999999999999" customHeight="1" x14ac:dyDescent="0.25">
      <c r="A36" s="191" t="s">
        <v>148</v>
      </c>
      <c r="B36" s="185"/>
      <c r="C36" s="177"/>
      <c r="D36" s="137"/>
      <c r="E36" s="137"/>
      <c r="F36" s="137"/>
      <c r="G36" s="137"/>
      <c r="H36" s="137"/>
      <c r="I36" s="137"/>
      <c r="J36" s="137"/>
      <c r="K36" s="137"/>
      <c r="L36" s="137"/>
      <c r="M36" s="137"/>
    </row>
    <row r="37" spans="1:13" ht="17.399999999999999" customHeight="1" x14ac:dyDescent="0.25">
      <c r="A37" s="191" t="s">
        <v>88</v>
      </c>
      <c r="B37" s="185"/>
      <c r="C37" s="177"/>
      <c r="D37" s="137"/>
      <c r="E37" s="186"/>
      <c r="F37" s="186"/>
      <c r="G37" s="186"/>
      <c r="H37" s="186"/>
      <c r="I37" s="186"/>
      <c r="J37" s="137"/>
      <c r="K37" s="137"/>
      <c r="L37" s="137"/>
      <c r="M37" s="137"/>
    </row>
    <row r="38" spans="1:13" x14ac:dyDescent="0.25">
      <c r="A38" s="426"/>
      <c r="B38" s="427"/>
      <c r="C38" s="427"/>
      <c r="D38" s="427"/>
      <c r="E38" s="427"/>
      <c r="F38" s="427"/>
      <c r="G38" s="427"/>
      <c r="H38" s="427"/>
      <c r="I38" s="427"/>
      <c r="J38" s="427"/>
      <c r="K38" s="427"/>
      <c r="L38" s="427"/>
      <c r="M38" s="428"/>
    </row>
    <row r="39" spans="1:13" ht="16.2" customHeight="1" x14ac:dyDescent="0.25">
      <c r="A39" s="178"/>
      <c r="B39" s="179">
        <v>41287</v>
      </c>
      <c r="C39" s="179">
        <v>41318</v>
      </c>
      <c r="D39" s="179">
        <v>41346</v>
      </c>
      <c r="E39" s="179">
        <v>41377</v>
      </c>
      <c r="F39" s="179">
        <v>41407</v>
      </c>
      <c r="G39" s="179">
        <v>41438</v>
      </c>
      <c r="H39" s="179">
        <v>41468</v>
      </c>
      <c r="I39" s="179">
        <v>41499</v>
      </c>
      <c r="J39" s="179">
        <v>41530</v>
      </c>
      <c r="K39" s="179">
        <v>41560</v>
      </c>
      <c r="L39" s="179">
        <v>41591</v>
      </c>
      <c r="M39" s="179">
        <v>41621</v>
      </c>
    </row>
    <row r="40" spans="1:13" ht="26.4" customHeight="1" x14ac:dyDescent="0.25">
      <c r="A40" s="168" t="s">
        <v>177</v>
      </c>
      <c r="B40" s="414"/>
      <c r="C40" s="415"/>
      <c r="D40" s="415"/>
      <c r="E40" s="415"/>
      <c r="F40" s="415"/>
      <c r="G40" s="415"/>
      <c r="H40" s="415"/>
      <c r="I40" s="415"/>
      <c r="J40" s="415"/>
      <c r="K40" s="415"/>
      <c r="L40" s="415"/>
      <c r="M40" s="416"/>
    </row>
    <row r="41" spans="1:13" ht="16.2" customHeight="1" x14ac:dyDescent="0.25">
      <c r="A41" s="193"/>
      <c r="B41" s="137"/>
      <c r="C41" s="137"/>
      <c r="D41" s="137"/>
      <c r="E41" s="137"/>
      <c r="F41" s="137"/>
      <c r="G41" s="137"/>
      <c r="H41" s="137"/>
      <c r="I41" s="137"/>
      <c r="J41" s="137"/>
      <c r="K41" s="137"/>
      <c r="L41" s="137"/>
      <c r="M41" s="137"/>
    </row>
    <row r="42" spans="1:13" ht="16.2" customHeight="1" x14ac:dyDescent="0.25">
      <c r="A42" s="193"/>
      <c r="B42" s="137"/>
      <c r="C42" s="137"/>
      <c r="D42" s="137"/>
      <c r="E42" s="137"/>
      <c r="F42" s="137"/>
      <c r="G42" s="137"/>
      <c r="H42" s="137"/>
      <c r="I42" s="137"/>
      <c r="J42" s="137"/>
      <c r="K42" s="137"/>
      <c r="L42" s="137"/>
      <c r="M42" s="137"/>
    </row>
    <row r="43" spans="1:13" ht="16.2" customHeight="1" x14ac:dyDescent="0.25">
      <c r="A43" s="193"/>
      <c r="B43" s="137"/>
      <c r="C43" s="137"/>
      <c r="D43" s="137"/>
      <c r="E43" s="137"/>
      <c r="F43" s="137"/>
      <c r="G43" s="137"/>
      <c r="H43" s="137"/>
      <c r="I43" s="137"/>
      <c r="J43" s="137"/>
      <c r="K43" s="137"/>
      <c r="L43" s="137"/>
      <c r="M43" s="137"/>
    </row>
    <row r="44" spans="1:13" x14ac:dyDescent="0.25">
      <c r="A44" s="426"/>
      <c r="B44" s="427"/>
      <c r="C44" s="427"/>
      <c r="D44" s="427"/>
      <c r="E44" s="427"/>
      <c r="F44" s="427"/>
      <c r="G44" s="427"/>
      <c r="H44" s="427"/>
      <c r="I44" s="427"/>
      <c r="J44" s="427"/>
      <c r="K44" s="427"/>
      <c r="L44" s="427"/>
      <c r="M44" s="428"/>
    </row>
    <row r="45" spans="1:13" ht="15.6" customHeight="1" x14ac:dyDescent="0.25">
      <c r="A45" s="178"/>
      <c r="B45" s="179">
        <v>41287</v>
      </c>
      <c r="C45" s="179">
        <v>41318</v>
      </c>
      <c r="D45" s="179">
        <v>41346</v>
      </c>
      <c r="E45" s="179">
        <v>41377</v>
      </c>
      <c r="F45" s="179">
        <v>41407</v>
      </c>
      <c r="G45" s="179">
        <v>41438</v>
      </c>
      <c r="H45" s="179">
        <v>41468</v>
      </c>
      <c r="I45" s="179">
        <v>41499</v>
      </c>
      <c r="J45" s="179">
        <v>41530</v>
      </c>
      <c r="K45" s="179">
        <v>41560</v>
      </c>
      <c r="L45" s="179">
        <v>41591</v>
      </c>
      <c r="M45" s="179">
        <v>41621</v>
      </c>
    </row>
    <row r="46" spans="1:13" ht="26.4" customHeight="1" x14ac:dyDescent="0.25">
      <c r="A46" s="168" t="s">
        <v>177</v>
      </c>
      <c r="B46" s="414"/>
      <c r="C46" s="415"/>
      <c r="D46" s="415"/>
      <c r="E46" s="415"/>
      <c r="F46" s="415"/>
      <c r="G46" s="415"/>
      <c r="H46" s="415"/>
      <c r="I46" s="415"/>
      <c r="J46" s="415"/>
      <c r="K46" s="415"/>
      <c r="L46" s="415"/>
      <c r="M46" s="416"/>
    </row>
    <row r="47" spans="1:13" ht="15.6" customHeight="1" x14ac:dyDescent="0.25">
      <c r="A47" s="193"/>
      <c r="B47" s="137"/>
      <c r="C47" s="137"/>
      <c r="D47" s="137"/>
      <c r="E47" s="137"/>
      <c r="F47" s="137"/>
      <c r="G47" s="137"/>
      <c r="H47" s="137"/>
      <c r="I47" s="137"/>
      <c r="J47" s="137"/>
      <c r="K47" s="137"/>
      <c r="L47" s="137"/>
      <c r="M47" s="137"/>
    </row>
    <row r="48" spans="1:13" ht="15.6" customHeight="1" x14ac:dyDescent="0.25">
      <c r="A48" s="193"/>
      <c r="B48" s="137"/>
      <c r="C48" s="137"/>
      <c r="D48" s="137"/>
      <c r="E48" s="137"/>
      <c r="F48" s="137"/>
      <c r="G48" s="137"/>
      <c r="H48" s="137"/>
      <c r="I48" s="137"/>
      <c r="J48" s="137"/>
      <c r="K48" s="137"/>
      <c r="L48" s="137"/>
      <c r="M48" s="137"/>
    </row>
    <row r="49" spans="1:13" ht="15.6" customHeight="1" x14ac:dyDescent="0.25">
      <c r="A49" s="193"/>
      <c r="B49" s="137"/>
      <c r="C49" s="137"/>
      <c r="D49" s="137"/>
      <c r="E49" s="137"/>
      <c r="F49" s="137"/>
      <c r="G49" s="137"/>
      <c r="H49" s="137"/>
      <c r="I49" s="137"/>
      <c r="J49" s="137"/>
      <c r="K49" s="137"/>
      <c r="L49" s="137"/>
      <c r="M49" s="137"/>
    </row>
    <row r="50" spans="1:13" ht="15.6" customHeight="1" x14ac:dyDescent="0.25">
      <c r="A50" s="193"/>
      <c r="B50" s="137"/>
      <c r="C50" s="137"/>
      <c r="D50" s="137"/>
      <c r="E50" s="137"/>
      <c r="F50" s="137"/>
      <c r="G50" s="137"/>
      <c r="H50" s="137"/>
      <c r="I50" s="137"/>
      <c r="J50" s="137"/>
      <c r="K50" s="137"/>
      <c r="L50" s="137"/>
      <c r="M50" s="137"/>
    </row>
    <row r="51" spans="1:13" ht="15.6" customHeight="1" x14ac:dyDescent="0.25">
      <c r="A51" s="193"/>
      <c r="B51" s="137"/>
      <c r="C51" s="137"/>
      <c r="D51" s="137"/>
      <c r="E51" s="137"/>
      <c r="F51" s="137"/>
      <c r="G51" s="137"/>
      <c r="H51" s="137"/>
      <c r="I51" s="137"/>
      <c r="J51" s="137"/>
      <c r="K51" s="137"/>
      <c r="L51" s="137"/>
      <c r="M51" s="137"/>
    </row>
    <row r="52" spans="1:13" ht="15.6" customHeight="1" x14ac:dyDescent="0.25">
      <c r="A52" s="193"/>
      <c r="B52" s="137"/>
      <c r="C52" s="137"/>
      <c r="D52" s="137"/>
      <c r="E52" s="137"/>
      <c r="F52" s="137"/>
      <c r="G52" s="137"/>
      <c r="H52" s="137"/>
      <c r="I52" s="137"/>
      <c r="J52" s="137"/>
      <c r="K52" s="137"/>
      <c r="L52" s="137"/>
      <c r="M52" s="137"/>
    </row>
    <row r="53" spans="1:13" ht="15.6" customHeight="1" x14ac:dyDescent="0.25">
      <c r="A53" s="193"/>
      <c r="B53" s="137"/>
      <c r="C53" s="137"/>
      <c r="D53" s="137"/>
      <c r="E53" s="137"/>
      <c r="F53" s="137"/>
      <c r="G53" s="137"/>
      <c r="H53" s="137"/>
      <c r="I53" s="137"/>
      <c r="J53" s="137"/>
      <c r="K53" s="137"/>
      <c r="L53" s="137"/>
      <c r="M53" s="137"/>
    </row>
    <row r="54" spans="1:13" ht="15.6" customHeight="1" x14ac:dyDescent="0.25">
      <c r="A54" s="193"/>
      <c r="B54" s="137"/>
      <c r="C54" s="137"/>
      <c r="D54" s="137"/>
      <c r="E54" s="137"/>
      <c r="F54" s="137"/>
      <c r="G54" s="137"/>
      <c r="H54" s="137"/>
      <c r="I54" s="137"/>
      <c r="J54" s="137"/>
      <c r="K54" s="137"/>
      <c r="L54" s="137"/>
      <c r="M54" s="137"/>
    </row>
  </sheetData>
  <mergeCells count="15">
    <mergeCell ref="B29:M29"/>
    <mergeCell ref="B34:M34"/>
    <mergeCell ref="B40:M40"/>
    <mergeCell ref="B46:M46"/>
    <mergeCell ref="A11:M11"/>
    <mergeCell ref="A26:M26"/>
    <mergeCell ref="A38:M38"/>
    <mergeCell ref="A44:M44"/>
    <mergeCell ref="A31:M31"/>
    <mergeCell ref="B33:M33"/>
    <mergeCell ref="B5:M5"/>
    <mergeCell ref="B20:M20"/>
    <mergeCell ref="B28:M28"/>
    <mergeCell ref="B6:M6"/>
    <mergeCell ref="B21:M21"/>
  </mergeCells>
  <dataValidations count="3">
    <dataValidation type="list" allowBlank="1" showInputMessage="1" showErrorMessage="1" sqref="B12">
      <formula1>HealthTopics</formula1>
    </dataValidation>
    <dataValidation type="list" allowBlank="1" showInputMessage="1" showErrorMessage="1" sqref="B16">
      <formula1>INDIRECT(SUBSTITUTE(#REF!&amp;B16," ",""))</formula1>
    </dataValidation>
    <dataValidation type="list" allowBlank="1" showInputMessage="1" showErrorMessage="1" sqref="B14">
      <formula1>INDIRECT(#REF!)</formula1>
    </dataValidation>
  </dataValidations>
  <pageMargins left="0.75" right="0.75" top="1" bottom="1" header="0.5" footer="0.5"/>
  <pageSetup paperSize="7" orientation="landscape" horizontalDpi="300" verticalDpi="300"/>
  <headerFooter alignWithMargins="0"/>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6" tint="-0.249977111117893"/>
  </sheetPr>
  <dimension ref="A1:P39"/>
  <sheetViews>
    <sheetView showGridLines="0" workbookViewId="0">
      <pane ySplit="2" topLeftCell="A27" activePane="bottomLeft" state="frozen"/>
      <selection pane="bottomLeft" activeCell="J31" sqref="A19:J31"/>
    </sheetView>
  </sheetViews>
  <sheetFormatPr defaultColWidth="8.6640625" defaultRowHeight="13.2" x14ac:dyDescent="0.25"/>
  <cols>
    <col min="1" max="1" width="15.109375" customWidth="1"/>
    <col min="2" max="2" width="22.6640625" customWidth="1"/>
    <col min="3" max="3" width="11.44140625" customWidth="1"/>
    <col min="4" max="4" width="9.44140625" customWidth="1"/>
    <col min="5" max="5" width="12" customWidth="1"/>
    <col min="6" max="6" width="13.33203125" customWidth="1"/>
    <col min="7" max="7" width="18" customWidth="1"/>
    <col min="8" max="8" width="13.109375" customWidth="1"/>
    <col min="9" max="9" width="18" customWidth="1"/>
    <col min="10" max="10" width="13.33203125" customWidth="1"/>
    <col min="11" max="12" width="11.6640625" customWidth="1"/>
    <col min="13" max="13" width="10.33203125" customWidth="1"/>
    <col min="14" max="14" width="27.44140625" customWidth="1"/>
    <col min="15" max="15" width="25.44140625" customWidth="1"/>
    <col min="16" max="16" width="15.33203125" customWidth="1"/>
  </cols>
  <sheetData>
    <row r="1" spans="1:16" ht="6" customHeight="1" x14ac:dyDescent="0.25"/>
    <row r="2" spans="1:16" ht="27.75" customHeight="1" x14ac:dyDescent="0.25">
      <c r="A2" s="83" t="s">
        <v>297</v>
      </c>
    </row>
    <row r="3" spans="1:16" ht="9.75" customHeight="1" x14ac:dyDescent="0.25">
      <c r="A3" s="84"/>
    </row>
    <row r="4" spans="1:16" ht="30" customHeight="1" x14ac:dyDescent="0.25">
      <c r="A4" s="285" t="s">
        <v>415</v>
      </c>
      <c r="B4" s="197"/>
      <c r="C4" s="51"/>
      <c r="D4" s="51"/>
      <c r="E4" s="51"/>
      <c r="F4" s="51"/>
      <c r="G4" s="51"/>
      <c r="H4" s="51"/>
      <c r="I4" s="196" t="s">
        <v>416</v>
      </c>
      <c r="J4" s="51"/>
      <c r="K4" s="51"/>
    </row>
    <row r="5" spans="1:16" ht="29.4" customHeight="1" x14ac:dyDescent="0.25">
      <c r="A5" s="120" t="s">
        <v>104</v>
      </c>
      <c r="B5" s="163" t="s">
        <v>16</v>
      </c>
      <c r="C5" s="163" t="s">
        <v>172</v>
      </c>
      <c r="D5" s="163" t="s">
        <v>173</v>
      </c>
      <c r="E5" s="163" t="s">
        <v>174</v>
      </c>
      <c r="F5" s="163" t="s">
        <v>116</v>
      </c>
      <c r="G5" s="163" t="s">
        <v>170</v>
      </c>
      <c r="H5" s="75"/>
      <c r="I5" s="178" t="s">
        <v>398</v>
      </c>
      <c r="J5" s="178" t="s">
        <v>399</v>
      </c>
      <c r="K5" s="198"/>
      <c r="L5" s="26"/>
      <c r="P5" s="222" t="s">
        <v>458</v>
      </c>
    </row>
    <row r="6" spans="1:16" ht="66" x14ac:dyDescent="0.25">
      <c r="A6" s="286" t="s">
        <v>420</v>
      </c>
      <c r="B6" s="172" t="s">
        <v>421</v>
      </c>
      <c r="C6" s="172" t="s">
        <v>422</v>
      </c>
      <c r="D6" s="172" t="s">
        <v>423</v>
      </c>
      <c r="E6" s="202">
        <v>41364</v>
      </c>
      <c r="F6" s="202">
        <v>41348</v>
      </c>
      <c r="G6" s="172" t="s">
        <v>176</v>
      </c>
      <c r="H6" s="75"/>
      <c r="I6" s="216" t="s">
        <v>176</v>
      </c>
      <c r="J6" s="221">
        <v>2</v>
      </c>
      <c r="K6" s="198"/>
      <c r="L6" s="26"/>
      <c r="P6" s="223" t="s">
        <v>176</v>
      </c>
    </row>
    <row r="7" spans="1:16" ht="26.4" x14ac:dyDescent="0.25">
      <c r="A7" s="286" t="s">
        <v>210</v>
      </c>
      <c r="B7" s="172" t="s">
        <v>218</v>
      </c>
      <c r="C7" s="172" t="s">
        <v>424</v>
      </c>
      <c r="D7" s="172" t="s">
        <v>211</v>
      </c>
      <c r="E7" s="202">
        <v>41364</v>
      </c>
      <c r="F7" s="202">
        <v>41346</v>
      </c>
      <c r="G7" s="172" t="s">
        <v>176</v>
      </c>
      <c r="H7" s="75"/>
      <c r="I7" s="216" t="s">
        <v>396</v>
      </c>
      <c r="J7" s="221">
        <v>1</v>
      </c>
      <c r="K7" s="198"/>
      <c r="L7" s="26"/>
      <c r="P7" s="223" t="s">
        <v>396</v>
      </c>
    </row>
    <row r="8" spans="1:16" ht="39.6" x14ac:dyDescent="0.25">
      <c r="A8" s="286" t="s">
        <v>245</v>
      </c>
      <c r="B8" s="172" t="s">
        <v>204</v>
      </c>
      <c r="C8" s="172" t="s">
        <v>425</v>
      </c>
      <c r="D8" s="172"/>
      <c r="E8" s="202">
        <v>41306</v>
      </c>
      <c r="F8" s="172"/>
      <c r="G8" s="172" t="s">
        <v>176</v>
      </c>
      <c r="H8" s="75"/>
      <c r="I8" s="216" t="s">
        <v>397</v>
      </c>
      <c r="J8" s="221">
        <v>1</v>
      </c>
      <c r="K8" s="198"/>
      <c r="L8" s="26"/>
      <c r="P8" s="223" t="s">
        <v>397</v>
      </c>
    </row>
    <row r="9" spans="1:16" ht="39.6" x14ac:dyDescent="0.25">
      <c r="A9" s="286" t="s">
        <v>212</v>
      </c>
      <c r="B9" s="172" t="s">
        <v>213</v>
      </c>
      <c r="C9" s="172" t="s">
        <v>215</v>
      </c>
      <c r="D9" s="172" t="s">
        <v>214</v>
      </c>
      <c r="E9" s="202">
        <v>41532</v>
      </c>
      <c r="F9" s="172"/>
      <c r="G9" s="172" t="s">
        <v>397</v>
      </c>
      <c r="H9" s="75"/>
      <c r="I9" s="216" t="s">
        <v>394</v>
      </c>
      <c r="J9" s="221"/>
      <c r="K9" s="198"/>
      <c r="L9" s="26"/>
      <c r="P9" s="223"/>
    </row>
    <row r="10" spans="1:16" x14ac:dyDescent="0.25">
      <c r="A10" s="287"/>
      <c r="B10" s="152"/>
      <c r="C10" s="152"/>
      <c r="D10" s="152"/>
      <c r="E10" s="152"/>
      <c r="F10" s="152"/>
      <c r="G10" s="152"/>
      <c r="H10" s="75"/>
      <c r="I10" s="216" t="s">
        <v>395</v>
      </c>
      <c r="J10" s="221">
        <v>4</v>
      </c>
      <c r="K10" s="198"/>
      <c r="L10" s="26"/>
      <c r="P10" s="223"/>
    </row>
    <row r="11" spans="1:16" x14ac:dyDescent="0.25">
      <c r="A11" s="287"/>
      <c r="B11" s="152"/>
      <c r="C11" s="152"/>
      <c r="D11" s="152"/>
      <c r="E11" s="152"/>
      <c r="F11" s="152"/>
      <c r="G11" s="152"/>
      <c r="H11" s="75"/>
      <c r="I11" s="75"/>
      <c r="J11" s="75"/>
      <c r="K11" s="75"/>
      <c r="P11" s="223"/>
    </row>
    <row r="12" spans="1:16" x14ac:dyDescent="0.25">
      <c r="A12" s="287"/>
      <c r="B12" s="152"/>
      <c r="C12" s="152"/>
      <c r="D12" s="152"/>
      <c r="E12" s="152"/>
      <c r="F12" s="152"/>
      <c r="G12" s="152"/>
      <c r="H12" s="75"/>
      <c r="I12" s="75"/>
      <c r="J12" s="75"/>
      <c r="K12" s="75"/>
      <c r="P12" s="223"/>
    </row>
    <row r="13" spans="1:16" x14ac:dyDescent="0.25">
      <c r="A13" s="287"/>
      <c r="B13" s="152"/>
      <c r="C13" s="152"/>
      <c r="D13" s="152"/>
      <c r="E13" s="152"/>
      <c r="F13" s="152"/>
      <c r="G13" s="152"/>
      <c r="H13" s="75"/>
      <c r="I13" s="75"/>
      <c r="J13" s="75"/>
      <c r="K13" s="199"/>
    </row>
    <row r="14" spans="1:16" x14ac:dyDescent="0.25">
      <c r="A14" s="288"/>
      <c r="B14" s="75"/>
      <c r="C14" s="75"/>
      <c r="D14" s="75"/>
      <c r="E14" s="75"/>
      <c r="F14" s="75"/>
      <c r="G14" s="75"/>
      <c r="H14" s="75"/>
      <c r="I14" s="75"/>
      <c r="J14" s="75"/>
      <c r="K14" s="75"/>
    </row>
    <row r="15" spans="1:16" ht="28.2" customHeight="1" x14ac:dyDescent="0.25">
      <c r="A15" s="289" t="s">
        <v>168</v>
      </c>
      <c r="B15" s="75"/>
      <c r="C15" s="75"/>
      <c r="D15" s="75"/>
      <c r="E15" s="75"/>
      <c r="F15" s="75"/>
      <c r="G15" s="75"/>
      <c r="H15" s="75"/>
      <c r="I15" s="75"/>
      <c r="J15" s="75"/>
      <c r="K15" s="75"/>
    </row>
    <row r="16" spans="1:16" ht="52.8" x14ac:dyDescent="0.25">
      <c r="A16" s="120" t="s">
        <v>104</v>
      </c>
      <c r="B16" s="163" t="s">
        <v>105</v>
      </c>
      <c r="C16" s="163" t="s">
        <v>79</v>
      </c>
      <c r="D16" s="163" t="s">
        <v>169</v>
      </c>
      <c r="E16" s="163" t="s">
        <v>157</v>
      </c>
      <c r="F16" s="163" t="s">
        <v>106</v>
      </c>
      <c r="G16" s="163" t="s">
        <v>403</v>
      </c>
      <c r="H16" s="163" t="s">
        <v>107</v>
      </c>
      <c r="I16" s="163" t="s">
        <v>255</v>
      </c>
      <c r="J16" s="163" t="s">
        <v>78</v>
      </c>
      <c r="K16" s="75"/>
    </row>
    <row r="17" spans="1:11" ht="42.6" customHeight="1" x14ac:dyDescent="0.25">
      <c r="A17" s="286" t="s">
        <v>418</v>
      </c>
      <c r="B17" s="203">
        <v>1350</v>
      </c>
      <c r="C17" s="203">
        <v>150</v>
      </c>
      <c r="D17" s="204">
        <f>C17/B17</f>
        <v>0.1111111111111111</v>
      </c>
      <c r="E17" s="205" t="s">
        <v>419</v>
      </c>
      <c r="F17" s="203">
        <v>130</v>
      </c>
      <c r="G17" s="204">
        <f>IFERROR(F17/C17,"")</f>
        <v>0.8666666666666667</v>
      </c>
      <c r="H17" s="204">
        <f>F17/B17</f>
        <v>9.6296296296296297E-2</v>
      </c>
      <c r="I17" s="206">
        <v>9000</v>
      </c>
      <c r="J17" s="207">
        <f>IFERROR(I17/C17, "")</f>
        <v>60</v>
      </c>
      <c r="K17" s="75"/>
    </row>
    <row r="18" spans="1:11" ht="42.6" customHeight="1" x14ac:dyDescent="0.25">
      <c r="A18" s="286" t="s">
        <v>338</v>
      </c>
      <c r="B18" s="203">
        <v>1350</v>
      </c>
      <c r="C18" s="203">
        <v>210</v>
      </c>
      <c r="D18" s="204">
        <f>C18/B18</f>
        <v>0.15555555555555556</v>
      </c>
      <c r="E18" s="205" t="s">
        <v>339</v>
      </c>
      <c r="F18" s="203">
        <v>100</v>
      </c>
      <c r="G18" s="204">
        <f>IFERROR(F18/C18,"")</f>
        <v>0.47619047619047616</v>
      </c>
      <c r="H18" s="204">
        <f>F18/B18</f>
        <v>7.407407407407407E-2</v>
      </c>
      <c r="I18" s="206">
        <v>5000</v>
      </c>
      <c r="J18" s="207">
        <f>IFERROR(I18/C18, "")</f>
        <v>23.80952380952381</v>
      </c>
      <c r="K18" s="75"/>
    </row>
    <row r="19" spans="1:11" x14ac:dyDescent="0.25">
      <c r="A19" s="287"/>
      <c r="B19" s="209"/>
      <c r="C19" s="209"/>
      <c r="D19" s="219" t="str">
        <f>IFERROR(C19/B19,"")</f>
        <v/>
      </c>
      <c r="E19" s="208"/>
      <c r="F19" s="209"/>
      <c r="G19" s="219" t="str">
        <f t="shared" ref="G19:G31" si="0">IFERROR(F19/C19,"")</f>
        <v/>
      </c>
      <c r="H19" s="219" t="str">
        <f>IFERROR(F19/C19, " ")</f>
        <v xml:space="preserve"> </v>
      </c>
      <c r="I19" s="212"/>
      <c r="J19" s="220" t="str">
        <f t="shared" ref="J19:J31" si="1">IFERROR(I19/C19, "")</f>
        <v/>
      </c>
      <c r="K19" s="75"/>
    </row>
    <row r="20" spans="1:11" x14ac:dyDescent="0.25">
      <c r="A20" s="160"/>
      <c r="B20" s="211"/>
      <c r="C20" s="211"/>
      <c r="D20" s="219" t="str">
        <f t="shared" ref="D20:D31" si="2">IFERROR(C20/B20,"")</f>
        <v/>
      </c>
      <c r="E20" s="210"/>
      <c r="F20" s="211"/>
      <c r="G20" s="219" t="str">
        <f t="shared" si="0"/>
        <v/>
      </c>
      <c r="H20" s="219" t="str">
        <f t="shared" ref="H20:H31" si="3">IFERROR(F20/B20, " ")</f>
        <v xml:space="preserve"> </v>
      </c>
      <c r="I20" s="213"/>
      <c r="J20" s="220" t="str">
        <f t="shared" si="1"/>
        <v/>
      </c>
      <c r="K20" s="75"/>
    </row>
    <row r="21" spans="1:11" x14ac:dyDescent="0.25">
      <c r="A21" s="160"/>
      <c r="B21" s="211"/>
      <c r="C21" s="211"/>
      <c r="D21" s="219" t="str">
        <f t="shared" si="2"/>
        <v/>
      </c>
      <c r="E21" s="210"/>
      <c r="F21" s="211"/>
      <c r="G21" s="219" t="str">
        <f t="shared" si="0"/>
        <v/>
      </c>
      <c r="H21" s="219" t="str">
        <f t="shared" si="3"/>
        <v xml:space="preserve"> </v>
      </c>
      <c r="I21" s="213"/>
      <c r="J21" s="220" t="str">
        <f t="shared" si="1"/>
        <v/>
      </c>
      <c r="K21" s="75"/>
    </row>
    <row r="22" spans="1:11" x14ac:dyDescent="0.25">
      <c r="A22" s="160"/>
      <c r="B22" s="211"/>
      <c r="C22" s="211"/>
      <c r="D22" s="219" t="str">
        <f t="shared" si="2"/>
        <v/>
      </c>
      <c r="E22" s="210"/>
      <c r="F22" s="211"/>
      <c r="G22" s="219" t="str">
        <f t="shared" si="0"/>
        <v/>
      </c>
      <c r="H22" s="219" t="str">
        <f t="shared" si="3"/>
        <v xml:space="preserve"> </v>
      </c>
      <c r="I22" s="213"/>
      <c r="J22" s="220" t="str">
        <f t="shared" si="1"/>
        <v/>
      </c>
      <c r="K22" s="75"/>
    </row>
    <row r="23" spans="1:11" x14ac:dyDescent="0.25">
      <c r="A23" s="160"/>
      <c r="B23" s="211"/>
      <c r="C23" s="211"/>
      <c r="D23" s="219" t="str">
        <f t="shared" si="2"/>
        <v/>
      </c>
      <c r="E23" s="210"/>
      <c r="F23" s="211"/>
      <c r="G23" s="219" t="str">
        <f t="shared" si="0"/>
        <v/>
      </c>
      <c r="H23" s="219" t="str">
        <f t="shared" si="3"/>
        <v xml:space="preserve"> </v>
      </c>
      <c r="I23" s="213"/>
      <c r="J23" s="220" t="str">
        <f t="shared" si="1"/>
        <v/>
      </c>
      <c r="K23" s="75"/>
    </row>
    <row r="24" spans="1:11" x14ac:dyDescent="0.25">
      <c r="A24" s="160"/>
      <c r="B24" s="211"/>
      <c r="C24" s="211"/>
      <c r="D24" s="219" t="str">
        <f t="shared" si="2"/>
        <v/>
      </c>
      <c r="E24" s="210"/>
      <c r="F24" s="211"/>
      <c r="G24" s="219" t="str">
        <f t="shared" si="0"/>
        <v/>
      </c>
      <c r="H24" s="219" t="str">
        <f t="shared" si="3"/>
        <v xml:space="preserve"> </v>
      </c>
      <c r="I24" s="213"/>
      <c r="J24" s="220" t="str">
        <f t="shared" si="1"/>
        <v/>
      </c>
      <c r="K24" s="75"/>
    </row>
    <row r="25" spans="1:11" x14ac:dyDescent="0.25">
      <c r="A25" s="160"/>
      <c r="B25" s="211"/>
      <c r="C25" s="211"/>
      <c r="D25" s="219" t="str">
        <f t="shared" si="2"/>
        <v/>
      </c>
      <c r="E25" s="210"/>
      <c r="F25" s="211"/>
      <c r="G25" s="219" t="str">
        <f t="shared" si="0"/>
        <v/>
      </c>
      <c r="H25" s="219" t="str">
        <f t="shared" si="3"/>
        <v xml:space="preserve"> </v>
      </c>
      <c r="I25" s="213"/>
      <c r="J25" s="220" t="str">
        <f t="shared" si="1"/>
        <v/>
      </c>
      <c r="K25" s="75"/>
    </row>
    <row r="26" spans="1:11" x14ac:dyDescent="0.25">
      <c r="A26" s="160"/>
      <c r="B26" s="211"/>
      <c r="C26" s="211"/>
      <c r="D26" s="219" t="str">
        <f t="shared" si="2"/>
        <v/>
      </c>
      <c r="E26" s="210"/>
      <c r="F26" s="211"/>
      <c r="G26" s="219" t="str">
        <f t="shared" si="0"/>
        <v/>
      </c>
      <c r="H26" s="219" t="str">
        <f t="shared" si="3"/>
        <v xml:space="preserve"> </v>
      </c>
      <c r="I26" s="213"/>
      <c r="J26" s="220" t="str">
        <f t="shared" si="1"/>
        <v/>
      </c>
      <c r="K26" s="75"/>
    </row>
    <row r="27" spans="1:11" x14ac:dyDescent="0.25">
      <c r="A27" s="160"/>
      <c r="B27" s="211"/>
      <c r="C27" s="211"/>
      <c r="D27" s="219" t="str">
        <f t="shared" si="2"/>
        <v/>
      </c>
      <c r="E27" s="210"/>
      <c r="F27" s="211"/>
      <c r="G27" s="219" t="str">
        <f t="shared" si="0"/>
        <v/>
      </c>
      <c r="H27" s="219" t="str">
        <f t="shared" si="3"/>
        <v xml:space="preserve"> </v>
      </c>
      <c r="I27" s="213"/>
      <c r="J27" s="220" t="str">
        <f t="shared" si="1"/>
        <v/>
      </c>
      <c r="K27" s="75"/>
    </row>
    <row r="28" spans="1:11" x14ac:dyDescent="0.25">
      <c r="A28" s="160"/>
      <c r="B28" s="211"/>
      <c r="C28" s="211"/>
      <c r="D28" s="219" t="str">
        <f t="shared" si="2"/>
        <v/>
      </c>
      <c r="E28" s="210"/>
      <c r="F28" s="211"/>
      <c r="G28" s="219" t="str">
        <f t="shared" si="0"/>
        <v/>
      </c>
      <c r="H28" s="219" t="str">
        <f t="shared" si="3"/>
        <v xml:space="preserve"> </v>
      </c>
      <c r="I28" s="213"/>
      <c r="J28" s="220" t="str">
        <f t="shared" si="1"/>
        <v/>
      </c>
      <c r="K28" s="75"/>
    </row>
    <row r="29" spans="1:11" x14ac:dyDescent="0.25">
      <c r="A29" s="160"/>
      <c r="B29" s="211"/>
      <c r="C29" s="211"/>
      <c r="D29" s="219" t="str">
        <f t="shared" si="2"/>
        <v/>
      </c>
      <c r="E29" s="210"/>
      <c r="F29" s="211"/>
      <c r="G29" s="219" t="str">
        <f t="shared" si="0"/>
        <v/>
      </c>
      <c r="H29" s="219" t="str">
        <f t="shared" si="3"/>
        <v xml:space="preserve"> </v>
      </c>
      <c r="I29" s="213"/>
      <c r="J29" s="220" t="str">
        <f t="shared" si="1"/>
        <v/>
      </c>
      <c r="K29" s="75"/>
    </row>
    <row r="30" spans="1:11" x14ac:dyDescent="0.25">
      <c r="A30" s="160"/>
      <c r="B30" s="211"/>
      <c r="C30" s="211"/>
      <c r="D30" s="219" t="str">
        <f t="shared" si="2"/>
        <v/>
      </c>
      <c r="E30" s="210"/>
      <c r="F30" s="211"/>
      <c r="G30" s="219" t="str">
        <f t="shared" si="0"/>
        <v/>
      </c>
      <c r="H30" s="219" t="str">
        <f t="shared" si="3"/>
        <v xml:space="preserve"> </v>
      </c>
      <c r="I30" s="213"/>
      <c r="J30" s="220" t="str">
        <f t="shared" si="1"/>
        <v/>
      </c>
      <c r="K30" s="75"/>
    </row>
    <row r="31" spans="1:11" x14ac:dyDescent="0.25">
      <c r="A31" s="160"/>
      <c r="B31" s="211"/>
      <c r="C31" s="211"/>
      <c r="D31" s="219" t="str">
        <f t="shared" si="2"/>
        <v/>
      </c>
      <c r="E31" s="210"/>
      <c r="F31" s="211"/>
      <c r="G31" s="219" t="str">
        <f t="shared" si="0"/>
        <v/>
      </c>
      <c r="H31" s="219" t="str">
        <f t="shared" si="3"/>
        <v xml:space="preserve"> </v>
      </c>
      <c r="I31" s="213"/>
      <c r="J31" s="220" t="str">
        <f t="shared" si="1"/>
        <v/>
      </c>
      <c r="K31" s="75"/>
    </row>
    <row r="32" spans="1:11" x14ac:dyDescent="0.25">
      <c r="A32" s="75"/>
      <c r="B32" s="75"/>
      <c r="C32" s="75"/>
      <c r="D32" s="75"/>
      <c r="E32" s="75"/>
      <c r="F32" s="75"/>
      <c r="G32" s="75"/>
      <c r="H32" s="75"/>
      <c r="I32" s="75"/>
      <c r="J32" s="75"/>
      <c r="K32" s="75"/>
    </row>
    <row r="33" spans="1:11" ht="31.8" customHeight="1" x14ac:dyDescent="0.25">
      <c r="A33" s="432" t="s">
        <v>417</v>
      </c>
      <c r="B33" s="432"/>
      <c r="C33" s="432"/>
      <c r="D33" s="75"/>
      <c r="E33" s="75"/>
      <c r="F33" s="75"/>
      <c r="G33" s="75"/>
      <c r="H33" s="75"/>
      <c r="I33" s="75"/>
      <c r="J33" s="75"/>
      <c r="K33" s="75"/>
    </row>
    <row r="34" spans="1:11" ht="52.2" customHeight="1" x14ac:dyDescent="0.25">
      <c r="A34" s="214" t="s">
        <v>401</v>
      </c>
      <c r="B34" s="214" t="s">
        <v>402</v>
      </c>
      <c r="C34" s="214" t="s">
        <v>405</v>
      </c>
      <c r="D34" s="215" t="s">
        <v>404</v>
      </c>
      <c r="E34" s="215" t="s">
        <v>400</v>
      </c>
      <c r="F34" s="75"/>
      <c r="G34" s="75"/>
      <c r="H34" s="75"/>
      <c r="I34" s="75"/>
      <c r="J34" s="75"/>
      <c r="K34" s="75"/>
    </row>
    <row r="35" spans="1:11" ht="19.2" customHeight="1" x14ac:dyDescent="0.25">
      <c r="A35" s="158" t="s">
        <v>338</v>
      </c>
      <c r="B35" s="217">
        <v>0.15555555555555556</v>
      </c>
      <c r="C35" s="217">
        <v>0.47619047619047616</v>
      </c>
      <c r="D35" s="217">
        <v>7.407407407407407E-2</v>
      </c>
      <c r="E35" s="218">
        <v>23.80952380952381</v>
      </c>
      <c r="F35" s="75"/>
      <c r="G35" s="115"/>
      <c r="H35" s="200"/>
      <c r="I35" s="75"/>
      <c r="J35" s="75"/>
      <c r="K35" s="75"/>
    </row>
    <row r="36" spans="1:11" x14ac:dyDescent="0.25">
      <c r="A36" s="24"/>
      <c r="B36" s="24"/>
      <c r="C36" s="24"/>
      <c r="D36" s="24"/>
      <c r="E36" s="24"/>
      <c r="F36" s="24"/>
      <c r="G36" s="194"/>
      <c r="H36" s="195"/>
      <c r="I36" s="24"/>
      <c r="J36" s="24"/>
      <c r="K36" s="24"/>
    </row>
    <row r="37" spans="1:11" x14ac:dyDescent="0.25">
      <c r="A37" s="24"/>
      <c r="B37" s="24"/>
      <c r="C37" s="24"/>
      <c r="D37" s="24"/>
      <c r="E37" s="24"/>
      <c r="F37" s="24"/>
      <c r="G37" s="194"/>
      <c r="H37" s="195"/>
      <c r="I37" s="24"/>
      <c r="J37" s="24"/>
      <c r="K37" s="24"/>
    </row>
    <row r="38" spans="1:11" x14ac:dyDescent="0.25">
      <c r="A38" s="24"/>
      <c r="B38" s="24"/>
      <c r="C38" s="24"/>
      <c r="D38" s="24"/>
      <c r="E38" s="24"/>
      <c r="F38" s="24"/>
      <c r="G38" s="194"/>
      <c r="H38" s="195"/>
      <c r="I38" s="24"/>
      <c r="J38" s="24"/>
      <c r="K38" s="24"/>
    </row>
    <row r="39" spans="1:11" x14ac:dyDescent="0.25">
      <c r="G39" s="64"/>
      <c r="H39" s="65"/>
    </row>
  </sheetData>
  <mergeCells count="1">
    <mergeCell ref="A33:C33"/>
  </mergeCells>
  <dataValidations count="1">
    <dataValidation type="list" allowBlank="1" showInputMessage="1" showErrorMessage="1" sqref="G5:G13">
      <formula1>$P$6:$P$12</formula1>
    </dataValidation>
  </dataValidations>
  <pageMargins left="0.75" right="0.75" top="1" bottom="1" header="0.5" footer="0.5"/>
  <pageSetup orientation="portrait" horizontalDpi="300" verticalDpi="300" r:id="rId3"/>
  <headerFooter alignWithMargins="0"/>
  <drawing r:id="rId4"/>
  <legacyDrawing r:id="rId5"/>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8" tint="0.39997558519241921"/>
  </sheetPr>
  <dimension ref="A1:O82"/>
  <sheetViews>
    <sheetView showGridLines="0" zoomScale="102" zoomScaleNormal="102" workbookViewId="0">
      <pane ySplit="2" topLeftCell="A69" activePane="bottomLeft" state="frozen"/>
      <selection pane="bottomLeft" activeCell="H83" sqref="H83"/>
    </sheetView>
  </sheetViews>
  <sheetFormatPr defaultColWidth="8.6640625" defaultRowHeight="13.2" x14ac:dyDescent="0.25"/>
  <cols>
    <col min="1" max="1" width="23" customWidth="1"/>
    <col min="2" max="9" width="12.44140625" customWidth="1"/>
    <col min="10" max="10" width="10" customWidth="1"/>
  </cols>
  <sheetData>
    <row r="1" spans="1:15" s="34" customFormat="1" ht="9.75" customHeight="1" x14ac:dyDescent="0.25"/>
    <row r="2" spans="1:15" ht="31.8" customHeight="1" x14ac:dyDescent="0.25">
      <c r="A2" s="83" t="s">
        <v>281</v>
      </c>
    </row>
    <row r="3" spans="1:15" x14ac:dyDescent="0.25">
      <c r="A3" s="141"/>
    </row>
    <row r="4" spans="1:15" ht="25.8" customHeight="1" x14ac:dyDescent="0.25">
      <c r="A4" s="285" t="s">
        <v>227</v>
      </c>
      <c r="B4" s="73"/>
      <c r="C4" s="75"/>
      <c r="D4" s="75"/>
      <c r="E4" s="75"/>
      <c r="F4" s="75"/>
      <c r="G4" s="75"/>
      <c r="H4" s="75"/>
      <c r="I4" s="75"/>
      <c r="J4" s="75"/>
    </row>
    <row r="5" spans="1:15" ht="44.4" customHeight="1" thickBot="1" x14ac:dyDescent="0.3">
      <c r="A5" s="291" t="s">
        <v>228</v>
      </c>
      <c r="B5" s="233" t="s">
        <v>155</v>
      </c>
      <c r="C5" s="233" t="s">
        <v>335</v>
      </c>
      <c r="D5" s="234" t="s">
        <v>261</v>
      </c>
      <c r="E5" s="235" t="s">
        <v>156</v>
      </c>
      <c r="F5" s="233" t="s">
        <v>336</v>
      </c>
      <c r="G5" s="234" t="s">
        <v>262</v>
      </c>
      <c r="H5" s="235" t="s">
        <v>273</v>
      </c>
      <c r="I5" s="233" t="s">
        <v>263</v>
      </c>
      <c r="J5" s="233" t="s">
        <v>459</v>
      </c>
      <c r="N5" s="26"/>
      <c r="O5" s="26"/>
    </row>
    <row r="6" spans="1:15" ht="17.399999999999999" customHeight="1" x14ac:dyDescent="0.25">
      <c r="A6" s="367" t="s">
        <v>389</v>
      </c>
      <c r="B6" s="368">
        <v>150</v>
      </c>
      <c r="C6" s="368">
        <v>1150</v>
      </c>
      <c r="D6" s="369">
        <f>IFERROR(B6/C6, "")</f>
        <v>0.13043478260869565</v>
      </c>
      <c r="E6" s="370">
        <v>140</v>
      </c>
      <c r="F6" s="368">
        <v>1200</v>
      </c>
      <c r="G6" s="369">
        <f>IFERROR(E6/F6, "")</f>
        <v>0.11666666666666667</v>
      </c>
      <c r="H6" s="370">
        <f t="shared" ref="H6:H15" si="0">E6-B6</f>
        <v>-10</v>
      </c>
      <c r="I6" s="371">
        <f>IFERROR((G6-D6), "")</f>
        <v>-1.376811594202898E-2</v>
      </c>
      <c r="J6" s="372">
        <f>IFERROR(-I6/D6, "")</f>
        <v>0.10555555555555551</v>
      </c>
      <c r="N6" s="26"/>
      <c r="O6" s="26"/>
    </row>
    <row r="7" spans="1:15" ht="28.8" customHeight="1" x14ac:dyDescent="0.25">
      <c r="A7" s="367" t="s">
        <v>390</v>
      </c>
      <c r="B7" s="368">
        <v>160</v>
      </c>
      <c r="C7" s="368">
        <v>1000</v>
      </c>
      <c r="D7" s="369">
        <f>IFERROR(B7/C7, "")</f>
        <v>0.16</v>
      </c>
      <c r="E7" s="370">
        <v>145</v>
      </c>
      <c r="F7" s="368">
        <v>1050</v>
      </c>
      <c r="G7" s="369">
        <f>IFERROR(E7/F7, "")</f>
        <v>0.1380952380952381</v>
      </c>
      <c r="H7" s="370">
        <f t="shared" si="0"/>
        <v>-15</v>
      </c>
      <c r="I7" s="371">
        <f>IFERROR((G7-D7), "")</f>
        <v>-2.1904761904761899E-2</v>
      </c>
      <c r="J7" s="372">
        <f>IFERROR(-I7/D7, "")</f>
        <v>0.13690476190476186</v>
      </c>
      <c r="N7" s="26"/>
      <c r="O7" s="26"/>
    </row>
    <row r="8" spans="1:15" ht="16.2" customHeight="1" x14ac:dyDescent="0.25">
      <c r="A8" s="287"/>
      <c r="B8" s="239"/>
      <c r="C8" s="239"/>
      <c r="D8" s="244" t="str">
        <f t="shared" ref="D8:D15" si="1">IFERROR(B8/C8, "")</f>
        <v/>
      </c>
      <c r="E8" s="243"/>
      <c r="F8" s="239"/>
      <c r="G8" s="244" t="str">
        <f t="shared" ref="G8:G15" si="2">IFERROR(E8/F8, "")</f>
        <v/>
      </c>
      <c r="H8" s="245">
        <f t="shared" si="0"/>
        <v>0</v>
      </c>
      <c r="I8" s="246" t="str">
        <f t="shared" ref="I8:I15" si="3">IFERROR((G8-D8), "")</f>
        <v/>
      </c>
      <c r="J8" s="217" t="str">
        <f>IFERROR(-I8/D8, "")</f>
        <v/>
      </c>
      <c r="N8" s="26"/>
      <c r="O8" s="26"/>
    </row>
    <row r="9" spans="1:15" ht="16.2" customHeight="1" x14ac:dyDescent="0.25">
      <c r="A9" s="292"/>
      <c r="B9" s="239"/>
      <c r="C9" s="239"/>
      <c r="D9" s="244" t="str">
        <f t="shared" si="1"/>
        <v/>
      </c>
      <c r="E9" s="243"/>
      <c r="F9" s="239"/>
      <c r="G9" s="244" t="str">
        <f t="shared" si="2"/>
        <v/>
      </c>
      <c r="H9" s="247">
        <f t="shared" si="0"/>
        <v>0</v>
      </c>
      <c r="I9" s="246" t="str">
        <f>IFERROR((G9-D9), "")</f>
        <v/>
      </c>
      <c r="J9" s="217" t="str">
        <f t="shared" ref="J9:J15" si="4">IFERROR(-I9/D9, "")</f>
        <v/>
      </c>
      <c r="N9" s="26"/>
      <c r="O9" s="26"/>
    </row>
    <row r="10" spans="1:15" ht="16.2" customHeight="1" x14ac:dyDescent="0.25">
      <c r="A10" s="287"/>
      <c r="B10" s="239"/>
      <c r="C10" s="239"/>
      <c r="D10" s="244" t="str">
        <f t="shared" si="1"/>
        <v/>
      </c>
      <c r="E10" s="243"/>
      <c r="F10" s="239"/>
      <c r="G10" s="244" t="str">
        <f t="shared" si="2"/>
        <v/>
      </c>
      <c r="H10" s="247">
        <f t="shared" si="0"/>
        <v>0</v>
      </c>
      <c r="I10" s="246" t="str">
        <f t="shared" si="3"/>
        <v/>
      </c>
      <c r="J10" s="217" t="str">
        <f t="shared" si="4"/>
        <v/>
      </c>
      <c r="N10" s="26"/>
      <c r="O10" s="26"/>
    </row>
    <row r="11" spans="1:15" ht="16.2" customHeight="1" x14ac:dyDescent="0.25">
      <c r="A11" s="287"/>
      <c r="B11" s="239"/>
      <c r="C11" s="239"/>
      <c r="D11" s="244" t="str">
        <f t="shared" si="1"/>
        <v/>
      </c>
      <c r="E11" s="243"/>
      <c r="F11" s="239"/>
      <c r="G11" s="244" t="str">
        <f t="shared" si="2"/>
        <v/>
      </c>
      <c r="H11" s="247">
        <f t="shared" si="0"/>
        <v>0</v>
      </c>
      <c r="I11" s="246" t="str">
        <f t="shared" si="3"/>
        <v/>
      </c>
      <c r="J11" s="217" t="str">
        <f t="shared" si="4"/>
        <v/>
      </c>
      <c r="N11" s="26"/>
      <c r="O11" s="26"/>
    </row>
    <row r="12" spans="1:15" ht="16.2" customHeight="1" x14ac:dyDescent="0.25">
      <c r="A12" s="287"/>
      <c r="B12" s="239"/>
      <c r="C12" s="239"/>
      <c r="D12" s="244" t="str">
        <f t="shared" si="1"/>
        <v/>
      </c>
      <c r="E12" s="243"/>
      <c r="F12" s="239"/>
      <c r="G12" s="244" t="str">
        <f t="shared" si="2"/>
        <v/>
      </c>
      <c r="H12" s="247">
        <f t="shared" si="0"/>
        <v>0</v>
      </c>
      <c r="I12" s="246" t="str">
        <f t="shared" si="3"/>
        <v/>
      </c>
      <c r="J12" s="217" t="str">
        <f t="shared" si="4"/>
        <v/>
      </c>
    </row>
    <row r="13" spans="1:15" ht="16.2" customHeight="1" x14ac:dyDescent="0.25">
      <c r="A13" s="287"/>
      <c r="B13" s="239"/>
      <c r="C13" s="239"/>
      <c r="D13" s="244" t="str">
        <f t="shared" si="1"/>
        <v/>
      </c>
      <c r="E13" s="243"/>
      <c r="F13" s="239"/>
      <c r="G13" s="244" t="str">
        <f t="shared" si="2"/>
        <v/>
      </c>
      <c r="H13" s="247">
        <f t="shared" si="0"/>
        <v>0</v>
      </c>
      <c r="I13" s="246" t="str">
        <f t="shared" si="3"/>
        <v/>
      </c>
      <c r="J13" s="217" t="str">
        <f t="shared" si="4"/>
        <v/>
      </c>
    </row>
    <row r="14" spans="1:15" ht="16.2" customHeight="1" x14ac:dyDescent="0.25">
      <c r="A14" s="287"/>
      <c r="B14" s="239"/>
      <c r="C14" s="239"/>
      <c r="D14" s="244" t="str">
        <f t="shared" si="1"/>
        <v/>
      </c>
      <c r="E14" s="243"/>
      <c r="F14" s="239"/>
      <c r="G14" s="244" t="str">
        <f t="shared" si="2"/>
        <v/>
      </c>
      <c r="H14" s="247">
        <f t="shared" si="0"/>
        <v>0</v>
      </c>
      <c r="I14" s="246" t="str">
        <f t="shared" si="3"/>
        <v/>
      </c>
      <c r="J14" s="217" t="str">
        <f t="shared" si="4"/>
        <v/>
      </c>
    </row>
    <row r="15" spans="1:15" ht="16.2" customHeight="1" x14ac:dyDescent="0.25">
      <c r="A15" s="287"/>
      <c r="B15" s="239"/>
      <c r="C15" s="239"/>
      <c r="D15" s="244" t="str">
        <f t="shared" si="1"/>
        <v/>
      </c>
      <c r="E15" s="243"/>
      <c r="F15" s="239"/>
      <c r="G15" s="244" t="str">
        <f t="shared" si="2"/>
        <v/>
      </c>
      <c r="H15" s="247">
        <f t="shared" si="0"/>
        <v>0</v>
      </c>
      <c r="I15" s="246" t="str">
        <f t="shared" si="3"/>
        <v/>
      </c>
      <c r="J15" s="217" t="str">
        <f t="shared" si="4"/>
        <v/>
      </c>
    </row>
    <row r="16" spans="1:15" ht="12.75" customHeight="1" x14ac:dyDescent="0.25">
      <c r="A16" s="293"/>
      <c r="B16" s="225"/>
      <c r="C16" s="225"/>
      <c r="D16" s="224"/>
      <c r="E16" s="226"/>
      <c r="F16" s="75"/>
      <c r="G16" s="75"/>
      <c r="H16" s="75"/>
      <c r="I16" s="75"/>
      <c r="J16" s="75"/>
    </row>
    <row r="17" spans="1:15" ht="27" customHeight="1" x14ac:dyDescent="0.25">
      <c r="A17" s="285" t="s">
        <v>108</v>
      </c>
      <c r="B17" s="73"/>
      <c r="C17" s="73"/>
      <c r="D17" s="75"/>
      <c r="E17" s="75"/>
      <c r="F17" s="75"/>
      <c r="G17" s="75"/>
      <c r="H17" s="75"/>
      <c r="I17" s="75"/>
      <c r="J17" s="75"/>
    </row>
    <row r="18" spans="1:15" ht="61.8" customHeight="1" thickBot="1" x14ac:dyDescent="0.3">
      <c r="A18" s="291" t="s">
        <v>125</v>
      </c>
      <c r="B18" s="233" t="s">
        <v>123</v>
      </c>
      <c r="C18" s="233" t="s">
        <v>264</v>
      </c>
      <c r="D18" s="234" t="s">
        <v>291</v>
      </c>
      <c r="E18" s="235" t="s">
        <v>124</v>
      </c>
      <c r="F18" s="233" t="s">
        <v>256</v>
      </c>
      <c r="G18" s="234" t="s">
        <v>292</v>
      </c>
      <c r="H18" s="235" t="s">
        <v>272</v>
      </c>
      <c r="I18" s="233" t="s">
        <v>293</v>
      </c>
      <c r="J18" s="233" t="s">
        <v>459</v>
      </c>
      <c r="N18" s="26"/>
      <c r="O18" s="26"/>
    </row>
    <row r="19" spans="1:15" ht="16.8" customHeight="1" x14ac:dyDescent="0.25">
      <c r="A19" s="367" t="s">
        <v>388</v>
      </c>
      <c r="B19" s="368">
        <v>79</v>
      </c>
      <c r="C19" s="368">
        <v>1350</v>
      </c>
      <c r="D19" s="373">
        <f>IFERROR(B19/C19*1000,"")</f>
        <v>58.518518518518519</v>
      </c>
      <c r="E19" s="370">
        <v>65</v>
      </c>
      <c r="F19" s="368">
        <v>1359</v>
      </c>
      <c r="G19" s="373">
        <f>IFERROR(E19/F19*1000,"")</f>
        <v>47.829286239882265</v>
      </c>
      <c r="H19" s="370">
        <f>E19-B19</f>
        <v>-14</v>
      </c>
      <c r="I19" s="374">
        <f>IFERROR((G19-D19),"")</f>
        <v>-10.689232278636254</v>
      </c>
      <c r="J19" s="372">
        <f>IFERROR(-I19/D19, "")</f>
        <v>0.18266409590074612</v>
      </c>
      <c r="N19" s="26"/>
      <c r="O19" s="26"/>
    </row>
    <row r="20" spans="1:15" ht="16.8" customHeight="1" x14ac:dyDescent="0.25">
      <c r="A20" s="287"/>
      <c r="B20" s="239"/>
      <c r="C20" s="239"/>
      <c r="D20" s="256" t="str">
        <f>IFERROR(B20/C20*1000,"")</f>
        <v/>
      </c>
      <c r="E20" s="243"/>
      <c r="F20" s="239"/>
      <c r="G20" s="256" t="str">
        <f t="shared" ref="G20:G28" si="5">IFERROR(E20/F20*1000,"")</f>
        <v/>
      </c>
      <c r="H20" s="257">
        <f t="shared" ref="H20:H28" si="6">E20-B20</f>
        <v>0</v>
      </c>
      <c r="I20" s="258" t="str">
        <f t="shared" ref="I20:I28" si="7">IFERROR((G20-D20),"")</f>
        <v/>
      </c>
      <c r="J20" s="217" t="str">
        <f>IFERROR(-I20/D20, "")</f>
        <v/>
      </c>
      <c r="N20" s="26"/>
      <c r="O20" s="26"/>
    </row>
    <row r="21" spans="1:15" ht="16.8" customHeight="1" x14ac:dyDescent="0.25">
      <c r="A21" s="292"/>
      <c r="B21" s="239"/>
      <c r="C21" s="254">
        <f>C20</f>
        <v>0</v>
      </c>
      <c r="D21" s="259" t="str">
        <f t="shared" ref="D21:D28" si="8">IFERROR(B21/C21*1000,"")</f>
        <v/>
      </c>
      <c r="E21" s="243"/>
      <c r="F21" s="254">
        <f>F20</f>
        <v>0</v>
      </c>
      <c r="G21" s="259" t="str">
        <f t="shared" si="5"/>
        <v/>
      </c>
      <c r="H21" s="257">
        <f t="shared" si="6"/>
        <v>0</v>
      </c>
      <c r="I21" s="258" t="str">
        <f t="shared" si="7"/>
        <v/>
      </c>
      <c r="J21" s="217" t="str">
        <f t="shared" ref="J21:J28" si="9">IFERROR(-I21/D21, "")</f>
        <v/>
      </c>
      <c r="N21" s="26"/>
      <c r="O21" s="26"/>
    </row>
    <row r="22" spans="1:15" ht="16.8" customHeight="1" x14ac:dyDescent="0.25">
      <c r="A22" s="287"/>
      <c r="B22" s="239"/>
      <c r="C22" s="255">
        <f>C20</f>
        <v>0</v>
      </c>
      <c r="D22" s="259" t="str">
        <f t="shared" si="8"/>
        <v/>
      </c>
      <c r="E22" s="243"/>
      <c r="F22" s="255">
        <f>F20</f>
        <v>0</v>
      </c>
      <c r="G22" s="259" t="str">
        <f t="shared" si="5"/>
        <v/>
      </c>
      <c r="H22" s="257">
        <f t="shared" si="6"/>
        <v>0</v>
      </c>
      <c r="I22" s="258" t="str">
        <f t="shared" si="7"/>
        <v/>
      </c>
      <c r="J22" s="217" t="str">
        <f t="shared" si="9"/>
        <v/>
      </c>
      <c r="N22" s="26"/>
      <c r="O22" s="26"/>
    </row>
    <row r="23" spans="1:15" ht="16.8" customHeight="1" x14ac:dyDescent="0.25">
      <c r="A23" s="287"/>
      <c r="B23" s="239"/>
      <c r="C23" s="255">
        <f>C20</f>
        <v>0</v>
      </c>
      <c r="D23" s="259" t="str">
        <f t="shared" si="8"/>
        <v/>
      </c>
      <c r="E23" s="243"/>
      <c r="F23" s="255">
        <f>F20</f>
        <v>0</v>
      </c>
      <c r="G23" s="259" t="str">
        <f t="shared" si="5"/>
        <v/>
      </c>
      <c r="H23" s="257">
        <f t="shared" si="6"/>
        <v>0</v>
      </c>
      <c r="I23" s="258" t="str">
        <f t="shared" si="7"/>
        <v/>
      </c>
      <c r="J23" s="217" t="str">
        <f t="shared" si="9"/>
        <v/>
      </c>
      <c r="N23" s="26"/>
      <c r="O23" s="26"/>
    </row>
    <row r="24" spans="1:15" ht="16.8" customHeight="1" x14ac:dyDescent="0.25">
      <c r="A24" s="287"/>
      <c r="B24" s="239"/>
      <c r="C24" s="255">
        <f>C20</f>
        <v>0</v>
      </c>
      <c r="D24" s="259" t="str">
        <f t="shared" si="8"/>
        <v/>
      </c>
      <c r="E24" s="243"/>
      <c r="F24" s="255">
        <f>F20</f>
        <v>0</v>
      </c>
      <c r="G24" s="259" t="str">
        <f t="shared" si="5"/>
        <v/>
      </c>
      <c r="H24" s="257">
        <f t="shared" si="6"/>
        <v>0</v>
      </c>
      <c r="I24" s="258" t="str">
        <f t="shared" si="7"/>
        <v/>
      </c>
      <c r="J24" s="217" t="str">
        <f t="shared" si="9"/>
        <v/>
      </c>
    </row>
    <row r="25" spans="1:15" ht="16.8" customHeight="1" x14ac:dyDescent="0.25">
      <c r="A25" s="287"/>
      <c r="B25" s="239"/>
      <c r="C25" s="255">
        <f>C20</f>
        <v>0</v>
      </c>
      <c r="D25" s="259" t="str">
        <f t="shared" si="8"/>
        <v/>
      </c>
      <c r="E25" s="243"/>
      <c r="F25" s="255">
        <f>F20</f>
        <v>0</v>
      </c>
      <c r="G25" s="259" t="str">
        <f t="shared" si="5"/>
        <v/>
      </c>
      <c r="H25" s="257">
        <f t="shared" si="6"/>
        <v>0</v>
      </c>
      <c r="I25" s="258" t="str">
        <f t="shared" si="7"/>
        <v/>
      </c>
      <c r="J25" s="217" t="str">
        <f t="shared" si="9"/>
        <v/>
      </c>
    </row>
    <row r="26" spans="1:15" ht="16.8" customHeight="1" x14ac:dyDescent="0.25">
      <c r="A26" s="287"/>
      <c r="B26" s="239"/>
      <c r="C26" s="255">
        <f>C20</f>
        <v>0</v>
      </c>
      <c r="D26" s="259" t="str">
        <f t="shared" si="8"/>
        <v/>
      </c>
      <c r="E26" s="243"/>
      <c r="F26" s="255">
        <f>F20</f>
        <v>0</v>
      </c>
      <c r="G26" s="259" t="str">
        <f t="shared" si="5"/>
        <v/>
      </c>
      <c r="H26" s="257">
        <f t="shared" si="6"/>
        <v>0</v>
      </c>
      <c r="I26" s="258" t="str">
        <f t="shared" si="7"/>
        <v/>
      </c>
      <c r="J26" s="217" t="str">
        <f t="shared" si="9"/>
        <v/>
      </c>
    </row>
    <row r="27" spans="1:15" ht="16.8" customHeight="1" x14ac:dyDescent="0.25">
      <c r="A27" s="287"/>
      <c r="B27" s="239"/>
      <c r="C27" s="255">
        <f>C20</f>
        <v>0</v>
      </c>
      <c r="D27" s="259" t="str">
        <f t="shared" si="8"/>
        <v/>
      </c>
      <c r="E27" s="243"/>
      <c r="F27" s="255">
        <f>F20</f>
        <v>0</v>
      </c>
      <c r="G27" s="259" t="str">
        <f t="shared" si="5"/>
        <v/>
      </c>
      <c r="H27" s="257">
        <f t="shared" si="6"/>
        <v>0</v>
      </c>
      <c r="I27" s="258" t="str">
        <f t="shared" si="7"/>
        <v/>
      </c>
      <c r="J27" s="217" t="str">
        <f t="shared" si="9"/>
        <v/>
      </c>
    </row>
    <row r="28" spans="1:15" ht="16.8" customHeight="1" x14ac:dyDescent="0.25">
      <c r="A28" s="294" t="s">
        <v>5</v>
      </c>
      <c r="B28" s="248">
        <f>SUM(B20:B27)</f>
        <v>0</v>
      </c>
      <c r="C28" s="248">
        <f>C20</f>
        <v>0</v>
      </c>
      <c r="D28" s="250" t="str">
        <f t="shared" si="8"/>
        <v/>
      </c>
      <c r="E28" s="249">
        <f>SUM(E20:E27)</f>
        <v>0</v>
      </c>
      <c r="F28" s="248">
        <f>F20</f>
        <v>0</v>
      </c>
      <c r="G28" s="250" t="str">
        <f t="shared" si="5"/>
        <v/>
      </c>
      <c r="H28" s="251">
        <f t="shared" si="6"/>
        <v>0</v>
      </c>
      <c r="I28" s="252" t="str">
        <f t="shared" si="7"/>
        <v/>
      </c>
      <c r="J28" s="253" t="str">
        <f t="shared" si="9"/>
        <v/>
      </c>
    </row>
    <row r="29" spans="1:15" ht="13.5" customHeight="1" x14ac:dyDescent="0.25">
      <c r="A29" s="288"/>
      <c r="B29" s="75"/>
      <c r="C29" s="75"/>
      <c r="D29" s="75"/>
      <c r="E29" s="75"/>
      <c r="F29" s="75"/>
      <c r="G29" s="75"/>
      <c r="H29" s="75"/>
      <c r="I29" s="75"/>
      <c r="J29" s="75"/>
    </row>
    <row r="30" spans="1:15" ht="26.4" customHeight="1" x14ac:dyDescent="0.25">
      <c r="A30" s="289" t="s">
        <v>195</v>
      </c>
      <c r="B30" s="75"/>
      <c r="C30" s="75"/>
      <c r="D30" s="75"/>
      <c r="E30" s="75"/>
      <c r="F30" s="75"/>
      <c r="G30" s="75"/>
      <c r="H30" s="75"/>
      <c r="I30" s="75"/>
      <c r="J30" s="75"/>
    </row>
    <row r="31" spans="1:15" ht="52.8" customHeight="1" thickBot="1" x14ac:dyDescent="0.3">
      <c r="A31" s="291" t="s">
        <v>117</v>
      </c>
      <c r="B31" s="233" t="s">
        <v>222</v>
      </c>
      <c r="C31" s="233" t="s">
        <v>264</v>
      </c>
      <c r="D31" s="234" t="s">
        <v>265</v>
      </c>
      <c r="E31" s="233" t="s">
        <v>223</v>
      </c>
      <c r="F31" s="233" t="s">
        <v>256</v>
      </c>
      <c r="G31" s="234" t="s">
        <v>266</v>
      </c>
      <c r="H31" s="235" t="s">
        <v>271</v>
      </c>
      <c r="I31" s="233" t="s">
        <v>269</v>
      </c>
      <c r="J31" s="233" t="s">
        <v>459</v>
      </c>
    </row>
    <row r="32" spans="1:15" ht="16.8" customHeight="1" x14ac:dyDescent="0.25">
      <c r="A32" s="367" t="s">
        <v>326</v>
      </c>
      <c r="B32" s="374">
        <v>3750</v>
      </c>
      <c r="C32" s="368">
        <v>1350</v>
      </c>
      <c r="D32" s="373">
        <f>IFERROR(B32/C32,"")</f>
        <v>2.7777777777777777</v>
      </c>
      <c r="E32" s="375">
        <v>3425</v>
      </c>
      <c r="F32" s="368">
        <v>1359</v>
      </c>
      <c r="G32" s="373">
        <f>E32/F32</f>
        <v>2.5202354672553349</v>
      </c>
      <c r="H32" s="375">
        <f t="shared" ref="H32:H39" si="10">E32-B32</f>
        <v>-325</v>
      </c>
      <c r="I32" s="374">
        <f>IFERROR(G32-D32,"")</f>
        <v>-0.25754231052244281</v>
      </c>
      <c r="J32" s="372">
        <f>IFERROR(-I32/D32, "")</f>
        <v>9.2715231788079416E-2</v>
      </c>
    </row>
    <row r="33" spans="1:12" ht="16.8" customHeight="1" x14ac:dyDescent="0.25">
      <c r="A33" s="287" t="s">
        <v>110</v>
      </c>
      <c r="B33" s="241"/>
      <c r="C33" s="239"/>
      <c r="D33" s="267" t="str">
        <f>IFERROR(B33/C33,"")</f>
        <v/>
      </c>
      <c r="E33" s="242"/>
      <c r="F33" s="239"/>
      <c r="G33" s="267" t="str">
        <f>IFERROR(E33/F33,"")</f>
        <v/>
      </c>
      <c r="H33" s="268">
        <f t="shared" si="10"/>
        <v>0</v>
      </c>
      <c r="I33" s="269" t="str">
        <f>IFERROR(G33-D33,"")</f>
        <v/>
      </c>
      <c r="J33" s="217" t="str">
        <f>IFERROR(-I33/D33, "")</f>
        <v/>
      </c>
    </row>
    <row r="34" spans="1:12" ht="16.8" customHeight="1" x14ac:dyDescent="0.25">
      <c r="A34" s="287" t="s">
        <v>118</v>
      </c>
      <c r="B34" s="241"/>
      <c r="C34" s="254">
        <f>C33</f>
        <v>0</v>
      </c>
      <c r="D34" s="266" t="str">
        <f t="shared" ref="D34:D39" si="11">IFERROR(B34/C34,"")</f>
        <v/>
      </c>
      <c r="E34" s="242"/>
      <c r="F34" s="254">
        <f>F33</f>
        <v>0</v>
      </c>
      <c r="G34" s="266" t="str">
        <f>IFERROR(E34/F34,"")</f>
        <v/>
      </c>
      <c r="H34" s="268">
        <f t="shared" si="10"/>
        <v>0</v>
      </c>
      <c r="I34" s="269" t="str">
        <f t="shared" ref="I34:I39" si="12">IFERROR(G34-D34,"")</f>
        <v/>
      </c>
      <c r="J34" s="217" t="str">
        <f t="shared" ref="J34:J39" si="13">IFERROR(-I34/D34, "")</f>
        <v/>
      </c>
    </row>
    <row r="35" spans="1:12" ht="16.8" customHeight="1" x14ac:dyDescent="0.25">
      <c r="A35" s="287" t="s">
        <v>119</v>
      </c>
      <c r="B35" s="241"/>
      <c r="C35" s="255">
        <f>C33</f>
        <v>0</v>
      </c>
      <c r="D35" s="266" t="str">
        <f t="shared" si="11"/>
        <v/>
      </c>
      <c r="E35" s="242"/>
      <c r="F35" s="255">
        <f>F33</f>
        <v>0</v>
      </c>
      <c r="G35" s="266" t="str">
        <f t="shared" ref="G35:G39" si="14">IFERROR(E35/F35,"")</f>
        <v/>
      </c>
      <c r="H35" s="268">
        <f t="shared" si="10"/>
        <v>0</v>
      </c>
      <c r="I35" s="269" t="str">
        <f t="shared" si="12"/>
        <v/>
      </c>
      <c r="J35" s="217" t="str">
        <f t="shared" si="13"/>
        <v/>
      </c>
    </row>
    <row r="36" spans="1:12" ht="16.8" customHeight="1" x14ac:dyDescent="0.25">
      <c r="A36" s="287" t="s">
        <v>120</v>
      </c>
      <c r="B36" s="241"/>
      <c r="C36" s="255">
        <f>C33</f>
        <v>0</v>
      </c>
      <c r="D36" s="266" t="str">
        <f t="shared" si="11"/>
        <v/>
      </c>
      <c r="E36" s="242"/>
      <c r="F36" s="255">
        <f>F33</f>
        <v>0</v>
      </c>
      <c r="G36" s="266" t="str">
        <f t="shared" si="14"/>
        <v/>
      </c>
      <c r="H36" s="268">
        <f t="shared" si="10"/>
        <v>0</v>
      </c>
      <c r="I36" s="269" t="str">
        <f t="shared" si="12"/>
        <v/>
      </c>
      <c r="J36" s="217" t="str">
        <f t="shared" si="13"/>
        <v/>
      </c>
    </row>
    <row r="37" spans="1:12" ht="28.8" customHeight="1" x14ac:dyDescent="0.25">
      <c r="A37" s="287" t="s">
        <v>121</v>
      </c>
      <c r="B37" s="241"/>
      <c r="C37" s="255">
        <f>C33</f>
        <v>0</v>
      </c>
      <c r="D37" s="266" t="str">
        <f t="shared" si="11"/>
        <v/>
      </c>
      <c r="E37" s="242"/>
      <c r="F37" s="255">
        <f>F33</f>
        <v>0</v>
      </c>
      <c r="G37" s="266" t="str">
        <f t="shared" si="14"/>
        <v/>
      </c>
      <c r="H37" s="268">
        <f t="shared" si="10"/>
        <v>0</v>
      </c>
      <c r="I37" s="269" t="str">
        <f t="shared" si="12"/>
        <v/>
      </c>
      <c r="J37" s="217" t="str">
        <f t="shared" si="13"/>
        <v/>
      </c>
    </row>
    <row r="38" spans="1:12" ht="16.8" customHeight="1" x14ac:dyDescent="0.25">
      <c r="A38" s="287" t="s">
        <v>122</v>
      </c>
      <c r="B38" s="241"/>
      <c r="C38" s="255">
        <f>C33</f>
        <v>0</v>
      </c>
      <c r="D38" s="266" t="str">
        <f t="shared" si="11"/>
        <v/>
      </c>
      <c r="E38" s="242"/>
      <c r="F38" s="255">
        <f>F33</f>
        <v>0</v>
      </c>
      <c r="G38" s="266" t="str">
        <f t="shared" si="14"/>
        <v/>
      </c>
      <c r="H38" s="268">
        <f t="shared" si="10"/>
        <v>0</v>
      </c>
      <c r="I38" s="269" t="str">
        <f t="shared" si="12"/>
        <v/>
      </c>
      <c r="J38" s="217" t="str">
        <f t="shared" si="13"/>
        <v/>
      </c>
    </row>
    <row r="39" spans="1:12" ht="16.8" customHeight="1" thickBot="1" x14ac:dyDescent="0.3">
      <c r="A39" s="295" t="s">
        <v>5</v>
      </c>
      <c r="B39" s="260">
        <f>SUM(B33:B38)</f>
        <v>0</v>
      </c>
      <c r="C39" s="260">
        <f>C33</f>
        <v>0</v>
      </c>
      <c r="D39" s="261" t="str">
        <f t="shared" si="11"/>
        <v/>
      </c>
      <c r="E39" s="262">
        <f>SUM(E33:E38)</f>
        <v>0</v>
      </c>
      <c r="F39" s="260">
        <f>F33</f>
        <v>0</v>
      </c>
      <c r="G39" s="261" t="str">
        <f t="shared" si="14"/>
        <v/>
      </c>
      <c r="H39" s="263">
        <f t="shared" si="10"/>
        <v>0</v>
      </c>
      <c r="I39" s="264" t="str">
        <f t="shared" si="12"/>
        <v/>
      </c>
      <c r="J39" s="265" t="str">
        <f t="shared" si="13"/>
        <v/>
      </c>
    </row>
    <row r="40" spans="1:12" ht="61.2" customHeight="1" x14ac:dyDescent="0.25">
      <c r="A40" s="296" t="s">
        <v>460</v>
      </c>
      <c r="B40" s="272"/>
      <c r="C40" s="274" t="s">
        <v>294</v>
      </c>
      <c r="D40" s="271" t="str">
        <f>IFERROR(B39/B40,"")</f>
        <v/>
      </c>
      <c r="E40" s="273" t="s">
        <v>296</v>
      </c>
      <c r="F40" s="272"/>
      <c r="G40" s="274" t="s">
        <v>294</v>
      </c>
      <c r="H40" s="271" t="str">
        <f>IFERROR(E39/F40*100%,"")</f>
        <v/>
      </c>
      <c r="I40" s="275" t="s">
        <v>295</v>
      </c>
      <c r="J40" s="270" t="str">
        <f>IFERROR((H40-D40),"")</f>
        <v/>
      </c>
    </row>
    <row r="41" spans="1:12" ht="22.2" customHeight="1" x14ac:dyDescent="0.25">
      <c r="A41" s="119"/>
      <c r="B41" s="75"/>
      <c r="C41" s="75"/>
      <c r="D41" s="75"/>
      <c r="E41" s="75"/>
      <c r="F41" s="75"/>
      <c r="G41" s="75"/>
      <c r="H41" s="75"/>
      <c r="I41" s="201" t="s">
        <v>459</v>
      </c>
      <c r="J41" s="253" t="str">
        <f>IFERROR(-J40/D40,"")</f>
        <v/>
      </c>
      <c r="L41" s="11"/>
    </row>
    <row r="42" spans="1:12" ht="32.4" customHeight="1" x14ac:dyDescent="0.25">
      <c r="A42" s="289" t="s">
        <v>109</v>
      </c>
      <c r="B42" s="75"/>
      <c r="C42" s="75"/>
      <c r="D42" s="75"/>
      <c r="E42" s="75"/>
      <c r="F42" s="75"/>
      <c r="G42" s="75"/>
      <c r="H42" s="75"/>
      <c r="I42" s="75"/>
      <c r="J42" s="75"/>
    </row>
    <row r="43" spans="1:12" ht="60.6" customHeight="1" thickBot="1" x14ac:dyDescent="0.3">
      <c r="A43" s="291" t="s">
        <v>142</v>
      </c>
      <c r="B43" s="233" t="s">
        <v>267</v>
      </c>
      <c r="C43" s="233" t="s">
        <v>264</v>
      </c>
      <c r="D43" s="234" t="s">
        <v>288</v>
      </c>
      <c r="E43" s="235" t="s">
        <v>268</v>
      </c>
      <c r="F43" s="233" t="s">
        <v>256</v>
      </c>
      <c r="G43" s="234" t="s">
        <v>289</v>
      </c>
      <c r="H43" s="233" t="s">
        <v>270</v>
      </c>
      <c r="I43" s="233" t="s">
        <v>290</v>
      </c>
      <c r="J43" s="233" t="s">
        <v>459</v>
      </c>
    </row>
    <row r="44" spans="1:12" ht="16.2" customHeight="1" x14ac:dyDescent="0.25">
      <c r="A44" s="367" t="s">
        <v>434</v>
      </c>
      <c r="B44" s="376">
        <v>25</v>
      </c>
      <c r="C44" s="368">
        <v>1350</v>
      </c>
      <c r="D44" s="373">
        <f>IFERROR(B44/C44*1000, "")</f>
        <v>18.518518518518519</v>
      </c>
      <c r="E44" s="377">
        <v>19</v>
      </c>
      <c r="F44" s="368">
        <v>1359</v>
      </c>
      <c r="G44" s="373">
        <f>IFERROR(E44/F44*1000, "")</f>
        <v>13.980868285504048</v>
      </c>
      <c r="H44" s="376">
        <f>E44-B44</f>
        <v>-6</v>
      </c>
      <c r="I44" s="374">
        <f>G44-D44</f>
        <v>-4.537650233014471</v>
      </c>
      <c r="J44" s="372">
        <f>IFERROR(-I44/D44, "")</f>
        <v>0.24503311258278143</v>
      </c>
    </row>
    <row r="45" spans="1:12" ht="16.2" customHeight="1" x14ac:dyDescent="0.25">
      <c r="A45" s="287"/>
      <c r="B45" s="238"/>
      <c r="C45" s="239"/>
      <c r="D45" s="256" t="str">
        <f t="shared" ref="D45:D51" si="15">IFERROR(B45/C45*1000, "")</f>
        <v/>
      </c>
      <c r="E45" s="240"/>
      <c r="F45" s="239"/>
      <c r="G45" s="256" t="str">
        <f t="shared" ref="G45:G51" si="16">IFERROR(E45/F45*1000, "")</f>
        <v/>
      </c>
      <c r="H45" s="277">
        <f>IFERROR(E45-B45,"")</f>
        <v>0</v>
      </c>
      <c r="I45" s="398" t="str">
        <f>IFERROR((G45-D45),"")</f>
        <v/>
      </c>
      <c r="J45" s="278" t="str">
        <f>IFERROR(-I45/D45, "")</f>
        <v/>
      </c>
    </row>
    <row r="46" spans="1:12" ht="16.2" customHeight="1" x14ac:dyDescent="0.25">
      <c r="A46" s="292"/>
      <c r="B46" s="238"/>
      <c r="C46" s="254">
        <f>C45</f>
        <v>0</v>
      </c>
      <c r="D46" s="259" t="str">
        <f t="shared" si="15"/>
        <v/>
      </c>
      <c r="E46" s="240"/>
      <c r="F46" s="254">
        <f>F45</f>
        <v>0</v>
      </c>
      <c r="G46" s="259" t="str">
        <f>IFERROR(E46/F46*1000, "")</f>
        <v/>
      </c>
      <c r="H46" s="277">
        <f>IFERROR(E46-B46,"")</f>
        <v>0</v>
      </c>
      <c r="I46" s="398" t="str">
        <f t="shared" ref="I46:I52" si="17">IFERROR((G46-D46),"")</f>
        <v/>
      </c>
      <c r="J46" s="278" t="str">
        <f t="shared" ref="J46:J52" si="18">IFERROR(-I46/D46, "")</f>
        <v/>
      </c>
    </row>
    <row r="47" spans="1:12" ht="16.2" customHeight="1" x14ac:dyDescent="0.25">
      <c r="A47" s="287"/>
      <c r="B47" s="238"/>
      <c r="C47" s="255">
        <f>C45</f>
        <v>0</v>
      </c>
      <c r="D47" s="259" t="str">
        <f t="shared" si="15"/>
        <v/>
      </c>
      <c r="E47" s="240"/>
      <c r="F47" s="255">
        <f>F45</f>
        <v>0</v>
      </c>
      <c r="G47" s="259" t="str">
        <f t="shared" si="16"/>
        <v/>
      </c>
      <c r="H47" s="277">
        <f t="shared" ref="H47:H51" si="19">IFERROR(E47-B47,"")</f>
        <v>0</v>
      </c>
      <c r="I47" s="398" t="str">
        <f>IFERROR((G47-D47),"")</f>
        <v/>
      </c>
      <c r="J47" s="278" t="str">
        <f t="shared" si="18"/>
        <v/>
      </c>
    </row>
    <row r="48" spans="1:12" ht="16.2" customHeight="1" x14ac:dyDescent="0.25">
      <c r="A48" s="287"/>
      <c r="B48" s="238"/>
      <c r="C48" s="255">
        <f>C45</f>
        <v>0</v>
      </c>
      <c r="D48" s="259" t="str">
        <f t="shared" si="15"/>
        <v/>
      </c>
      <c r="E48" s="240"/>
      <c r="F48" s="255">
        <f>F45</f>
        <v>0</v>
      </c>
      <c r="G48" s="259" t="str">
        <f t="shared" si="16"/>
        <v/>
      </c>
      <c r="H48" s="277">
        <f t="shared" si="19"/>
        <v>0</v>
      </c>
      <c r="I48" s="398" t="str">
        <f t="shared" si="17"/>
        <v/>
      </c>
      <c r="J48" s="278" t="str">
        <f t="shared" si="18"/>
        <v/>
      </c>
    </row>
    <row r="49" spans="1:10" ht="16.2" customHeight="1" x14ac:dyDescent="0.25">
      <c r="A49" s="287"/>
      <c r="B49" s="238"/>
      <c r="C49" s="255">
        <f>C45</f>
        <v>0</v>
      </c>
      <c r="D49" s="259" t="str">
        <f>IFERROR(B49/C49*1000, "")</f>
        <v/>
      </c>
      <c r="E49" s="240"/>
      <c r="F49" s="255">
        <f>F45</f>
        <v>0</v>
      </c>
      <c r="G49" s="259" t="str">
        <f t="shared" si="16"/>
        <v/>
      </c>
      <c r="H49" s="277">
        <f t="shared" si="19"/>
        <v>0</v>
      </c>
      <c r="I49" s="398" t="str">
        <f t="shared" si="17"/>
        <v/>
      </c>
      <c r="J49" s="278" t="str">
        <f t="shared" si="18"/>
        <v/>
      </c>
    </row>
    <row r="50" spans="1:10" ht="16.2" customHeight="1" x14ac:dyDescent="0.25">
      <c r="A50" s="287"/>
      <c r="B50" s="238"/>
      <c r="C50" s="255">
        <f>C45</f>
        <v>0</v>
      </c>
      <c r="D50" s="259" t="str">
        <f t="shared" si="15"/>
        <v/>
      </c>
      <c r="E50" s="240"/>
      <c r="F50" s="255">
        <f>F45</f>
        <v>0</v>
      </c>
      <c r="G50" s="259" t="str">
        <f>IFERROR(E50/F50*1000, "")</f>
        <v/>
      </c>
      <c r="H50" s="277">
        <f t="shared" si="19"/>
        <v>0</v>
      </c>
      <c r="I50" s="398" t="str">
        <f t="shared" si="17"/>
        <v/>
      </c>
      <c r="J50" s="278" t="str">
        <f t="shared" si="18"/>
        <v/>
      </c>
    </row>
    <row r="51" spans="1:10" ht="16.2" customHeight="1" x14ac:dyDescent="0.25">
      <c r="A51" s="287"/>
      <c r="B51" s="238"/>
      <c r="C51" s="255">
        <f>C45</f>
        <v>0</v>
      </c>
      <c r="D51" s="259" t="str">
        <f t="shared" si="15"/>
        <v/>
      </c>
      <c r="E51" s="240"/>
      <c r="F51" s="255">
        <f>F45</f>
        <v>0</v>
      </c>
      <c r="G51" s="259" t="str">
        <f t="shared" si="16"/>
        <v/>
      </c>
      <c r="H51" s="277">
        <f t="shared" si="19"/>
        <v>0</v>
      </c>
      <c r="I51" s="398" t="str">
        <f t="shared" si="17"/>
        <v/>
      </c>
      <c r="J51" s="278" t="str">
        <f t="shared" si="18"/>
        <v/>
      </c>
    </row>
    <row r="52" spans="1:10" ht="16.2" customHeight="1" x14ac:dyDescent="0.25">
      <c r="A52" s="294" t="s">
        <v>5</v>
      </c>
      <c r="B52" s="276">
        <f>SUM(B45:B51)</f>
        <v>0</v>
      </c>
      <c r="C52" s="248">
        <f>C45</f>
        <v>0</v>
      </c>
      <c r="D52" s="250" t="str">
        <f>IFERROR(B52/C52*1000, "")</f>
        <v/>
      </c>
      <c r="E52" s="276">
        <f t="shared" ref="E52" si="20">SUM(E45:E51)</f>
        <v>0</v>
      </c>
      <c r="F52" s="248">
        <f>F45</f>
        <v>0</v>
      </c>
      <c r="G52" s="250" t="str">
        <f>IFERROR(E52/F52*1000, "")</f>
        <v/>
      </c>
      <c r="H52" s="277">
        <f>IFERROR(E52-B52,"")</f>
        <v>0</v>
      </c>
      <c r="I52" s="399" t="str">
        <f t="shared" si="17"/>
        <v/>
      </c>
      <c r="J52" s="270" t="str">
        <f t="shared" si="18"/>
        <v/>
      </c>
    </row>
    <row r="53" spans="1:10" x14ac:dyDescent="0.25">
      <c r="A53" s="119"/>
      <c r="B53" s="75"/>
      <c r="C53" s="75"/>
      <c r="D53" s="75"/>
      <c r="E53" s="75"/>
      <c r="F53" s="75"/>
      <c r="G53" s="227"/>
      <c r="H53" s="75"/>
      <c r="I53" s="75"/>
      <c r="J53" s="75"/>
    </row>
    <row r="54" spans="1:10" ht="25.2" customHeight="1" x14ac:dyDescent="0.25">
      <c r="A54" s="289" t="s">
        <v>426</v>
      </c>
      <c r="B54" s="75"/>
      <c r="C54" s="75"/>
      <c r="D54" s="75"/>
      <c r="E54" s="75"/>
      <c r="F54" s="75"/>
      <c r="G54" s="75"/>
      <c r="H54" s="75"/>
      <c r="I54" s="75"/>
      <c r="J54" s="75"/>
    </row>
    <row r="55" spans="1:10" ht="61.2" customHeight="1" thickBot="1" x14ac:dyDescent="0.3">
      <c r="A55" s="291" t="s">
        <v>427</v>
      </c>
      <c r="B55" s="233" t="s">
        <v>123</v>
      </c>
      <c r="C55" s="233" t="s">
        <v>264</v>
      </c>
      <c r="D55" s="234" t="s">
        <v>291</v>
      </c>
      <c r="E55" s="235" t="s">
        <v>124</v>
      </c>
      <c r="F55" s="233" t="s">
        <v>256</v>
      </c>
      <c r="G55" s="234" t="s">
        <v>292</v>
      </c>
      <c r="H55" s="233" t="s">
        <v>428</v>
      </c>
      <c r="I55" s="233" t="s">
        <v>293</v>
      </c>
      <c r="J55" s="233" t="s">
        <v>459</v>
      </c>
    </row>
    <row r="56" spans="1:10" ht="16.2" customHeight="1" x14ac:dyDescent="0.25">
      <c r="A56" s="367" t="s">
        <v>435</v>
      </c>
      <c r="B56" s="376">
        <v>15</v>
      </c>
      <c r="C56" s="368">
        <v>1350</v>
      </c>
      <c r="D56" s="373">
        <f>IFERROR(B56/C56*1000, "")</f>
        <v>11.111111111111111</v>
      </c>
      <c r="E56" s="377">
        <v>12</v>
      </c>
      <c r="F56" s="368">
        <v>1359</v>
      </c>
      <c r="G56" s="373">
        <f>IFERROR(E56/F56*1000, "")</f>
        <v>8.8300220750551883</v>
      </c>
      <c r="H56" s="376">
        <f>E56-B56</f>
        <v>-3</v>
      </c>
      <c r="I56" s="374">
        <f>G56-D56</f>
        <v>-2.2810890360559224</v>
      </c>
      <c r="J56" s="372">
        <f>IFERROR(-I56/D56, "")</f>
        <v>0.20529801324503302</v>
      </c>
    </row>
    <row r="57" spans="1:10" ht="16.2" customHeight="1" x14ac:dyDescent="0.25">
      <c r="A57" s="287"/>
      <c r="B57" s="238"/>
      <c r="C57" s="239"/>
      <c r="D57" s="256" t="str">
        <f t="shared" ref="D57:D63" si="21">IFERROR(B57/C57*1000, "")</f>
        <v/>
      </c>
      <c r="E57" s="240"/>
      <c r="F57" s="239"/>
      <c r="G57" s="256" t="str">
        <f t="shared" ref="G57:G63" si="22">IFERROR(E57/F57*1000, "")</f>
        <v/>
      </c>
      <c r="H57" s="277">
        <f>IFERROR(E57-B57,"")</f>
        <v>0</v>
      </c>
      <c r="I57" s="398" t="str">
        <f>IFERROR((G57-D57),"")</f>
        <v/>
      </c>
      <c r="J57" s="278" t="str">
        <f>IFERROR(-I57/D57, "")</f>
        <v/>
      </c>
    </row>
    <row r="58" spans="1:10" ht="16.2" customHeight="1" x14ac:dyDescent="0.25">
      <c r="A58" s="292"/>
      <c r="B58" s="238"/>
      <c r="C58" s="254">
        <f>C57</f>
        <v>0</v>
      </c>
      <c r="D58" s="259" t="str">
        <f>IFERROR(B58/C58*1000, "")</f>
        <v/>
      </c>
      <c r="E58" s="240"/>
      <c r="F58" s="254">
        <f>F57</f>
        <v>0</v>
      </c>
      <c r="G58" s="259" t="str">
        <f t="shared" si="22"/>
        <v/>
      </c>
      <c r="H58" s="277">
        <f t="shared" ref="H58:H64" si="23">IFERROR(E58-B58,"")</f>
        <v>0</v>
      </c>
      <c r="I58" s="398" t="str">
        <f t="shared" ref="I58" si="24">IFERROR((G58-D58),"")</f>
        <v/>
      </c>
      <c r="J58" s="278" t="str">
        <f t="shared" ref="J58:J64" si="25">IFERROR(-I58/D58, "")</f>
        <v/>
      </c>
    </row>
    <row r="59" spans="1:10" ht="16.2" customHeight="1" x14ac:dyDescent="0.25">
      <c r="A59" s="287"/>
      <c r="B59" s="238"/>
      <c r="C59" s="255">
        <f>C57</f>
        <v>0</v>
      </c>
      <c r="D59" s="259" t="str">
        <f t="shared" si="21"/>
        <v/>
      </c>
      <c r="E59" s="240"/>
      <c r="F59" s="255">
        <f>F57</f>
        <v>0</v>
      </c>
      <c r="G59" s="259" t="str">
        <f>IFERROR(E59/F59*1000, "")</f>
        <v/>
      </c>
      <c r="H59" s="277">
        <f t="shared" si="23"/>
        <v>0</v>
      </c>
      <c r="I59" s="398" t="str">
        <f>IFERROR((G59-D59),"")</f>
        <v/>
      </c>
      <c r="J59" s="278" t="str">
        <f t="shared" si="25"/>
        <v/>
      </c>
    </row>
    <row r="60" spans="1:10" ht="16.2" customHeight="1" x14ac:dyDescent="0.25">
      <c r="A60" s="287"/>
      <c r="B60" s="238"/>
      <c r="C60" s="255">
        <f>C57</f>
        <v>0</v>
      </c>
      <c r="D60" s="259" t="str">
        <f t="shared" si="21"/>
        <v/>
      </c>
      <c r="E60" s="240"/>
      <c r="F60" s="255">
        <f>F57</f>
        <v>0</v>
      </c>
      <c r="G60" s="259" t="str">
        <f t="shared" si="22"/>
        <v/>
      </c>
      <c r="H60" s="277">
        <f t="shared" si="23"/>
        <v>0</v>
      </c>
      <c r="I60" s="398" t="str">
        <f t="shared" ref="I60:I64" si="26">IFERROR((G60-D60),"")</f>
        <v/>
      </c>
      <c r="J60" s="278" t="str">
        <f t="shared" si="25"/>
        <v/>
      </c>
    </row>
    <row r="61" spans="1:10" ht="16.2" customHeight="1" x14ac:dyDescent="0.25">
      <c r="A61" s="287"/>
      <c r="B61" s="238"/>
      <c r="C61" s="255">
        <f>C57</f>
        <v>0</v>
      </c>
      <c r="D61" s="259" t="str">
        <f t="shared" si="21"/>
        <v/>
      </c>
      <c r="E61" s="240"/>
      <c r="F61" s="255">
        <f>F57</f>
        <v>0</v>
      </c>
      <c r="G61" s="259" t="str">
        <f t="shared" si="22"/>
        <v/>
      </c>
      <c r="H61" s="277">
        <f t="shared" si="23"/>
        <v>0</v>
      </c>
      <c r="I61" s="398" t="str">
        <f t="shared" si="26"/>
        <v/>
      </c>
      <c r="J61" s="278" t="str">
        <f t="shared" si="25"/>
        <v/>
      </c>
    </row>
    <row r="62" spans="1:10" ht="16.2" customHeight="1" x14ac:dyDescent="0.25">
      <c r="A62" s="287"/>
      <c r="B62" s="238"/>
      <c r="C62" s="255">
        <f>C57</f>
        <v>0</v>
      </c>
      <c r="D62" s="259" t="str">
        <f t="shared" si="21"/>
        <v/>
      </c>
      <c r="E62" s="240"/>
      <c r="F62" s="255">
        <f>F57</f>
        <v>0</v>
      </c>
      <c r="G62" s="259" t="str">
        <f t="shared" si="22"/>
        <v/>
      </c>
      <c r="H62" s="277">
        <f t="shared" si="23"/>
        <v>0</v>
      </c>
      <c r="I62" s="398" t="str">
        <f t="shared" si="26"/>
        <v/>
      </c>
      <c r="J62" s="278" t="str">
        <f t="shared" si="25"/>
        <v/>
      </c>
    </row>
    <row r="63" spans="1:10" ht="16.2" customHeight="1" x14ac:dyDescent="0.25">
      <c r="A63" s="287"/>
      <c r="B63" s="238"/>
      <c r="C63" s="255">
        <f>C57</f>
        <v>0</v>
      </c>
      <c r="D63" s="259" t="str">
        <f t="shared" si="21"/>
        <v/>
      </c>
      <c r="E63" s="240"/>
      <c r="F63" s="255">
        <f>F57</f>
        <v>0</v>
      </c>
      <c r="G63" s="259" t="str">
        <f t="shared" si="22"/>
        <v/>
      </c>
      <c r="H63" s="277">
        <f t="shared" si="23"/>
        <v>0</v>
      </c>
      <c r="I63" s="398" t="str">
        <f t="shared" si="26"/>
        <v/>
      </c>
      <c r="J63" s="278" t="str">
        <f t="shared" si="25"/>
        <v/>
      </c>
    </row>
    <row r="64" spans="1:10" ht="16.2" customHeight="1" x14ac:dyDescent="0.25">
      <c r="A64" s="294" t="s">
        <v>5</v>
      </c>
      <c r="B64" s="276">
        <f>SUM(B57:B63)</f>
        <v>0</v>
      </c>
      <c r="C64" s="248">
        <f>C57</f>
        <v>0</v>
      </c>
      <c r="D64" s="250" t="str">
        <f>IFERROR(B64/C64*1000, "")</f>
        <v/>
      </c>
      <c r="E64" s="276">
        <f t="shared" ref="E64" si="27">SUM(E57:E63)</f>
        <v>0</v>
      </c>
      <c r="F64" s="248">
        <f>F57</f>
        <v>0</v>
      </c>
      <c r="G64" s="250" t="str">
        <f>IFERROR(E64/F64*1000, "")</f>
        <v/>
      </c>
      <c r="H64" s="277">
        <f t="shared" si="23"/>
        <v>0</v>
      </c>
      <c r="I64" s="399" t="str">
        <f t="shared" si="26"/>
        <v/>
      </c>
      <c r="J64" s="270" t="str">
        <f t="shared" si="25"/>
        <v/>
      </c>
    </row>
    <row r="65" spans="1:10" x14ac:dyDescent="0.25">
      <c r="A65" s="297"/>
      <c r="B65" s="228"/>
      <c r="C65" s="229"/>
      <c r="D65" s="230"/>
      <c r="E65" s="228"/>
      <c r="F65" s="229"/>
      <c r="G65" s="230"/>
      <c r="H65" s="228"/>
      <c r="I65" s="230"/>
      <c r="J65" s="231"/>
    </row>
    <row r="66" spans="1:10" ht="26.4" customHeight="1" x14ac:dyDescent="0.25">
      <c r="A66" s="289" t="s">
        <v>115</v>
      </c>
      <c r="B66" s="75"/>
      <c r="C66" s="75"/>
      <c r="D66" s="75"/>
      <c r="E66" s="75"/>
      <c r="F66" s="75"/>
      <c r="G66" s="75"/>
      <c r="H66" s="75"/>
      <c r="I66" s="75"/>
      <c r="J66" s="75"/>
    </row>
    <row r="67" spans="1:10" ht="66" customHeight="1" thickBot="1" x14ac:dyDescent="0.3">
      <c r="A67" s="291" t="s">
        <v>141</v>
      </c>
      <c r="B67" s="233" t="s">
        <v>274</v>
      </c>
      <c r="C67" s="233" t="s">
        <v>264</v>
      </c>
      <c r="D67" s="234" t="s">
        <v>286</v>
      </c>
      <c r="E67" s="235" t="s">
        <v>275</v>
      </c>
      <c r="F67" s="233" t="s">
        <v>256</v>
      </c>
      <c r="G67" s="234" t="s">
        <v>285</v>
      </c>
      <c r="H67" s="235" t="s">
        <v>276</v>
      </c>
      <c r="I67" s="233" t="s">
        <v>287</v>
      </c>
      <c r="J67" s="233" t="s">
        <v>459</v>
      </c>
    </row>
    <row r="68" spans="1:10" ht="28.8" customHeight="1" x14ac:dyDescent="0.25">
      <c r="A68" s="367" t="s">
        <v>387</v>
      </c>
      <c r="B68" s="376">
        <v>8</v>
      </c>
      <c r="C68" s="368">
        <v>1350</v>
      </c>
      <c r="D68" s="373">
        <f t="shared" ref="D68:D73" si="28">IFERROR(B68/C68*1000, "")</f>
        <v>5.9259259259259256</v>
      </c>
      <c r="E68" s="377">
        <v>7</v>
      </c>
      <c r="F68" s="368">
        <v>1359</v>
      </c>
      <c r="G68" s="373">
        <f>IFERROR(E68/F68*1000, "")</f>
        <v>5.1508462104488597</v>
      </c>
      <c r="H68" s="377">
        <f>IFERROR((E68-B68), "")</f>
        <v>-1</v>
      </c>
      <c r="I68" s="374">
        <f>IFERROR((G68-D68), "")</f>
        <v>-0.77507971547706589</v>
      </c>
      <c r="J68" s="372">
        <f>IFERROR(-I68/D68, "")</f>
        <v>0.13079470198675489</v>
      </c>
    </row>
    <row r="69" spans="1:10" ht="16.8" customHeight="1" x14ac:dyDescent="0.25">
      <c r="A69" s="287"/>
      <c r="B69" s="238"/>
      <c r="C69" s="239"/>
      <c r="D69" s="256" t="str">
        <f t="shared" si="28"/>
        <v/>
      </c>
      <c r="E69" s="240"/>
      <c r="F69" s="239"/>
      <c r="G69" s="256" t="str">
        <f>IFERROR(E69/F69*1000, "")</f>
        <v/>
      </c>
      <c r="H69" s="280">
        <f>IFERROR((E69-B69), "")</f>
        <v>0</v>
      </c>
      <c r="I69" s="258" t="str">
        <f>IFERROR((G69-D69), "")</f>
        <v/>
      </c>
      <c r="J69" s="283" t="str">
        <f t="shared" ref="J69:J73" si="29">IFERROR(-I69/D69, "")</f>
        <v/>
      </c>
    </row>
    <row r="70" spans="1:10" ht="16.8" customHeight="1" x14ac:dyDescent="0.25">
      <c r="A70" s="292"/>
      <c r="B70" s="238"/>
      <c r="C70" s="254"/>
      <c r="D70" s="259" t="str">
        <f t="shared" si="28"/>
        <v/>
      </c>
      <c r="E70" s="240"/>
      <c r="F70" s="254">
        <f>F69</f>
        <v>0</v>
      </c>
      <c r="G70" s="259" t="str">
        <f t="shared" ref="G70:G73" si="30">IFERROR(E70/F70*1000, "")</f>
        <v/>
      </c>
      <c r="H70" s="280">
        <f t="shared" ref="H70:H73" si="31">IFERROR((E70-B70), "")</f>
        <v>0</v>
      </c>
      <c r="I70" s="258" t="str">
        <f t="shared" ref="I70:I73" si="32">IFERROR((G70-D70), "")</f>
        <v/>
      </c>
      <c r="J70" s="283" t="str">
        <f t="shared" si="29"/>
        <v/>
      </c>
    </row>
    <row r="71" spans="1:10" ht="16.8" customHeight="1" x14ac:dyDescent="0.25">
      <c r="A71" s="287"/>
      <c r="B71" s="238"/>
      <c r="C71" s="255"/>
      <c r="D71" s="259" t="str">
        <f t="shared" si="28"/>
        <v/>
      </c>
      <c r="E71" s="240"/>
      <c r="F71" s="255">
        <f>F69</f>
        <v>0</v>
      </c>
      <c r="G71" s="259" t="str">
        <f t="shared" si="30"/>
        <v/>
      </c>
      <c r="H71" s="280">
        <f t="shared" si="31"/>
        <v>0</v>
      </c>
      <c r="I71" s="258" t="str">
        <f t="shared" si="32"/>
        <v/>
      </c>
      <c r="J71" s="283" t="str">
        <f t="shared" si="29"/>
        <v/>
      </c>
    </row>
    <row r="72" spans="1:10" ht="16.8" customHeight="1" x14ac:dyDescent="0.25">
      <c r="A72" s="287"/>
      <c r="B72" s="238"/>
      <c r="C72" s="255"/>
      <c r="D72" s="259" t="str">
        <f t="shared" si="28"/>
        <v/>
      </c>
      <c r="E72" s="240"/>
      <c r="F72" s="255">
        <f>F69</f>
        <v>0</v>
      </c>
      <c r="G72" s="259" t="str">
        <f t="shared" si="30"/>
        <v/>
      </c>
      <c r="H72" s="280">
        <f t="shared" si="31"/>
        <v>0</v>
      </c>
      <c r="I72" s="258" t="str">
        <f t="shared" si="32"/>
        <v/>
      </c>
      <c r="J72" s="283" t="str">
        <f t="shared" si="29"/>
        <v/>
      </c>
    </row>
    <row r="73" spans="1:10" ht="16.8" customHeight="1" x14ac:dyDescent="0.25">
      <c r="A73" s="294" t="s">
        <v>5</v>
      </c>
      <c r="B73" s="276">
        <f>SUM(B69:B72)</f>
        <v>0</v>
      </c>
      <c r="C73" s="248">
        <f>C69</f>
        <v>0</v>
      </c>
      <c r="D73" s="250" t="str">
        <f t="shared" si="28"/>
        <v/>
      </c>
      <c r="E73" s="276">
        <f t="shared" ref="E73" si="33">SUM(E69:E72)</f>
        <v>0</v>
      </c>
      <c r="F73" s="248">
        <f>F69</f>
        <v>0</v>
      </c>
      <c r="G73" s="250" t="str">
        <f t="shared" si="30"/>
        <v/>
      </c>
      <c r="H73" s="280">
        <f t="shared" si="31"/>
        <v>0</v>
      </c>
      <c r="I73" s="258" t="str">
        <f t="shared" si="32"/>
        <v/>
      </c>
      <c r="J73" s="283" t="str">
        <f t="shared" si="29"/>
        <v/>
      </c>
    </row>
    <row r="74" spans="1:10" x14ac:dyDescent="0.25">
      <c r="A74" s="119"/>
      <c r="B74" s="224"/>
      <c r="C74" s="224"/>
      <c r="D74" s="232"/>
      <c r="E74" s="232"/>
      <c r="F74" s="232"/>
      <c r="G74" s="232"/>
      <c r="H74" s="75"/>
      <c r="I74" s="75"/>
      <c r="J74" s="75"/>
    </row>
    <row r="75" spans="1:10" ht="26.4" customHeight="1" x14ac:dyDescent="0.25">
      <c r="A75" s="289" t="s">
        <v>364</v>
      </c>
      <c r="B75" s="75"/>
      <c r="C75" s="75"/>
      <c r="D75" s="75"/>
      <c r="E75" s="75"/>
      <c r="F75" s="75"/>
      <c r="G75" s="75"/>
      <c r="H75" s="75"/>
      <c r="I75" s="75"/>
      <c r="J75" s="75"/>
    </row>
    <row r="76" spans="1:10" ht="42" customHeight="1" thickBot="1" x14ac:dyDescent="0.3">
      <c r="A76" s="291" t="s">
        <v>112</v>
      </c>
      <c r="B76" s="233" t="s">
        <v>277</v>
      </c>
      <c r="C76" s="233" t="s">
        <v>264</v>
      </c>
      <c r="D76" s="234" t="s">
        <v>365</v>
      </c>
      <c r="E76" s="235" t="s">
        <v>278</v>
      </c>
      <c r="F76" s="233" t="s">
        <v>256</v>
      </c>
      <c r="G76" s="234" t="s">
        <v>366</v>
      </c>
      <c r="H76" s="235" t="s">
        <v>279</v>
      </c>
      <c r="I76" s="233" t="s">
        <v>367</v>
      </c>
      <c r="J76" s="233" t="s">
        <v>459</v>
      </c>
    </row>
    <row r="77" spans="1:10" ht="16.2" customHeight="1" x14ac:dyDescent="0.25">
      <c r="A77" s="367" t="s">
        <v>386</v>
      </c>
      <c r="B77" s="376">
        <v>10</v>
      </c>
      <c r="C77" s="368">
        <v>1350</v>
      </c>
      <c r="D77" s="369">
        <f>IFERROR((1-(C77-B77)/C77)*100%, "")</f>
        <v>7.4074074074074181E-3</v>
      </c>
      <c r="E77" s="377">
        <v>6</v>
      </c>
      <c r="F77" s="368">
        <v>1359</v>
      </c>
      <c r="G77" s="369">
        <f>IFERROR((1-(F77-E77)/F77)*100%, "")</f>
        <v>4.4150110375276164E-3</v>
      </c>
      <c r="H77" s="377">
        <f>E77-B77</f>
        <v>-4</v>
      </c>
      <c r="I77" s="371">
        <f>IFERROR((G77-D77),"")</f>
        <v>-2.9923963698798017E-3</v>
      </c>
      <c r="J77" s="372">
        <f>IFERROR(-I77/D77, "")</f>
        <v>0.40397350993377262</v>
      </c>
    </row>
    <row r="78" spans="1:10" ht="16.2" customHeight="1" x14ac:dyDescent="0.25">
      <c r="A78" s="287" t="s">
        <v>429</v>
      </c>
      <c r="B78" s="238"/>
      <c r="C78" s="239"/>
      <c r="D78" s="281" t="str">
        <f t="shared" ref="D78:D82" si="34">IFERROR((1-(C78-B78)/C78)*100%, "")</f>
        <v/>
      </c>
      <c r="E78" s="240"/>
      <c r="F78" s="239"/>
      <c r="G78" s="284" t="str">
        <f>IFERROR((1-(F78-E78)/F78*100%), "")</f>
        <v/>
      </c>
      <c r="H78" s="280">
        <f t="shared" ref="H78:H82" si="35">E78-B78</f>
        <v>0</v>
      </c>
      <c r="I78" s="283" t="str">
        <f t="shared" ref="I78:I82" si="36">IFERROR((G78-D78),"")</f>
        <v/>
      </c>
      <c r="J78" s="237" t="str">
        <f t="shared" ref="J78:J82" si="37">IFERROR(-I78/D78, "")</f>
        <v/>
      </c>
    </row>
    <row r="79" spans="1:10" ht="16.2" customHeight="1" x14ac:dyDescent="0.25">
      <c r="A79" s="287"/>
      <c r="B79" s="238"/>
      <c r="C79" s="254">
        <f>C78</f>
        <v>0</v>
      </c>
      <c r="D79" s="282" t="str">
        <f t="shared" si="34"/>
        <v/>
      </c>
      <c r="E79" s="240"/>
      <c r="F79" s="254">
        <f>F78</f>
        <v>0</v>
      </c>
      <c r="G79" s="284" t="str">
        <f t="shared" ref="G79:G82" si="38">IFERROR((1-(F79-E79)/F79*100%), "")</f>
        <v/>
      </c>
      <c r="H79" s="280">
        <f t="shared" si="35"/>
        <v>0</v>
      </c>
      <c r="I79" s="283" t="str">
        <f t="shared" si="36"/>
        <v/>
      </c>
      <c r="J79" s="237" t="str">
        <f t="shared" si="37"/>
        <v/>
      </c>
    </row>
    <row r="80" spans="1:10" ht="16.2" customHeight="1" x14ac:dyDescent="0.25">
      <c r="A80" s="287"/>
      <c r="B80" s="238"/>
      <c r="C80" s="255">
        <f>C78</f>
        <v>0</v>
      </c>
      <c r="D80" s="282" t="str">
        <f t="shared" si="34"/>
        <v/>
      </c>
      <c r="E80" s="240"/>
      <c r="F80" s="255">
        <f>F78</f>
        <v>0</v>
      </c>
      <c r="G80" s="284" t="str">
        <f t="shared" si="38"/>
        <v/>
      </c>
      <c r="H80" s="280">
        <f t="shared" si="35"/>
        <v>0</v>
      </c>
      <c r="I80" s="283" t="str">
        <f t="shared" si="36"/>
        <v/>
      </c>
      <c r="J80" s="237" t="str">
        <f t="shared" si="37"/>
        <v/>
      </c>
    </row>
    <row r="81" spans="1:10" ht="16.2" customHeight="1" x14ac:dyDescent="0.25">
      <c r="A81" s="287"/>
      <c r="B81" s="238"/>
      <c r="C81" s="255">
        <f>C78</f>
        <v>0</v>
      </c>
      <c r="D81" s="282" t="str">
        <f t="shared" si="34"/>
        <v/>
      </c>
      <c r="E81" s="240"/>
      <c r="F81" s="255">
        <f>F78</f>
        <v>0</v>
      </c>
      <c r="G81" s="284" t="str">
        <f t="shared" si="38"/>
        <v/>
      </c>
      <c r="H81" s="280">
        <f t="shared" si="35"/>
        <v>0</v>
      </c>
      <c r="I81" s="283" t="str">
        <f t="shared" si="36"/>
        <v/>
      </c>
      <c r="J81" s="237" t="str">
        <f t="shared" si="37"/>
        <v/>
      </c>
    </row>
    <row r="82" spans="1:10" ht="16.2" customHeight="1" x14ac:dyDescent="0.25">
      <c r="A82" s="294" t="s">
        <v>5</v>
      </c>
      <c r="B82" s="276">
        <f>SUM(B78:B81)</f>
        <v>0</v>
      </c>
      <c r="C82" s="248">
        <f>C78</f>
        <v>0</v>
      </c>
      <c r="D82" s="236" t="str">
        <f t="shared" si="34"/>
        <v/>
      </c>
      <c r="E82" s="276">
        <f t="shared" ref="E82" si="39">SUM(E78:E81)</f>
        <v>0</v>
      </c>
      <c r="F82" s="248">
        <f>F78</f>
        <v>0</v>
      </c>
      <c r="G82" s="284" t="str">
        <f t="shared" si="38"/>
        <v/>
      </c>
      <c r="H82" s="279">
        <f t="shared" si="35"/>
        <v>0</v>
      </c>
      <c r="I82" s="271" t="str">
        <f t="shared" si="36"/>
        <v/>
      </c>
      <c r="J82" s="237" t="str">
        <f t="shared" si="37"/>
        <v/>
      </c>
    </row>
  </sheetData>
  <pageMargins left="0.75" right="0.75" top="1" bottom="1" header="0.5" footer="0.5"/>
  <pageSetup orientation="portrait" horizontalDpi="300" verticalDpi="300"/>
  <headerFooter alignWithMargins="0"/>
  <drawing r:id="rId1"/>
  <legacyDrawing r:id="rId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5" tint="0.39997558519241921"/>
    <pageSetUpPr fitToPage="1"/>
  </sheetPr>
  <dimension ref="A1:W107"/>
  <sheetViews>
    <sheetView showGridLines="0" zoomScaleNormal="100" zoomScalePageLayoutView="80" workbookViewId="0">
      <pane ySplit="3" topLeftCell="A107" activePane="bottomLeft" state="frozen"/>
      <selection pane="bottomLeft" activeCell="F90" sqref="F90"/>
    </sheetView>
  </sheetViews>
  <sheetFormatPr defaultColWidth="8.6640625" defaultRowHeight="13.2" x14ac:dyDescent="0.25"/>
  <cols>
    <col min="1" max="1" width="24.44140625" customWidth="1"/>
    <col min="2" max="2" width="11.88671875" customWidth="1"/>
    <col min="3" max="3" width="10.6640625" customWidth="1"/>
    <col min="4" max="4" width="12.6640625" customWidth="1"/>
    <col min="5" max="5" width="11.6640625" customWidth="1"/>
    <col min="6" max="6" width="11.77734375" customWidth="1"/>
    <col min="7" max="7" width="12.6640625" customWidth="1"/>
    <col min="8" max="8" width="10.6640625" style="17" customWidth="1"/>
    <col min="9" max="9" width="9.109375" bestFit="1" customWidth="1"/>
    <col min="10" max="10" width="10.109375" customWidth="1"/>
  </cols>
  <sheetData>
    <row r="1" spans="1:12" s="34" customFormat="1" ht="9" customHeight="1" x14ac:dyDescent="0.25"/>
    <row r="2" spans="1:12" s="20" customFormat="1" ht="21" x14ac:dyDescent="0.25">
      <c r="A2" s="83" t="s">
        <v>385</v>
      </c>
      <c r="C2" s="48"/>
    </row>
    <row r="3" spans="1:12" s="20" customFormat="1" ht="39.75" customHeight="1" x14ac:dyDescent="0.25">
      <c r="A3" s="301"/>
    </row>
    <row r="4" spans="1:12" s="7" customFormat="1" ht="26.4" customHeight="1" x14ac:dyDescent="0.25">
      <c r="A4" s="314" t="s">
        <v>196</v>
      </c>
      <c r="B4" s="77"/>
      <c r="C4" s="77"/>
      <c r="D4" s="77"/>
      <c r="E4" s="77"/>
      <c r="F4" s="77"/>
      <c r="G4" s="77"/>
      <c r="H4" s="127"/>
      <c r="I4" s="77"/>
      <c r="J4" s="77"/>
      <c r="K4" s="77"/>
      <c r="L4" s="66"/>
    </row>
    <row r="5" spans="1:12" ht="39.6" x14ac:dyDescent="0.25">
      <c r="A5" s="316" t="s">
        <v>340</v>
      </c>
      <c r="B5" s="317" t="s">
        <v>113</v>
      </c>
      <c r="C5" s="317" t="s">
        <v>114</v>
      </c>
      <c r="D5" s="318" t="s">
        <v>385</v>
      </c>
      <c r="E5" s="75"/>
      <c r="F5" s="75"/>
      <c r="G5" s="75"/>
      <c r="H5" s="123"/>
      <c r="I5" s="75"/>
      <c r="J5" s="75"/>
      <c r="K5" s="75"/>
      <c r="L5" s="24"/>
    </row>
    <row r="6" spans="1:12" ht="15" customHeight="1" x14ac:dyDescent="0.25">
      <c r="A6" s="378" t="s">
        <v>324</v>
      </c>
      <c r="B6" s="379">
        <v>50000</v>
      </c>
      <c r="C6" s="379">
        <v>47000</v>
      </c>
      <c r="D6" s="380">
        <f t="shared" ref="D6:D12" si="0">B6-C6</f>
        <v>3000</v>
      </c>
      <c r="E6" s="124"/>
      <c r="F6" s="75"/>
      <c r="G6" s="75"/>
      <c r="H6" s="123"/>
      <c r="I6" s="75"/>
      <c r="J6" s="75"/>
      <c r="K6" s="75"/>
      <c r="L6" s="24"/>
    </row>
    <row r="7" spans="1:12" ht="15" customHeight="1" x14ac:dyDescent="0.25">
      <c r="A7" s="339"/>
      <c r="B7" s="352"/>
      <c r="C7" s="352"/>
      <c r="D7" s="354">
        <f t="shared" si="0"/>
        <v>0</v>
      </c>
      <c r="E7" s="125"/>
      <c r="F7" s="124"/>
      <c r="G7" s="124"/>
      <c r="H7" s="123"/>
      <c r="I7" s="75"/>
      <c r="J7" s="75"/>
      <c r="K7" s="75"/>
      <c r="L7" s="24"/>
    </row>
    <row r="8" spans="1:12" ht="15" customHeight="1" x14ac:dyDescent="0.25">
      <c r="A8" s="335"/>
      <c r="B8" s="353"/>
      <c r="C8" s="353"/>
      <c r="D8" s="354">
        <f t="shared" si="0"/>
        <v>0</v>
      </c>
      <c r="E8" s="124"/>
      <c r="F8" s="124"/>
      <c r="G8" s="124"/>
      <c r="H8" s="123"/>
      <c r="I8" s="75"/>
      <c r="J8" s="75"/>
      <c r="K8" s="75"/>
      <c r="L8" s="24"/>
    </row>
    <row r="9" spans="1:12" ht="15" customHeight="1" x14ac:dyDescent="0.25">
      <c r="A9" s="335"/>
      <c r="B9" s="353"/>
      <c r="C9" s="353"/>
      <c r="D9" s="354">
        <f t="shared" si="0"/>
        <v>0</v>
      </c>
      <c r="E9" s="124"/>
      <c r="F9" s="124"/>
      <c r="G9" s="124"/>
      <c r="H9" s="126"/>
      <c r="I9" s="75"/>
      <c r="J9" s="75"/>
      <c r="K9" s="75"/>
      <c r="L9" s="24"/>
    </row>
    <row r="10" spans="1:12" ht="15" customHeight="1" x14ac:dyDescent="0.25">
      <c r="A10" s="335"/>
      <c r="B10" s="353"/>
      <c r="C10" s="353"/>
      <c r="D10" s="354">
        <f t="shared" si="0"/>
        <v>0</v>
      </c>
      <c r="E10" s="124"/>
      <c r="F10" s="124"/>
      <c r="G10" s="124"/>
      <c r="H10" s="126"/>
      <c r="I10" s="75"/>
      <c r="J10" s="75"/>
      <c r="K10" s="75"/>
      <c r="L10" s="24"/>
    </row>
    <row r="11" spans="1:12" ht="15" customHeight="1" x14ac:dyDescent="0.25">
      <c r="A11" s="335"/>
      <c r="B11" s="353"/>
      <c r="C11" s="353"/>
      <c r="D11" s="354">
        <f t="shared" si="0"/>
        <v>0</v>
      </c>
      <c r="E11" s="124"/>
      <c r="F11" s="75"/>
      <c r="G11" s="75"/>
      <c r="H11" s="123"/>
      <c r="I11" s="75"/>
      <c r="J11" s="75"/>
      <c r="K11" s="75"/>
      <c r="L11" s="24"/>
    </row>
    <row r="12" spans="1:12" ht="15" customHeight="1" x14ac:dyDescent="0.25">
      <c r="A12" s="344" t="s">
        <v>145</v>
      </c>
      <c r="B12" s="332">
        <f t="shared" ref="B12:C12" si="1">SUM(B7:B11)</f>
        <v>0</v>
      </c>
      <c r="C12" s="332">
        <f t="shared" si="1"/>
        <v>0</v>
      </c>
      <c r="D12" s="331">
        <f t="shared" si="0"/>
        <v>0</v>
      </c>
      <c r="E12" s="124"/>
      <c r="F12" s="75"/>
      <c r="G12" s="75"/>
      <c r="H12" s="123"/>
      <c r="I12" s="75"/>
      <c r="J12" s="75"/>
      <c r="K12" s="75"/>
      <c r="L12" s="24"/>
    </row>
    <row r="13" spans="1:12" ht="39.6" x14ac:dyDescent="0.25">
      <c r="A13" s="120" t="s">
        <v>159</v>
      </c>
      <c r="B13" s="336"/>
      <c r="C13" s="319" t="s">
        <v>146</v>
      </c>
      <c r="D13" s="320">
        <f>B13*D12</f>
        <v>0</v>
      </c>
      <c r="E13" s="75"/>
      <c r="F13" s="75"/>
      <c r="G13" s="75"/>
      <c r="H13" s="128"/>
      <c r="I13" s="75"/>
      <c r="J13" s="75"/>
      <c r="K13" s="75"/>
      <c r="L13" s="43"/>
    </row>
    <row r="14" spans="1:12" ht="13.5" customHeight="1" x14ac:dyDescent="0.25">
      <c r="A14" s="119"/>
      <c r="B14" s="75"/>
      <c r="C14" s="75"/>
      <c r="D14" s="75"/>
      <c r="E14" s="75"/>
      <c r="F14" s="75"/>
      <c r="G14" s="75"/>
      <c r="H14" s="75"/>
      <c r="I14" s="75"/>
      <c r="J14" s="75"/>
      <c r="K14" s="75"/>
      <c r="L14" s="43"/>
    </row>
    <row r="15" spans="1:12" ht="22.8" customHeight="1" x14ac:dyDescent="0.25">
      <c r="A15" s="314" t="s">
        <v>197</v>
      </c>
      <c r="B15" s="75"/>
      <c r="C15" s="75"/>
      <c r="D15" s="75"/>
      <c r="E15" s="75"/>
      <c r="F15" s="75"/>
      <c r="G15" s="75"/>
      <c r="H15" s="75"/>
      <c r="I15" s="75"/>
      <c r="J15" s="75"/>
      <c r="K15" s="75"/>
      <c r="L15" s="43"/>
    </row>
    <row r="16" spans="1:12" ht="67.8" customHeight="1" x14ac:dyDescent="0.25">
      <c r="A16" s="316"/>
      <c r="B16" s="403" t="s">
        <v>229</v>
      </c>
      <c r="C16" s="407" t="s">
        <v>248</v>
      </c>
      <c r="D16" s="322" t="s">
        <v>230</v>
      </c>
      <c r="E16" s="322" t="s">
        <v>231</v>
      </c>
      <c r="F16" s="163" t="s">
        <v>249</v>
      </c>
      <c r="G16" s="317" t="s">
        <v>250</v>
      </c>
      <c r="H16" s="318" t="s">
        <v>385</v>
      </c>
      <c r="I16" s="75"/>
      <c r="J16" s="75"/>
      <c r="K16" s="75"/>
      <c r="L16" s="43"/>
    </row>
    <row r="17" spans="1:12" ht="15.6" customHeight="1" x14ac:dyDescent="0.25">
      <c r="A17" s="378" t="s">
        <v>325</v>
      </c>
      <c r="B17" s="404">
        <v>98000</v>
      </c>
      <c r="C17" s="382">
        <v>7.0000000000000007E-2</v>
      </c>
      <c r="D17" s="381">
        <f>B17*(1+C17)</f>
        <v>104860</v>
      </c>
      <c r="E17" s="381">
        <f>B17*(1+F17)</f>
        <v>101920</v>
      </c>
      <c r="F17" s="401">
        <v>0.04</v>
      </c>
      <c r="G17" s="382">
        <f>F17-C17</f>
        <v>-3.0000000000000006E-2</v>
      </c>
      <c r="H17" s="380">
        <f>D17-E17</f>
        <v>2940</v>
      </c>
      <c r="I17" s="75"/>
      <c r="J17" s="75"/>
      <c r="K17" s="75"/>
      <c r="L17" s="43"/>
    </row>
    <row r="18" spans="1:12" ht="15.6" customHeight="1" x14ac:dyDescent="0.25">
      <c r="A18" s="339"/>
      <c r="B18" s="405"/>
      <c r="C18" s="408"/>
      <c r="D18" s="355">
        <f>B18*(1+C18)</f>
        <v>0</v>
      </c>
      <c r="E18" s="400"/>
      <c r="F18" s="402" t="str">
        <f>IFERROR((E18-B18)/B18, "")</f>
        <v/>
      </c>
      <c r="G18" s="409" t="str">
        <f>IFERROR((F18-C18), "")</f>
        <v/>
      </c>
      <c r="H18" s="357">
        <f>D18-E18</f>
        <v>0</v>
      </c>
      <c r="I18" s="75"/>
      <c r="J18" s="75"/>
      <c r="K18" s="75"/>
      <c r="L18" s="43"/>
    </row>
    <row r="19" spans="1:12" ht="26.4" x14ac:dyDescent="0.25">
      <c r="A19" s="120" t="s">
        <v>159</v>
      </c>
      <c r="B19" s="351"/>
      <c r="C19" s="302"/>
      <c r="D19" s="302"/>
      <c r="E19" s="302"/>
      <c r="F19" s="323" t="s">
        <v>146</v>
      </c>
      <c r="G19" s="323"/>
      <c r="H19" s="356">
        <f>B19*H18</f>
        <v>0</v>
      </c>
      <c r="I19" s="75"/>
      <c r="J19" s="75"/>
      <c r="K19" s="75"/>
      <c r="L19" s="43"/>
    </row>
    <row r="20" spans="1:12" ht="13.5" customHeight="1" x14ac:dyDescent="0.25">
      <c r="A20" s="119"/>
      <c r="B20" s="75"/>
      <c r="C20" s="75"/>
      <c r="D20" s="75"/>
      <c r="E20" s="75"/>
      <c r="F20" s="75"/>
      <c r="G20" s="75"/>
      <c r="H20" s="75"/>
      <c r="I20" s="75"/>
      <c r="J20" s="75"/>
      <c r="K20" s="75"/>
      <c r="L20" s="43"/>
    </row>
    <row r="21" spans="1:12" s="7" customFormat="1" ht="23.25" customHeight="1" x14ac:dyDescent="0.25">
      <c r="A21" s="314" t="s">
        <v>430</v>
      </c>
      <c r="B21" s="77"/>
      <c r="C21" s="77"/>
      <c r="D21" s="77"/>
      <c r="E21" s="77"/>
      <c r="F21" s="77"/>
      <c r="G21" s="77"/>
      <c r="H21" s="127"/>
      <c r="I21" s="77"/>
      <c r="J21" s="77"/>
      <c r="K21" s="77"/>
      <c r="L21" s="66"/>
    </row>
    <row r="22" spans="1:12" ht="39.6" x14ac:dyDescent="0.25">
      <c r="A22" s="316" t="s">
        <v>340</v>
      </c>
      <c r="B22" s="317" t="s">
        <v>113</v>
      </c>
      <c r="C22" s="317" t="s">
        <v>114</v>
      </c>
      <c r="D22" s="318" t="s">
        <v>385</v>
      </c>
      <c r="E22" s="75"/>
      <c r="F22" s="75"/>
      <c r="G22" s="75"/>
      <c r="H22" s="123"/>
      <c r="I22" s="75"/>
      <c r="J22" s="75"/>
      <c r="K22" s="75"/>
      <c r="L22" s="24"/>
    </row>
    <row r="23" spans="1:12" ht="15" customHeight="1" x14ac:dyDescent="0.25">
      <c r="A23" s="378" t="s">
        <v>435</v>
      </c>
      <c r="B23" s="379">
        <v>35000</v>
      </c>
      <c r="C23" s="379">
        <v>31000</v>
      </c>
      <c r="D23" s="380">
        <f t="shared" ref="D23:D29" si="2">B23-C23</f>
        <v>4000</v>
      </c>
      <c r="E23" s="124"/>
      <c r="F23" s="75"/>
      <c r="G23" s="75"/>
      <c r="H23" s="123"/>
      <c r="I23" s="75"/>
      <c r="J23" s="75"/>
      <c r="K23" s="75"/>
      <c r="L23" s="24"/>
    </row>
    <row r="24" spans="1:12" ht="15" customHeight="1" x14ac:dyDescent="0.25">
      <c r="A24" s="339"/>
      <c r="B24" s="352"/>
      <c r="C24" s="352"/>
      <c r="D24" s="354">
        <f t="shared" si="2"/>
        <v>0</v>
      </c>
      <c r="E24" s="125"/>
      <c r="F24" s="124"/>
      <c r="G24" s="124"/>
      <c r="H24" s="123"/>
      <c r="I24" s="75"/>
      <c r="J24" s="75"/>
      <c r="K24" s="75"/>
      <c r="L24" s="24"/>
    </row>
    <row r="25" spans="1:12" ht="15" customHeight="1" x14ac:dyDescent="0.25">
      <c r="A25" s="335"/>
      <c r="B25" s="353"/>
      <c r="C25" s="353"/>
      <c r="D25" s="354">
        <f t="shared" si="2"/>
        <v>0</v>
      </c>
      <c r="E25" s="124"/>
      <c r="F25" s="124"/>
      <c r="G25" s="124"/>
      <c r="H25" s="123"/>
      <c r="I25" s="75"/>
      <c r="J25" s="75"/>
      <c r="K25" s="75"/>
      <c r="L25" s="24"/>
    </row>
    <row r="26" spans="1:12" ht="15" customHeight="1" x14ac:dyDescent="0.25">
      <c r="A26" s="335"/>
      <c r="B26" s="353"/>
      <c r="C26" s="353"/>
      <c r="D26" s="354">
        <f t="shared" si="2"/>
        <v>0</v>
      </c>
      <c r="E26" s="124"/>
      <c r="F26" s="124"/>
      <c r="G26" s="124"/>
      <c r="H26" s="126"/>
      <c r="I26" s="75"/>
      <c r="J26" s="75"/>
      <c r="K26" s="75"/>
      <c r="L26" s="24"/>
    </row>
    <row r="27" spans="1:12" ht="15" customHeight="1" x14ac:dyDescent="0.25">
      <c r="A27" s="335"/>
      <c r="B27" s="353"/>
      <c r="C27" s="353"/>
      <c r="D27" s="354">
        <f t="shared" si="2"/>
        <v>0</v>
      </c>
      <c r="E27" s="124"/>
      <c r="F27" s="124"/>
      <c r="G27" s="124"/>
      <c r="H27" s="126"/>
      <c r="I27" s="75"/>
      <c r="J27" s="75"/>
      <c r="K27" s="75"/>
      <c r="L27" s="24"/>
    </row>
    <row r="28" spans="1:12" ht="15" customHeight="1" x14ac:dyDescent="0.25">
      <c r="A28" s="335"/>
      <c r="B28" s="353"/>
      <c r="C28" s="353"/>
      <c r="D28" s="354">
        <f t="shared" si="2"/>
        <v>0</v>
      </c>
      <c r="E28" s="124"/>
      <c r="F28" s="75"/>
      <c r="G28" s="75"/>
      <c r="H28" s="123"/>
      <c r="I28" s="75"/>
      <c r="J28" s="75"/>
      <c r="K28" s="75"/>
      <c r="L28" s="24"/>
    </row>
    <row r="29" spans="1:12" ht="15" customHeight="1" x14ac:dyDescent="0.25">
      <c r="A29" s="344" t="s">
        <v>145</v>
      </c>
      <c r="B29" s="332">
        <f t="shared" ref="B29:C29" si="3">SUM(B24:B28)</f>
        <v>0</v>
      </c>
      <c r="C29" s="332">
        <f t="shared" si="3"/>
        <v>0</v>
      </c>
      <c r="D29" s="331">
        <f t="shared" si="2"/>
        <v>0</v>
      </c>
      <c r="E29" s="124"/>
      <c r="F29" s="75"/>
      <c r="G29" s="75"/>
      <c r="H29" s="123"/>
      <c r="I29" s="75"/>
      <c r="J29" s="75"/>
      <c r="K29" s="75"/>
      <c r="L29" s="24"/>
    </row>
    <row r="30" spans="1:12" ht="39.6" x14ac:dyDescent="0.25">
      <c r="A30" s="120" t="s">
        <v>159</v>
      </c>
      <c r="B30" s="336"/>
      <c r="C30" s="319" t="s">
        <v>146</v>
      </c>
      <c r="D30" s="320">
        <f>B30*D29</f>
        <v>0</v>
      </c>
      <c r="E30" s="75"/>
      <c r="F30" s="75"/>
      <c r="G30" s="75"/>
      <c r="H30" s="128"/>
      <c r="I30" s="75"/>
      <c r="J30" s="75"/>
      <c r="K30" s="75"/>
      <c r="L30" s="43"/>
    </row>
    <row r="31" spans="1:12" ht="12" customHeight="1" x14ac:dyDescent="0.25">
      <c r="A31" s="119"/>
      <c r="B31" s="75"/>
      <c r="C31" s="75"/>
      <c r="D31" s="75"/>
      <c r="E31" s="75"/>
      <c r="F31" s="75"/>
      <c r="G31" s="75"/>
      <c r="H31" s="75"/>
      <c r="I31" s="75"/>
      <c r="J31" s="75"/>
      <c r="K31" s="75"/>
      <c r="L31" s="43"/>
    </row>
    <row r="32" spans="1:12" ht="22.2" customHeight="1" x14ac:dyDescent="0.25">
      <c r="A32" s="314" t="s">
        <v>431</v>
      </c>
      <c r="B32" s="75"/>
      <c r="C32" s="75"/>
      <c r="D32" s="75"/>
      <c r="E32" s="75"/>
      <c r="F32" s="75"/>
      <c r="G32" s="75"/>
      <c r="H32" s="75"/>
      <c r="I32" s="75"/>
      <c r="J32" s="75"/>
      <c r="K32" s="75"/>
      <c r="L32" s="43"/>
    </row>
    <row r="33" spans="1:12" ht="68.400000000000006" customHeight="1" x14ac:dyDescent="0.25">
      <c r="A33" s="316"/>
      <c r="B33" s="322" t="s">
        <v>229</v>
      </c>
      <c r="C33" s="407" t="s">
        <v>248</v>
      </c>
      <c r="D33" s="322" t="s">
        <v>230</v>
      </c>
      <c r="E33" s="322" t="s">
        <v>231</v>
      </c>
      <c r="F33" s="163" t="s">
        <v>249</v>
      </c>
      <c r="G33" s="317" t="s">
        <v>250</v>
      </c>
      <c r="H33" s="318" t="s">
        <v>385</v>
      </c>
      <c r="I33" s="75"/>
      <c r="J33" s="75"/>
      <c r="K33" s="75"/>
      <c r="L33" s="43"/>
    </row>
    <row r="34" spans="1:12" ht="16.2" customHeight="1" x14ac:dyDescent="0.25">
      <c r="A34" s="378" t="s">
        <v>325</v>
      </c>
      <c r="B34" s="381">
        <v>270000</v>
      </c>
      <c r="C34" s="382">
        <v>3.6999999999999998E-2</v>
      </c>
      <c r="D34" s="381">
        <f>B34*(1+C34)</f>
        <v>279990</v>
      </c>
      <c r="E34" s="381">
        <f>B34*(1+F34)</f>
        <v>274590</v>
      </c>
      <c r="F34" s="401">
        <v>1.7000000000000001E-2</v>
      </c>
      <c r="G34" s="382">
        <f>F34-C34</f>
        <v>-1.9999999999999997E-2</v>
      </c>
      <c r="H34" s="380">
        <f>D34-E34</f>
        <v>5400</v>
      </c>
      <c r="I34" s="75"/>
      <c r="J34" s="75"/>
      <c r="K34" s="75"/>
      <c r="L34" s="43"/>
    </row>
    <row r="35" spans="1:12" ht="16.2" customHeight="1" x14ac:dyDescent="0.25">
      <c r="A35" s="339"/>
      <c r="B35" s="406"/>
      <c r="C35" s="408"/>
      <c r="D35" s="355">
        <f>B35*(1+C35)</f>
        <v>0</v>
      </c>
      <c r="E35" s="400"/>
      <c r="F35" s="402" t="str">
        <f>IFERROR((E35-B35)/B35, "")</f>
        <v/>
      </c>
      <c r="G35" s="409" t="str">
        <f>IFERROR((F35-C35), "")</f>
        <v/>
      </c>
      <c r="H35" s="357">
        <f>D35-E35</f>
        <v>0</v>
      </c>
      <c r="I35" s="75"/>
      <c r="J35" s="75"/>
      <c r="K35" s="75"/>
      <c r="L35" s="43"/>
    </row>
    <row r="36" spans="1:12" ht="26.4" x14ac:dyDescent="0.25">
      <c r="A36" s="120" t="s">
        <v>159</v>
      </c>
      <c r="B36" s="351"/>
      <c r="C36" s="302"/>
      <c r="D36" s="302"/>
      <c r="E36" s="302"/>
      <c r="F36" s="323" t="s">
        <v>146</v>
      </c>
      <c r="G36" s="315"/>
      <c r="H36" s="356">
        <f>B36*H35</f>
        <v>0</v>
      </c>
      <c r="I36" s="75"/>
      <c r="J36" s="75"/>
      <c r="K36" s="75"/>
      <c r="L36" s="43"/>
    </row>
    <row r="37" spans="1:12" x14ac:dyDescent="0.25">
      <c r="A37" s="297"/>
      <c r="B37" s="303"/>
      <c r="C37" s="304"/>
      <c r="D37" s="304"/>
      <c r="E37" s="304"/>
      <c r="F37" s="304"/>
      <c r="G37" s="304"/>
      <c r="H37" s="304"/>
      <c r="I37" s="75"/>
      <c r="J37" s="75"/>
      <c r="K37" s="75"/>
      <c r="L37" s="43"/>
    </row>
    <row r="38" spans="1:12" ht="22.2" customHeight="1" x14ac:dyDescent="0.25">
      <c r="A38" s="314" t="s">
        <v>200</v>
      </c>
      <c r="B38" s="75"/>
      <c r="C38" s="75"/>
      <c r="D38" s="75"/>
      <c r="E38" s="75"/>
      <c r="F38" s="75"/>
      <c r="G38" s="75"/>
      <c r="H38" s="75"/>
      <c r="I38" s="75"/>
      <c r="J38" s="75"/>
      <c r="K38" s="75"/>
      <c r="L38" s="43"/>
    </row>
    <row r="39" spans="1:12" ht="38.25" customHeight="1" x14ac:dyDescent="0.25">
      <c r="A39" s="316" t="s">
        <v>117</v>
      </c>
      <c r="B39" s="321" t="s">
        <v>151</v>
      </c>
      <c r="C39" s="163" t="s">
        <v>136</v>
      </c>
      <c r="D39" s="317" t="s">
        <v>113</v>
      </c>
      <c r="E39" s="322" t="s">
        <v>152</v>
      </c>
      <c r="F39" s="163" t="s">
        <v>136</v>
      </c>
      <c r="G39" s="317" t="s">
        <v>114</v>
      </c>
      <c r="H39" s="318" t="s">
        <v>385</v>
      </c>
      <c r="I39" s="75"/>
      <c r="J39" s="75"/>
      <c r="K39" s="75"/>
      <c r="L39" s="43"/>
    </row>
    <row r="40" spans="1:12" ht="15.6" customHeight="1" x14ac:dyDescent="0.25">
      <c r="A40" s="378" t="s">
        <v>326</v>
      </c>
      <c r="B40" s="384">
        <v>3750</v>
      </c>
      <c r="C40" s="385">
        <v>240</v>
      </c>
      <c r="D40" s="386">
        <f>B40*C40</f>
        <v>900000</v>
      </c>
      <c r="E40" s="384">
        <v>3425</v>
      </c>
      <c r="F40" s="383">
        <v>250</v>
      </c>
      <c r="G40" s="379">
        <f>E40*F40</f>
        <v>856250</v>
      </c>
      <c r="H40" s="380">
        <f>D40-G40</f>
        <v>43750</v>
      </c>
      <c r="I40" s="75"/>
      <c r="J40" s="75"/>
      <c r="K40" s="75"/>
      <c r="L40" s="43"/>
    </row>
    <row r="41" spans="1:12" ht="15.6" customHeight="1" x14ac:dyDescent="0.25">
      <c r="A41" s="339"/>
      <c r="B41" s="341"/>
      <c r="C41" s="114">
        <v>0</v>
      </c>
      <c r="D41" s="333">
        <f t="shared" ref="D41:D46" si="4">B41*C41</f>
        <v>0</v>
      </c>
      <c r="E41" s="341"/>
      <c r="F41" s="114">
        <v>0</v>
      </c>
      <c r="G41" s="333">
        <f t="shared" ref="G41:G46" si="5">E41*F41</f>
        <v>0</v>
      </c>
      <c r="H41" s="330">
        <f>D41-G41</f>
        <v>0</v>
      </c>
      <c r="I41" s="75"/>
      <c r="J41" s="75"/>
      <c r="K41" s="75"/>
      <c r="L41" s="43"/>
    </row>
    <row r="42" spans="1:12" ht="15.6" customHeight="1" x14ac:dyDescent="0.25">
      <c r="A42" s="339"/>
      <c r="B42" s="341"/>
      <c r="C42" s="157">
        <f>C41</f>
        <v>0</v>
      </c>
      <c r="D42" s="333">
        <f t="shared" si="4"/>
        <v>0</v>
      </c>
      <c r="E42" s="341"/>
      <c r="F42" s="157">
        <f>F41</f>
        <v>0</v>
      </c>
      <c r="G42" s="333">
        <f t="shared" si="5"/>
        <v>0</v>
      </c>
      <c r="H42" s="330">
        <f>D42-G42</f>
        <v>0</v>
      </c>
      <c r="I42" s="75"/>
      <c r="J42" s="75"/>
      <c r="K42" s="75"/>
      <c r="L42" s="43"/>
    </row>
    <row r="43" spans="1:12" ht="15.6" customHeight="1" x14ac:dyDescent="0.25">
      <c r="A43" s="339"/>
      <c r="B43" s="341"/>
      <c r="C43" s="157">
        <f t="shared" ref="C43:C46" si="6">C42</f>
        <v>0</v>
      </c>
      <c r="D43" s="333">
        <f t="shared" si="4"/>
        <v>0</v>
      </c>
      <c r="E43" s="341"/>
      <c r="F43" s="157">
        <f t="shared" ref="F43:F46" si="7">F42</f>
        <v>0</v>
      </c>
      <c r="G43" s="333">
        <f t="shared" si="5"/>
        <v>0</v>
      </c>
      <c r="H43" s="330">
        <f t="shared" ref="H43:H47" si="8">D43-G43</f>
        <v>0</v>
      </c>
      <c r="I43" s="75"/>
      <c r="J43" s="75"/>
      <c r="K43" s="75"/>
      <c r="L43" s="43"/>
    </row>
    <row r="44" spans="1:12" ht="15.6" customHeight="1" x14ac:dyDescent="0.25">
      <c r="A44" s="339"/>
      <c r="B44" s="341"/>
      <c r="C44" s="157">
        <f t="shared" si="6"/>
        <v>0</v>
      </c>
      <c r="D44" s="333">
        <f t="shared" si="4"/>
        <v>0</v>
      </c>
      <c r="E44" s="341"/>
      <c r="F44" s="157">
        <f t="shared" si="7"/>
        <v>0</v>
      </c>
      <c r="G44" s="333">
        <f t="shared" si="5"/>
        <v>0</v>
      </c>
      <c r="H44" s="330">
        <f t="shared" si="8"/>
        <v>0</v>
      </c>
      <c r="I44" s="75"/>
      <c r="J44" s="75"/>
      <c r="K44" s="75"/>
      <c r="L44" s="47"/>
    </row>
    <row r="45" spans="1:12" ht="15.6" customHeight="1" x14ac:dyDescent="0.25">
      <c r="A45" s="339"/>
      <c r="B45" s="341"/>
      <c r="C45" s="157">
        <f t="shared" si="6"/>
        <v>0</v>
      </c>
      <c r="D45" s="333">
        <f t="shared" si="4"/>
        <v>0</v>
      </c>
      <c r="E45" s="341"/>
      <c r="F45" s="157">
        <f t="shared" si="7"/>
        <v>0</v>
      </c>
      <c r="G45" s="333">
        <f t="shared" si="5"/>
        <v>0</v>
      </c>
      <c r="H45" s="330">
        <f t="shared" si="8"/>
        <v>0</v>
      </c>
      <c r="I45" s="75"/>
      <c r="J45" s="75"/>
      <c r="K45" s="75"/>
      <c r="L45" s="47"/>
    </row>
    <row r="46" spans="1:12" ht="15.6" customHeight="1" x14ac:dyDescent="0.25">
      <c r="A46" s="339"/>
      <c r="B46" s="341"/>
      <c r="C46" s="157">
        <f t="shared" si="6"/>
        <v>0</v>
      </c>
      <c r="D46" s="333">
        <f t="shared" si="4"/>
        <v>0</v>
      </c>
      <c r="E46" s="341"/>
      <c r="F46" s="157">
        <f t="shared" si="7"/>
        <v>0</v>
      </c>
      <c r="G46" s="333">
        <f t="shared" si="5"/>
        <v>0</v>
      </c>
      <c r="H46" s="330">
        <f t="shared" si="8"/>
        <v>0</v>
      </c>
      <c r="I46" s="75"/>
      <c r="J46" s="75"/>
      <c r="K46" s="75"/>
      <c r="L46" s="43"/>
    </row>
    <row r="47" spans="1:12" ht="15.6" customHeight="1" x14ac:dyDescent="0.25">
      <c r="A47" s="344" t="s">
        <v>145</v>
      </c>
      <c r="B47" s="345">
        <f>SUM(B41:B46)</f>
        <v>0</v>
      </c>
      <c r="C47" s="161">
        <f>C41</f>
        <v>0</v>
      </c>
      <c r="D47" s="332">
        <f>SUM(D41:D46)</f>
        <v>0</v>
      </c>
      <c r="E47" s="345">
        <f>SUM(E41:E46)</f>
        <v>0</v>
      </c>
      <c r="F47" s="161">
        <f>F41</f>
        <v>0</v>
      </c>
      <c r="G47" s="332">
        <f>SUM(G41:G46)</f>
        <v>0</v>
      </c>
      <c r="H47" s="331">
        <f t="shared" si="8"/>
        <v>0</v>
      </c>
      <c r="I47" s="75"/>
      <c r="J47" s="75"/>
      <c r="K47" s="75"/>
      <c r="L47" s="43"/>
    </row>
    <row r="48" spans="1:12" ht="26.4" x14ac:dyDescent="0.25">
      <c r="A48" s="120" t="s">
        <v>159</v>
      </c>
      <c r="B48" s="350"/>
      <c r="C48" s="302"/>
      <c r="D48" s="302"/>
      <c r="E48" s="302"/>
      <c r="F48" s="320" t="s">
        <v>146</v>
      </c>
      <c r="G48" s="320"/>
      <c r="H48" s="161">
        <f>B48*H47</f>
        <v>0</v>
      </c>
      <c r="I48" s="75"/>
      <c r="J48" s="75"/>
      <c r="K48" s="75"/>
      <c r="L48" s="43"/>
    </row>
    <row r="49" spans="1:12" ht="12.75" customHeight="1" x14ac:dyDescent="0.25">
      <c r="A49" s="305"/>
      <c r="B49" s="129"/>
      <c r="C49" s="129"/>
      <c r="D49" s="129"/>
      <c r="E49" s="130"/>
      <c r="F49" s="129"/>
      <c r="G49" s="131"/>
      <c r="H49" s="131"/>
      <c r="I49" s="75"/>
      <c r="J49" s="75"/>
      <c r="K49" s="75"/>
      <c r="L49" s="46"/>
    </row>
    <row r="50" spans="1:12" s="34" customFormat="1" ht="22.8" customHeight="1" x14ac:dyDescent="0.25">
      <c r="A50" s="314" t="s">
        <v>198</v>
      </c>
      <c r="B50" s="129"/>
      <c r="C50" s="129"/>
      <c r="D50" s="129"/>
      <c r="E50" s="130"/>
      <c r="F50" s="129"/>
      <c r="G50" s="131"/>
      <c r="H50" s="131"/>
      <c r="I50" s="132"/>
      <c r="J50" s="132"/>
      <c r="K50" s="132"/>
      <c r="L50" s="43"/>
    </row>
    <row r="51" spans="1:12" s="14" customFormat="1" ht="38.25" customHeight="1" x14ac:dyDescent="0.25">
      <c r="A51" s="316" t="s">
        <v>112</v>
      </c>
      <c r="B51" s="322" t="s">
        <v>150</v>
      </c>
      <c r="C51" s="163" t="s">
        <v>331</v>
      </c>
      <c r="D51" s="163" t="s">
        <v>140</v>
      </c>
      <c r="E51" s="163" t="s">
        <v>137</v>
      </c>
      <c r="F51" s="163" t="s">
        <v>138</v>
      </c>
      <c r="G51" s="317" t="s">
        <v>139</v>
      </c>
      <c r="H51" s="326" t="s">
        <v>113</v>
      </c>
      <c r="I51" s="326" t="s">
        <v>114</v>
      </c>
      <c r="J51" s="318" t="s">
        <v>385</v>
      </c>
      <c r="K51" s="306"/>
      <c r="L51" s="43"/>
    </row>
    <row r="52" spans="1:12" s="14" customFormat="1" ht="15" customHeight="1" x14ac:dyDescent="0.25">
      <c r="A52" s="378" t="s">
        <v>327</v>
      </c>
      <c r="B52" s="387">
        <v>5</v>
      </c>
      <c r="C52" s="388">
        <v>3</v>
      </c>
      <c r="D52" s="385">
        <v>1000</v>
      </c>
      <c r="E52" s="385">
        <v>30000</v>
      </c>
      <c r="F52" s="385">
        <v>3000</v>
      </c>
      <c r="G52" s="386">
        <v>5000</v>
      </c>
      <c r="H52" s="389">
        <f t="shared" ref="H52:H57" si="9">B52*(D52+E52+F52+G52)</f>
        <v>195000</v>
      </c>
      <c r="I52" s="389">
        <f>C52*(E52+F52+G52+D52)</f>
        <v>117000</v>
      </c>
      <c r="J52" s="380">
        <f>H52-I52</f>
        <v>78000</v>
      </c>
      <c r="K52" s="306"/>
      <c r="L52" s="43"/>
    </row>
    <row r="53" spans="1:12" ht="15" customHeight="1" x14ac:dyDescent="0.25">
      <c r="A53" s="339" t="s">
        <v>429</v>
      </c>
      <c r="B53" s="341"/>
      <c r="C53" s="342"/>
      <c r="D53" s="114"/>
      <c r="E53" s="114"/>
      <c r="F53" s="114"/>
      <c r="G53" s="334"/>
      <c r="H53" s="349">
        <f t="shared" si="9"/>
        <v>0</v>
      </c>
      <c r="I53" s="349">
        <f>C53*(SUM(D53:G53))</f>
        <v>0</v>
      </c>
      <c r="J53" s="330">
        <f>H53-I53</f>
        <v>0</v>
      </c>
      <c r="K53" s="307"/>
      <c r="L53" s="43"/>
    </row>
    <row r="54" spans="1:12" ht="15" customHeight="1" x14ac:dyDescent="0.25">
      <c r="A54" s="335"/>
      <c r="B54" s="341"/>
      <c r="C54" s="342"/>
      <c r="D54" s="157">
        <f>D53</f>
        <v>0</v>
      </c>
      <c r="E54" s="157">
        <f>E53</f>
        <v>0</v>
      </c>
      <c r="F54" s="157">
        <f>F53</f>
        <v>0</v>
      </c>
      <c r="G54" s="333">
        <f>G53</f>
        <v>0</v>
      </c>
      <c r="H54" s="349">
        <f t="shared" si="9"/>
        <v>0</v>
      </c>
      <c r="I54" s="349">
        <f>C54*(SUM(D54:G54))</f>
        <v>0</v>
      </c>
      <c r="J54" s="330">
        <f t="shared" ref="J54:J58" si="10">H54-I54</f>
        <v>0</v>
      </c>
      <c r="K54" s="307"/>
      <c r="L54" s="43"/>
    </row>
    <row r="55" spans="1:12" ht="15" customHeight="1" x14ac:dyDescent="0.25">
      <c r="A55" s="335"/>
      <c r="B55" s="341"/>
      <c r="C55" s="342"/>
      <c r="D55" s="157">
        <f t="shared" ref="D55:D58" si="11">D54</f>
        <v>0</v>
      </c>
      <c r="E55" s="157">
        <f t="shared" ref="E55:E58" si="12">E54</f>
        <v>0</v>
      </c>
      <c r="F55" s="157">
        <f t="shared" ref="F55:F58" si="13">F54</f>
        <v>0</v>
      </c>
      <c r="G55" s="333">
        <f t="shared" ref="G55:G58" si="14">G54</f>
        <v>0</v>
      </c>
      <c r="H55" s="349">
        <f t="shared" si="9"/>
        <v>0</v>
      </c>
      <c r="I55" s="349">
        <f>C55*(SUM(D55:G55))</f>
        <v>0</v>
      </c>
      <c r="J55" s="330">
        <f t="shared" si="10"/>
        <v>0</v>
      </c>
      <c r="K55" s="307"/>
      <c r="L55" s="43"/>
    </row>
    <row r="56" spans="1:12" ht="15" customHeight="1" x14ac:dyDescent="0.25">
      <c r="A56" s="335"/>
      <c r="B56" s="341"/>
      <c r="C56" s="342"/>
      <c r="D56" s="157">
        <f t="shared" si="11"/>
        <v>0</v>
      </c>
      <c r="E56" s="157">
        <f t="shared" si="12"/>
        <v>0</v>
      </c>
      <c r="F56" s="157">
        <f t="shared" si="13"/>
        <v>0</v>
      </c>
      <c r="G56" s="333">
        <f t="shared" si="14"/>
        <v>0</v>
      </c>
      <c r="H56" s="349">
        <f t="shared" si="9"/>
        <v>0</v>
      </c>
      <c r="I56" s="349">
        <f>C56*(SUM(D56:G56))</f>
        <v>0</v>
      </c>
      <c r="J56" s="330">
        <f t="shared" si="10"/>
        <v>0</v>
      </c>
      <c r="K56" s="307"/>
      <c r="L56" s="43"/>
    </row>
    <row r="57" spans="1:12" ht="15" customHeight="1" x14ac:dyDescent="0.25">
      <c r="A57" s="339"/>
      <c r="B57" s="341"/>
      <c r="C57" s="342"/>
      <c r="D57" s="157">
        <f t="shared" si="11"/>
        <v>0</v>
      </c>
      <c r="E57" s="157">
        <f t="shared" si="12"/>
        <v>0</v>
      </c>
      <c r="F57" s="157">
        <f t="shared" si="13"/>
        <v>0</v>
      </c>
      <c r="G57" s="333">
        <f t="shared" si="14"/>
        <v>0</v>
      </c>
      <c r="H57" s="349">
        <f t="shared" si="9"/>
        <v>0</v>
      </c>
      <c r="I57" s="349">
        <f>C57*(SUM(D57:G57))</f>
        <v>0</v>
      </c>
      <c r="J57" s="330">
        <f t="shared" si="10"/>
        <v>0</v>
      </c>
      <c r="K57" s="307"/>
      <c r="L57" s="43"/>
    </row>
    <row r="58" spans="1:12" ht="15" customHeight="1" x14ac:dyDescent="0.25">
      <c r="A58" s="344" t="s">
        <v>145</v>
      </c>
      <c r="B58" s="345">
        <f>SUM(B53:B57)</f>
        <v>0</v>
      </c>
      <c r="C58" s="346">
        <f>SUM(C53:C57)</f>
        <v>0</v>
      </c>
      <c r="D58" s="161">
        <f t="shared" si="11"/>
        <v>0</v>
      </c>
      <c r="E58" s="161">
        <f t="shared" si="12"/>
        <v>0</v>
      </c>
      <c r="F58" s="161">
        <f t="shared" si="13"/>
        <v>0</v>
      </c>
      <c r="G58" s="332">
        <f t="shared" si="14"/>
        <v>0</v>
      </c>
      <c r="H58" s="347">
        <f>SUM(H53:H57)</f>
        <v>0</v>
      </c>
      <c r="I58" s="347">
        <f>SUM(I53:I57)</f>
        <v>0</v>
      </c>
      <c r="J58" s="331">
        <f t="shared" si="10"/>
        <v>0</v>
      </c>
      <c r="K58" s="307"/>
      <c r="L58" s="43"/>
    </row>
    <row r="59" spans="1:12" ht="26.4" x14ac:dyDescent="0.25">
      <c r="A59" s="120" t="s">
        <v>159</v>
      </c>
      <c r="B59" s="343"/>
      <c r="C59" s="308"/>
      <c r="D59" s="308"/>
      <c r="E59" s="308"/>
      <c r="F59" s="309"/>
      <c r="G59" s="309"/>
      <c r="H59" s="324" t="s">
        <v>146</v>
      </c>
      <c r="I59" s="325"/>
      <c r="J59" s="348">
        <f>J58*B59</f>
        <v>0</v>
      </c>
      <c r="K59" s="309"/>
      <c r="L59" s="43"/>
    </row>
    <row r="60" spans="1:12" ht="12.75" customHeight="1" x14ac:dyDescent="0.25">
      <c r="A60" s="119"/>
      <c r="B60" s="75"/>
      <c r="C60" s="75"/>
      <c r="D60" s="75"/>
      <c r="E60" s="75"/>
      <c r="F60" s="75"/>
      <c r="G60" s="75"/>
      <c r="H60" s="75"/>
      <c r="I60" s="75"/>
      <c r="J60" s="75"/>
      <c r="K60" s="133"/>
      <c r="L60" s="46"/>
    </row>
    <row r="61" spans="1:12" s="34" customFormat="1" ht="23.4" customHeight="1" x14ac:dyDescent="0.25">
      <c r="A61" s="314" t="s">
        <v>199</v>
      </c>
      <c r="B61" s="129"/>
      <c r="C61" s="129"/>
      <c r="D61" s="129"/>
      <c r="E61" s="130"/>
      <c r="F61" s="129"/>
      <c r="G61" s="131"/>
      <c r="H61" s="131"/>
      <c r="I61" s="132"/>
      <c r="J61" s="132"/>
      <c r="K61" s="133"/>
      <c r="L61" s="44"/>
    </row>
    <row r="62" spans="1:12" s="14" customFormat="1" ht="37.5" customHeight="1" x14ac:dyDescent="0.25">
      <c r="A62" s="316" t="s">
        <v>141</v>
      </c>
      <c r="B62" s="322" t="s">
        <v>274</v>
      </c>
      <c r="C62" s="163" t="s">
        <v>143</v>
      </c>
      <c r="D62" s="317" t="s">
        <v>113</v>
      </c>
      <c r="E62" s="163" t="s">
        <v>329</v>
      </c>
      <c r="F62" s="163" t="s">
        <v>143</v>
      </c>
      <c r="G62" s="317" t="s">
        <v>114</v>
      </c>
      <c r="H62" s="318" t="s">
        <v>385</v>
      </c>
      <c r="I62" s="134"/>
      <c r="J62" s="134"/>
      <c r="K62" s="135"/>
      <c r="L62" s="44"/>
    </row>
    <row r="63" spans="1:12" s="14" customFormat="1" ht="25.8" customHeight="1" x14ac:dyDescent="0.25">
      <c r="A63" s="378" t="s">
        <v>341</v>
      </c>
      <c r="B63" s="387">
        <v>10</v>
      </c>
      <c r="C63" s="385">
        <v>13252</v>
      </c>
      <c r="D63" s="386">
        <f>C63*B63</f>
        <v>132520</v>
      </c>
      <c r="E63" s="387">
        <v>7</v>
      </c>
      <c r="F63" s="385">
        <v>13550</v>
      </c>
      <c r="G63" s="386">
        <f>F63*E63</f>
        <v>94850</v>
      </c>
      <c r="H63" s="380">
        <f>D63-G63</f>
        <v>37670</v>
      </c>
      <c r="I63" s="134"/>
      <c r="J63" s="134"/>
      <c r="K63" s="135"/>
      <c r="L63" s="44"/>
    </row>
    <row r="64" spans="1:12" ht="15.6" customHeight="1" x14ac:dyDescent="0.25">
      <c r="A64" s="339"/>
      <c r="B64" s="340"/>
      <c r="C64" s="114"/>
      <c r="D64" s="333">
        <f>B64*C64</f>
        <v>0</v>
      </c>
      <c r="E64" s="340"/>
      <c r="F64" s="114"/>
      <c r="G64" s="333">
        <f>E64*F64</f>
        <v>0</v>
      </c>
      <c r="H64" s="330">
        <f>D64-G64</f>
        <v>0</v>
      </c>
      <c r="I64" s="75"/>
      <c r="J64" s="75"/>
      <c r="K64" s="133"/>
      <c r="L64" s="44"/>
    </row>
    <row r="65" spans="1:21" ht="15.6" customHeight="1" x14ac:dyDescent="0.25">
      <c r="A65" s="335"/>
      <c r="B65" s="340"/>
      <c r="C65" s="114"/>
      <c r="D65" s="333">
        <f>B65*C65</f>
        <v>0</v>
      </c>
      <c r="E65" s="340"/>
      <c r="F65" s="114"/>
      <c r="G65" s="333">
        <f>E65*F65</f>
        <v>0</v>
      </c>
      <c r="H65" s="330">
        <f t="shared" ref="H65:H68" si="15">D65-G65</f>
        <v>0</v>
      </c>
      <c r="I65" s="75"/>
      <c r="J65" s="75"/>
      <c r="K65" s="133"/>
      <c r="L65" s="44"/>
    </row>
    <row r="66" spans="1:21" ht="15.6" customHeight="1" x14ac:dyDescent="0.25">
      <c r="A66" s="335"/>
      <c r="B66" s="340"/>
      <c r="C66" s="114"/>
      <c r="D66" s="333">
        <f>B66*C66</f>
        <v>0</v>
      </c>
      <c r="E66" s="340"/>
      <c r="F66" s="114"/>
      <c r="G66" s="333">
        <f>E66*F66</f>
        <v>0</v>
      </c>
      <c r="H66" s="330">
        <f t="shared" si="15"/>
        <v>0</v>
      </c>
      <c r="I66" s="75"/>
      <c r="J66" s="75"/>
      <c r="K66" s="133"/>
      <c r="L66" s="44"/>
    </row>
    <row r="67" spans="1:21" ht="15.6" customHeight="1" x14ac:dyDescent="0.25">
      <c r="A67" s="335"/>
      <c r="B67" s="340"/>
      <c r="C67" s="114"/>
      <c r="D67" s="333">
        <f>B67*C67</f>
        <v>0</v>
      </c>
      <c r="E67" s="340"/>
      <c r="F67" s="114"/>
      <c r="G67" s="333">
        <f>E67*F67</f>
        <v>0</v>
      </c>
      <c r="H67" s="330">
        <f t="shared" si="15"/>
        <v>0</v>
      </c>
      <c r="I67" s="75"/>
      <c r="J67" s="75"/>
      <c r="K67" s="133"/>
      <c r="L67" s="44"/>
    </row>
    <row r="68" spans="1:21" ht="15.6" customHeight="1" x14ac:dyDescent="0.25">
      <c r="A68" s="335"/>
      <c r="B68" s="340"/>
      <c r="C68" s="114"/>
      <c r="D68" s="333">
        <f>B68*C68</f>
        <v>0</v>
      </c>
      <c r="E68" s="340"/>
      <c r="F68" s="114"/>
      <c r="G68" s="333">
        <f>E68*F68</f>
        <v>0</v>
      </c>
      <c r="H68" s="330">
        <f t="shared" si="15"/>
        <v>0</v>
      </c>
      <c r="I68" s="75"/>
      <c r="J68" s="75"/>
      <c r="K68" s="133"/>
      <c r="L68" s="44"/>
    </row>
    <row r="69" spans="1:21" ht="15.6" customHeight="1" x14ac:dyDescent="0.25">
      <c r="A69" s="344" t="s">
        <v>145</v>
      </c>
      <c r="B69" s="345">
        <f>SUM(B64:B68)</f>
        <v>0</v>
      </c>
      <c r="C69" s="310"/>
      <c r="D69" s="332">
        <f>SUM(D64:D68)</f>
        <v>0</v>
      </c>
      <c r="E69" s="345">
        <f>SUM(E64:E68)</f>
        <v>0</v>
      </c>
      <c r="F69" s="310"/>
      <c r="G69" s="332">
        <f>SUM(G64:G68)</f>
        <v>0</v>
      </c>
      <c r="H69" s="331">
        <f>D69-G69</f>
        <v>0</v>
      </c>
      <c r="I69" s="75"/>
      <c r="J69" s="75"/>
      <c r="K69" s="133"/>
      <c r="L69" s="44"/>
    </row>
    <row r="70" spans="1:21" ht="25.5" customHeight="1" x14ac:dyDescent="0.25">
      <c r="A70" s="120" t="s">
        <v>159</v>
      </c>
      <c r="B70" s="336"/>
      <c r="C70" s="302"/>
      <c r="D70" s="302"/>
      <c r="E70" s="302"/>
      <c r="F70" s="320" t="s">
        <v>146</v>
      </c>
      <c r="G70" s="320"/>
      <c r="H70" s="161">
        <f>B70*H69</f>
        <v>0</v>
      </c>
      <c r="I70" s="75"/>
      <c r="J70" s="75"/>
      <c r="K70" s="133"/>
      <c r="L70" s="44"/>
    </row>
    <row r="71" spans="1:21" ht="10.8" customHeight="1" x14ac:dyDescent="0.25">
      <c r="A71" s="119"/>
      <c r="B71" s="75"/>
      <c r="C71" s="75"/>
      <c r="D71" s="75"/>
      <c r="E71" s="75"/>
      <c r="F71" s="75"/>
      <c r="G71" s="75"/>
      <c r="H71" s="75"/>
      <c r="I71" s="75"/>
      <c r="J71" s="75"/>
      <c r="K71" s="133"/>
      <c r="L71" s="44"/>
    </row>
    <row r="72" spans="1:21" ht="24" customHeight="1" x14ac:dyDescent="0.25">
      <c r="A72" s="314" t="s">
        <v>313</v>
      </c>
      <c r="B72" s="75"/>
      <c r="C72" s="75"/>
      <c r="D72" s="75"/>
      <c r="E72" s="75"/>
      <c r="F72" s="75"/>
      <c r="G72" s="75"/>
      <c r="H72" s="75"/>
      <c r="I72" s="75"/>
      <c r="J72" s="75"/>
      <c r="K72" s="133"/>
      <c r="L72" s="44"/>
    </row>
    <row r="73" spans="1:21" ht="67.2" customHeight="1" x14ac:dyDescent="0.25">
      <c r="A73" s="316"/>
      <c r="B73" s="322" t="s">
        <v>316</v>
      </c>
      <c r="C73" s="163" t="s">
        <v>136</v>
      </c>
      <c r="D73" s="317" t="s">
        <v>314</v>
      </c>
      <c r="E73" s="322" t="s">
        <v>317</v>
      </c>
      <c r="F73" s="163" t="s">
        <v>136</v>
      </c>
      <c r="G73" s="317" t="s">
        <v>330</v>
      </c>
      <c r="H73" s="318" t="s">
        <v>385</v>
      </c>
      <c r="I73" s="75"/>
      <c r="J73" s="75"/>
      <c r="K73" s="133"/>
      <c r="L73" s="44"/>
    </row>
    <row r="74" spans="1:21" ht="15.75" customHeight="1" x14ac:dyDescent="0.25">
      <c r="A74" s="378" t="s">
        <v>325</v>
      </c>
      <c r="B74" s="390">
        <v>0.2</v>
      </c>
      <c r="C74" s="385">
        <v>240</v>
      </c>
      <c r="D74" s="386">
        <f>C74*B74*240</f>
        <v>11520</v>
      </c>
      <c r="E74" s="390">
        <v>0.15</v>
      </c>
      <c r="F74" s="385">
        <v>250</v>
      </c>
      <c r="G74" s="386">
        <f>F74*E74*240</f>
        <v>9000</v>
      </c>
      <c r="H74" s="380">
        <f>D74-G74</f>
        <v>2520</v>
      </c>
      <c r="I74" s="75"/>
      <c r="J74" s="75"/>
      <c r="K74" s="133"/>
      <c r="L74" s="44"/>
    </row>
    <row r="75" spans="1:21" ht="15" customHeight="1" x14ac:dyDescent="0.25">
      <c r="A75" s="337"/>
      <c r="B75" s="338"/>
      <c r="C75" s="118"/>
      <c r="D75" s="332">
        <f>B75*C75*240</f>
        <v>0</v>
      </c>
      <c r="E75" s="338"/>
      <c r="F75" s="118"/>
      <c r="G75" s="332">
        <f>E75*F75*240</f>
        <v>0</v>
      </c>
      <c r="H75" s="357">
        <f>D75-G75</f>
        <v>0</v>
      </c>
      <c r="I75" s="75"/>
      <c r="J75" s="75"/>
      <c r="K75" s="133"/>
      <c r="L75" s="44"/>
      <c r="M75" s="44"/>
      <c r="N75" s="44"/>
      <c r="O75" s="44"/>
      <c r="P75" s="44"/>
      <c r="Q75" s="44"/>
      <c r="R75" s="44"/>
      <c r="S75" s="44"/>
      <c r="T75" s="44"/>
      <c r="U75" s="44"/>
    </row>
    <row r="76" spans="1:21" ht="26.4" x14ac:dyDescent="0.25">
      <c r="A76" s="120" t="s">
        <v>159</v>
      </c>
      <c r="B76" s="336"/>
      <c r="C76" s="302"/>
      <c r="D76" s="302"/>
      <c r="E76" s="302"/>
      <c r="F76" s="320" t="s">
        <v>146</v>
      </c>
      <c r="G76" s="320"/>
      <c r="H76" s="161">
        <f>B76*H75</f>
        <v>0</v>
      </c>
      <c r="I76" s="75"/>
      <c r="J76" s="75"/>
      <c r="K76" s="133"/>
      <c r="L76" s="44"/>
      <c r="M76" s="44"/>
      <c r="N76" s="44"/>
      <c r="O76" s="44"/>
      <c r="P76" s="44"/>
      <c r="Q76" s="44"/>
      <c r="R76" s="44"/>
      <c r="S76" s="44"/>
      <c r="T76" s="44"/>
      <c r="U76" s="44"/>
    </row>
    <row r="77" spans="1:21" ht="15" customHeight="1" x14ac:dyDescent="0.25">
      <c r="A77" s="119"/>
      <c r="B77" s="75"/>
      <c r="C77" s="75"/>
      <c r="D77" s="75"/>
      <c r="E77" s="75"/>
      <c r="F77" s="75"/>
      <c r="G77" s="75"/>
      <c r="H77" s="75"/>
      <c r="I77" s="75"/>
      <c r="J77" s="75"/>
      <c r="K77" s="133"/>
      <c r="L77" s="44"/>
      <c r="M77" s="44"/>
      <c r="N77" s="44"/>
      <c r="O77" s="44"/>
      <c r="P77" s="44"/>
      <c r="Q77" s="44"/>
      <c r="R77" s="44"/>
      <c r="S77" s="44"/>
      <c r="T77" s="44"/>
      <c r="U77" s="44"/>
    </row>
    <row r="78" spans="1:21" ht="21.6" customHeight="1" x14ac:dyDescent="0.25">
      <c r="A78" s="314" t="s">
        <v>368</v>
      </c>
      <c r="B78" s="75"/>
      <c r="C78" s="75"/>
      <c r="D78" s="75"/>
      <c r="E78" s="75"/>
      <c r="F78" s="75"/>
      <c r="G78" s="75"/>
      <c r="H78" s="75"/>
      <c r="I78" s="75"/>
      <c r="J78" s="75"/>
      <c r="K78" s="133"/>
      <c r="L78" s="44"/>
      <c r="M78" s="44"/>
      <c r="N78" s="44"/>
      <c r="O78" s="44"/>
      <c r="P78" s="44"/>
      <c r="Q78" s="44"/>
      <c r="R78" s="44"/>
      <c r="S78" s="44"/>
      <c r="T78" s="44"/>
      <c r="U78" s="44"/>
    </row>
    <row r="79" spans="1:21" ht="51.75" customHeight="1" x14ac:dyDescent="0.25">
      <c r="A79" s="316" t="s">
        <v>369</v>
      </c>
      <c r="B79" s="436"/>
      <c r="C79" s="437"/>
      <c r="D79" s="317" t="s">
        <v>370</v>
      </c>
      <c r="E79" s="436"/>
      <c r="F79" s="437"/>
      <c r="G79" s="317" t="s">
        <v>371</v>
      </c>
      <c r="H79" s="318" t="s">
        <v>385</v>
      </c>
      <c r="I79" s="75"/>
      <c r="J79" s="75"/>
      <c r="K79" s="133"/>
      <c r="L79" s="44"/>
      <c r="M79" s="45"/>
      <c r="N79" s="45"/>
      <c r="O79" s="45"/>
      <c r="P79" s="45"/>
      <c r="Q79" s="45"/>
      <c r="R79" s="45"/>
      <c r="S79" s="45"/>
      <c r="T79" s="45"/>
      <c r="U79" s="44"/>
    </row>
    <row r="80" spans="1:21" ht="15" customHeight="1" x14ac:dyDescent="0.25">
      <c r="A80" s="391" t="s">
        <v>328</v>
      </c>
      <c r="B80" s="438"/>
      <c r="C80" s="439"/>
      <c r="D80" s="392">
        <v>125000</v>
      </c>
      <c r="E80" s="438"/>
      <c r="F80" s="439"/>
      <c r="G80" s="392">
        <v>113000</v>
      </c>
      <c r="H80" s="393">
        <f t="shared" ref="H80" si="16">D80-G80</f>
        <v>12000</v>
      </c>
      <c r="I80" s="75"/>
      <c r="J80" s="75"/>
      <c r="K80" s="133"/>
      <c r="L80" s="311"/>
      <c r="M80" s="45"/>
      <c r="N80" s="45"/>
      <c r="O80" s="45"/>
      <c r="P80" s="45"/>
      <c r="Q80" s="45"/>
      <c r="R80" s="45"/>
      <c r="S80" s="45"/>
      <c r="T80" s="45"/>
      <c r="U80" s="44"/>
    </row>
    <row r="81" spans="1:23" ht="15" customHeight="1" x14ac:dyDescent="0.25">
      <c r="A81" s="335"/>
      <c r="B81" s="438"/>
      <c r="C81" s="439"/>
      <c r="D81" s="334"/>
      <c r="E81" s="438"/>
      <c r="F81" s="439"/>
      <c r="G81" s="334"/>
      <c r="H81" s="330">
        <f>D81-G81</f>
        <v>0</v>
      </c>
      <c r="I81" s="75"/>
      <c r="J81" s="75"/>
      <c r="K81" s="133"/>
      <c r="L81" s="311"/>
      <c r="M81" s="44"/>
      <c r="N81" s="44"/>
      <c r="O81" s="44"/>
      <c r="P81" s="44"/>
      <c r="Q81" s="44"/>
      <c r="R81" s="44"/>
      <c r="S81" s="44"/>
      <c r="T81" s="44"/>
      <c r="U81" s="44"/>
    </row>
    <row r="82" spans="1:23" ht="15" customHeight="1" x14ac:dyDescent="0.25">
      <c r="A82" s="335"/>
      <c r="B82" s="438"/>
      <c r="C82" s="439"/>
      <c r="D82" s="334"/>
      <c r="E82" s="438"/>
      <c r="F82" s="439"/>
      <c r="G82" s="334"/>
      <c r="H82" s="330">
        <f>D82-G82</f>
        <v>0</v>
      </c>
      <c r="I82" s="75"/>
      <c r="J82" s="75"/>
      <c r="K82" s="133"/>
      <c r="L82" s="44"/>
      <c r="M82" s="44"/>
      <c r="N82" s="44"/>
      <c r="O82" s="44"/>
      <c r="P82" s="44"/>
      <c r="Q82" s="44"/>
      <c r="R82" s="44"/>
      <c r="S82" s="44"/>
      <c r="T82" s="44"/>
      <c r="U82" s="44"/>
    </row>
    <row r="83" spans="1:23" ht="15" customHeight="1" x14ac:dyDescent="0.25">
      <c r="A83" s="344" t="s">
        <v>145</v>
      </c>
      <c r="B83" s="440"/>
      <c r="C83" s="441"/>
      <c r="D83" s="332">
        <f>SUM(D81:D82)</f>
        <v>0</v>
      </c>
      <c r="E83" s="440"/>
      <c r="F83" s="441"/>
      <c r="G83" s="332">
        <f>SUM(G81:G82)</f>
        <v>0</v>
      </c>
      <c r="H83" s="331">
        <f>D83-G83</f>
        <v>0</v>
      </c>
      <c r="I83" s="75"/>
      <c r="J83" s="75"/>
      <c r="K83" s="133"/>
      <c r="L83" s="44"/>
      <c r="M83" s="44"/>
      <c r="N83" s="44"/>
      <c r="O83" s="44"/>
      <c r="P83" s="44"/>
      <c r="Q83" s="44"/>
      <c r="R83" s="44"/>
      <c r="S83" s="44"/>
      <c r="T83" s="44"/>
      <c r="U83" s="44"/>
    </row>
    <row r="84" spans="1:23" ht="27.75" customHeight="1" x14ac:dyDescent="0.25">
      <c r="A84" s="120" t="s">
        <v>159</v>
      </c>
      <c r="B84" s="336"/>
      <c r="C84" s="302"/>
      <c r="D84" s="302"/>
      <c r="E84" s="302"/>
      <c r="F84" s="320" t="s">
        <v>146</v>
      </c>
      <c r="G84" s="320"/>
      <c r="H84" s="161">
        <f>B84*H83</f>
        <v>0</v>
      </c>
      <c r="I84" s="75"/>
      <c r="J84" s="75"/>
      <c r="K84" s="133"/>
      <c r="L84" s="44"/>
      <c r="M84" s="44"/>
      <c r="N84" s="44"/>
      <c r="O84" s="44"/>
      <c r="P84" s="44"/>
      <c r="Q84" s="44"/>
      <c r="R84" s="44"/>
      <c r="S84" s="44"/>
      <c r="T84" s="44"/>
      <c r="U84" s="44"/>
    </row>
    <row r="85" spans="1:23" ht="14.25" customHeight="1" x14ac:dyDescent="0.25">
      <c r="A85" s="119"/>
      <c r="B85" s="75"/>
      <c r="C85" s="75"/>
      <c r="D85" s="75"/>
      <c r="E85" s="75"/>
      <c r="F85" s="75"/>
      <c r="G85" s="75"/>
      <c r="H85" s="75"/>
      <c r="I85" s="75"/>
      <c r="J85" s="75"/>
      <c r="K85" s="133"/>
      <c r="L85" s="44"/>
      <c r="M85" s="44"/>
      <c r="N85" s="44"/>
      <c r="O85" s="44"/>
      <c r="P85" s="44"/>
      <c r="Q85" s="44"/>
      <c r="R85" s="44"/>
      <c r="S85" s="44"/>
      <c r="T85" s="44"/>
      <c r="U85" s="44"/>
    </row>
    <row r="86" spans="1:23" ht="27.6" customHeight="1" x14ac:dyDescent="0.25">
      <c r="A86" s="314" t="s">
        <v>412</v>
      </c>
      <c r="B86" s="75"/>
      <c r="C86" s="75"/>
      <c r="D86" s="75"/>
      <c r="E86" s="75"/>
      <c r="F86" s="75"/>
      <c r="G86" s="75"/>
      <c r="H86" s="75"/>
      <c r="I86" s="75"/>
      <c r="J86" s="75"/>
      <c r="K86" s="133"/>
      <c r="L86" s="44"/>
      <c r="M86" s="44"/>
      <c r="N86" s="44"/>
      <c r="O86" s="44"/>
      <c r="P86" s="44"/>
      <c r="Q86" s="44"/>
      <c r="R86" s="44"/>
      <c r="S86" s="44"/>
      <c r="T86" s="44"/>
      <c r="U86" s="44"/>
    </row>
    <row r="87" spans="1:23" ht="43.2" customHeight="1" x14ac:dyDescent="0.25">
      <c r="A87" s="119"/>
      <c r="B87" s="327" t="s">
        <v>407</v>
      </c>
      <c r="C87" s="327" t="s">
        <v>337</v>
      </c>
      <c r="D87" s="327" t="s">
        <v>432</v>
      </c>
      <c r="E87" s="327" t="s">
        <v>433</v>
      </c>
      <c r="F87" s="327" t="s">
        <v>411</v>
      </c>
      <c r="G87" s="327" t="s">
        <v>406</v>
      </c>
      <c r="H87" s="327" t="s">
        <v>408</v>
      </c>
      <c r="I87" s="327" t="s">
        <v>111</v>
      </c>
      <c r="J87" s="327" t="s">
        <v>372</v>
      </c>
      <c r="K87" s="75"/>
      <c r="L87" s="24"/>
      <c r="M87" s="20"/>
      <c r="N87" s="44"/>
      <c r="O87" s="44"/>
      <c r="P87" s="44"/>
      <c r="Q87" s="44"/>
      <c r="R87" s="44"/>
      <c r="S87" s="44"/>
      <c r="T87" s="44"/>
      <c r="U87" s="44"/>
      <c r="V87" s="44"/>
      <c r="W87" s="44"/>
    </row>
    <row r="88" spans="1:23" ht="17.399999999999999" customHeight="1" x14ac:dyDescent="0.25">
      <c r="A88" s="328" t="s">
        <v>409</v>
      </c>
      <c r="B88" s="329">
        <f>D12</f>
        <v>0</v>
      </c>
      <c r="C88" s="329">
        <f>H18</f>
        <v>0</v>
      </c>
      <c r="D88" s="329">
        <f>D29</f>
        <v>0</v>
      </c>
      <c r="E88" s="329">
        <f>H35</f>
        <v>0</v>
      </c>
      <c r="F88" s="329">
        <f>H47</f>
        <v>0</v>
      </c>
      <c r="G88" s="329">
        <f>J58</f>
        <v>0</v>
      </c>
      <c r="H88" s="329">
        <f>H69</f>
        <v>0</v>
      </c>
      <c r="I88" s="329">
        <f>H75</f>
        <v>0</v>
      </c>
      <c r="J88" s="329">
        <f>H83</f>
        <v>0</v>
      </c>
      <c r="K88" s="75"/>
      <c r="L88" s="312"/>
      <c r="M88" s="44"/>
      <c r="N88" s="44"/>
      <c r="O88" s="44"/>
      <c r="P88" s="44"/>
      <c r="Q88" s="44"/>
      <c r="R88" s="44"/>
      <c r="S88" s="44"/>
      <c r="T88" s="44"/>
      <c r="U88" s="44"/>
      <c r="V88" s="44"/>
    </row>
    <row r="89" spans="1:23" ht="17.399999999999999" customHeight="1" x14ac:dyDescent="0.25">
      <c r="A89" s="328" t="s">
        <v>410</v>
      </c>
      <c r="B89" s="329">
        <f>D13</f>
        <v>0</v>
      </c>
      <c r="C89" s="329">
        <f>H19</f>
        <v>0</v>
      </c>
      <c r="D89" s="329">
        <f>D30</f>
        <v>0</v>
      </c>
      <c r="E89" s="329">
        <f>H36</f>
        <v>0</v>
      </c>
      <c r="F89" s="329">
        <f>H48</f>
        <v>0</v>
      </c>
      <c r="G89" s="329">
        <f>J59</f>
        <v>0</v>
      </c>
      <c r="H89" s="329">
        <f>H70</f>
        <v>0</v>
      </c>
      <c r="I89" s="329">
        <f>H76</f>
        <v>0</v>
      </c>
      <c r="J89" s="329">
        <f>H84</f>
        <v>0</v>
      </c>
      <c r="K89" s="75"/>
      <c r="L89" s="312"/>
      <c r="M89" s="44"/>
      <c r="N89" s="44"/>
      <c r="O89" s="44"/>
      <c r="P89" s="44"/>
      <c r="Q89" s="44"/>
      <c r="R89" s="44"/>
      <c r="S89" s="44"/>
      <c r="T89" s="44"/>
      <c r="U89" s="44"/>
      <c r="V89" s="44"/>
    </row>
    <row r="90" spans="1:23" ht="14.25" customHeight="1" x14ac:dyDescent="0.25">
      <c r="A90" s="67"/>
      <c r="B90" s="75"/>
      <c r="C90" s="75"/>
      <c r="D90" s="75"/>
      <c r="E90" s="75"/>
      <c r="F90" s="75"/>
      <c r="G90" s="75"/>
      <c r="H90" s="75"/>
      <c r="I90" s="75"/>
      <c r="J90" s="75"/>
      <c r="K90" s="133"/>
      <c r="L90" s="44"/>
      <c r="M90" s="44"/>
      <c r="N90" s="44"/>
      <c r="O90" s="44"/>
      <c r="P90" s="44"/>
      <c r="Q90" s="44"/>
      <c r="R90" s="44"/>
      <c r="S90" s="44"/>
      <c r="T90" s="44"/>
      <c r="U90" s="44"/>
    </row>
    <row r="91" spans="1:23" ht="16.2" customHeight="1" x14ac:dyDescent="0.25">
      <c r="A91" s="433" t="s">
        <v>413</v>
      </c>
      <c r="B91" s="434"/>
      <c r="C91" s="434"/>
      <c r="D91" s="434"/>
      <c r="E91" s="434"/>
      <c r="F91" s="435"/>
      <c r="G91" s="75"/>
      <c r="H91" s="161">
        <f>H69+H18+D29+H35+J58+H47+D12+H75+H83</f>
        <v>0</v>
      </c>
      <c r="I91" s="75"/>
      <c r="J91" s="75"/>
      <c r="K91" s="133"/>
      <c r="L91" s="44"/>
      <c r="M91" s="44"/>
      <c r="N91" s="44"/>
      <c r="O91" s="44"/>
      <c r="P91" s="44"/>
      <c r="Q91" s="44"/>
      <c r="R91" s="44"/>
      <c r="S91" s="44"/>
      <c r="T91" s="44"/>
      <c r="U91" s="44"/>
    </row>
    <row r="92" spans="1:23" x14ac:dyDescent="0.25">
      <c r="A92" s="298"/>
      <c r="B92" s="299"/>
      <c r="C92" s="299"/>
      <c r="D92" s="300"/>
      <c r="E92" s="300"/>
      <c r="F92" s="299"/>
      <c r="G92" s="136"/>
      <c r="H92" s="128"/>
      <c r="I92" s="75"/>
      <c r="J92" s="75"/>
      <c r="K92" s="133"/>
      <c r="L92" s="44"/>
      <c r="M92" s="44"/>
      <c r="N92" s="44"/>
      <c r="O92" s="44"/>
      <c r="P92" s="44"/>
      <c r="Q92" s="44"/>
      <c r="R92" s="44"/>
      <c r="S92" s="44"/>
      <c r="T92" s="44"/>
      <c r="U92" s="44"/>
    </row>
    <row r="93" spans="1:23" ht="16.8" customHeight="1" x14ac:dyDescent="0.25">
      <c r="A93" s="433" t="s">
        <v>414</v>
      </c>
      <c r="B93" s="434"/>
      <c r="C93" s="434"/>
      <c r="D93" s="434"/>
      <c r="E93" s="434"/>
      <c r="F93" s="435"/>
      <c r="G93" s="128"/>
      <c r="H93" s="161">
        <f>H70+H19+D30+H36+J59+H48+D13+H76+H84</f>
        <v>0</v>
      </c>
      <c r="I93" s="75"/>
      <c r="J93" s="75"/>
      <c r="K93" s="133"/>
      <c r="L93" s="44"/>
      <c r="M93" s="44"/>
      <c r="N93" s="44"/>
      <c r="O93" s="44"/>
      <c r="P93" s="44"/>
      <c r="Q93" s="44"/>
      <c r="R93" s="44"/>
      <c r="S93" s="44"/>
      <c r="T93" s="44"/>
      <c r="U93" s="45"/>
    </row>
    <row r="94" spans="1:23" x14ac:dyDescent="0.25">
      <c r="A94" s="24"/>
      <c r="B94" s="24"/>
      <c r="C94" s="24"/>
      <c r="D94" s="24"/>
      <c r="E94" s="24"/>
      <c r="F94" s="24"/>
      <c r="G94" s="24"/>
      <c r="H94" s="313"/>
      <c r="I94" s="24"/>
      <c r="J94" s="24"/>
      <c r="K94" s="312"/>
      <c r="L94" s="44"/>
      <c r="M94" s="44"/>
      <c r="N94" s="44"/>
      <c r="O94" s="44"/>
      <c r="P94" s="44"/>
      <c r="Q94" s="44"/>
      <c r="R94" s="44"/>
      <c r="S94" s="44"/>
      <c r="T94" s="44"/>
      <c r="U94" s="45"/>
    </row>
    <row r="95" spans="1:23" x14ac:dyDescent="0.25">
      <c r="K95" s="20"/>
      <c r="L95" s="44"/>
      <c r="M95" s="44"/>
      <c r="N95" s="44"/>
      <c r="O95" s="44"/>
      <c r="P95" s="44"/>
      <c r="Q95" s="44"/>
      <c r="R95" s="44"/>
      <c r="S95" s="44"/>
      <c r="T95" s="44"/>
    </row>
    <row r="96" spans="1:23" x14ac:dyDescent="0.25">
      <c r="K96" s="20"/>
      <c r="L96" s="44"/>
      <c r="M96" s="45"/>
      <c r="N96" s="45"/>
      <c r="O96" s="45"/>
      <c r="P96" s="45"/>
      <c r="Q96" s="45"/>
      <c r="R96" s="45"/>
      <c r="S96" s="45"/>
      <c r="T96" s="45"/>
    </row>
    <row r="97" spans="11:20" x14ac:dyDescent="0.25">
      <c r="K97" s="20"/>
      <c r="L97" s="45"/>
      <c r="M97" s="45"/>
      <c r="N97" s="45"/>
      <c r="O97" s="45"/>
      <c r="P97" s="45"/>
      <c r="Q97" s="45"/>
      <c r="R97" s="45"/>
      <c r="S97" s="45"/>
      <c r="T97" s="45"/>
    </row>
    <row r="98" spans="11:20" x14ac:dyDescent="0.25">
      <c r="K98" s="20"/>
      <c r="L98" s="45"/>
    </row>
    <row r="99" spans="11:20" x14ac:dyDescent="0.25">
      <c r="K99" s="20"/>
    </row>
    <row r="100" spans="11:20" x14ac:dyDescent="0.25">
      <c r="K100" s="20"/>
    </row>
    <row r="101" spans="11:20" x14ac:dyDescent="0.25">
      <c r="K101" s="20"/>
    </row>
    <row r="102" spans="11:20" x14ac:dyDescent="0.25">
      <c r="K102" s="20"/>
    </row>
    <row r="103" spans="11:20" x14ac:dyDescent="0.25">
      <c r="K103" s="20"/>
    </row>
    <row r="104" spans="11:20" x14ac:dyDescent="0.25">
      <c r="K104" s="20"/>
    </row>
    <row r="105" spans="11:20" x14ac:dyDescent="0.25">
      <c r="K105" s="20"/>
    </row>
    <row r="106" spans="11:20" x14ac:dyDescent="0.25">
      <c r="K106" s="20"/>
    </row>
    <row r="107" spans="11:20" x14ac:dyDescent="0.25">
      <c r="K107" s="20"/>
    </row>
  </sheetData>
  <mergeCells count="4">
    <mergeCell ref="A93:F93"/>
    <mergeCell ref="A91:F91"/>
    <mergeCell ref="B79:C83"/>
    <mergeCell ref="E79:F83"/>
  </mergeCells>
  <phoneticPr fontId="33" type="noConversion"/>
  <pageMargins left="0.74803149606299202" right="0.74803149606299202" top="0.98425196850393704" bottom="0.98425196850393704" header="0.511811023622047" footer="0.511811023622047"/>
  <pageSetup paperSize="9" scale="63" fitToHeight="6" orientation="landscape" r:id="rId1"/>
  <headerFooter alignWithMargins="0"/>
  <drawing r:id="rId2"/>
  <legacyDrawing r:id="rId3"/>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theme="5" tint="0.39997558519241921"/>
    <pageSetUpPr fitToPage="1"/>
  </sheetPr>
  <dimension ref="A1:I47"/>
  <sheetViews>
    <sheetView showGridLines="0" zoomScaleNormal="100" zoomScalePageLayoutView="80" workbookViewId="0">
      <pane ySplit="3" topLeftCell="A33" activePane="bottomLeft" state="frozen"/>
      <selection pane="bottomLeft" activeCell="B14" sqref="B14"/>
    </sheetView>
  </sheetViews>
  <sheetFormatPr defaultColWidth="8.6640625" defaultRowHeight="13.2" x14ac:dyDescent="0.25"/>
  <cols>
    <col min="1" max="1" width="62.6640625" customWidth="1"/>
    <col min="2" max="2" width="15.6640625" style="16" customWidth="1"/>
    <col min="3" max="6" width="20.33203125" customWidth="1"/>
    <col min="7" max="7" width="12.44140625" customWidth="1"/>
    <col min="8" max="9" width="68.6640625" customWidth="1"/>
  </cols>
  <sheetData>
    <row r="1" spans="1:9" s="41" customFormat="1" ht="9" customHeight="1" x14ac:dyDescent="0.35">
      <c r="A1" s="40"/>
    </row>
    <row r="2" spans="1:9" s="13" customFormat="1" ht="27" customHeight="1" x14ac:dyDescent="0.25">
      <c r="A2" s="113" t="s">
        <v>283</v>
      </c>
      <c r="B2" s="110"/>
    </row>
    <row r="3" spans="1:9" s="87" customFormat="1" ht="8.4" customHeight="1" x14ac:dyDescent="0.25">
      <c r="A3" s="111"/>
      <c r="B3" s="112"/>
    </row>
    <row r="4" spans="1:9" s="7" customFormat="1" ht="13.5" customHeight="1" x14ac:dyDescent="0.25">
      <c r="B4" s="15"/>
    </row>
    <row r="5" spans="1:9" ht="16.2" customHeight="1" x14ac:dyDescent="0.25">
      <c r="A5" s="120" t="s">
        <v>461</v>
      </c>
      <c r="B5" s="121" t="s">
        <v>94</v>
      </c>
      <c r="C5" s="7"/>
      <c r="D5" s="7"/>
      <c r="E5" s="7"/>
      <c r="F5" s="7"/>
      <c r="G5" s="7"/>
      <c r="H5" s="7"/>
      <c r="I5" s="7"/>
    </row>
    <row r="6" spans="1:9" ht="16.2" customHeight="1" x14ac:dyDescent="0.25">
      <c r="A6" s="159" t="s">
        <v>128</v>
      </c>
      <c r="B6" s="114"/>
      <c r="C6" s="7"/>
      <c r="D6" s="7"/>
      <c r="E6" s="7"/>
      <c r="F6" s="7"/>
      <c r="G6" s="7"/>
      <c r="H6" s="7"/>
      <c r="I6" s="7"/>
    </row>
    <row r="7" spans="1:9" ht="16.2" customHeight="1" x14ac:dyDescent="0.25">
      <c r="A7" s="159" t="s">
        <v>95</v>
      </c>
      <c r="B7" s="114"/>
      <c r="C7" s="7"/>
    </row>
    <row r="8" spans="1:9" ht="16.2" customHeight="1" x14ac:dyDescent="0.25">
      <c r="A8" s="159" t="s">
        <v>97</v>
      </c>
      <c r="B8" s="114"/>
      <c r="C8" s="7"/>
    </row>
    <row r="9" spans="1:9" ht="16.2" customHeight="1" x14ac:dyDescent="0.25">
      <c r="A9" s="159" t="s">
        <v>333</v>
      </c>
      <c r="B9" s="114"/>
      <c r="C9" s="7"/>
    </row>
    <row r="10" spans="1:9" ht="16.2" customHeight="1" x14ac:dyDescent="0.25">
      <c r="A10" s="159" t="s">
        <v>129</v>
      </c>
      <c r="B10" s="114"/>
      <c r="C10" s="7"/>
    </row>
    <row r="11" spans="1:9" ht="16.2" customHeight="1" x14ac:dyDescent="0.25">
      <c r="A11" s="159" t="s">
        <v>158</v>
      </c>
      <c r="B11" s="114"/>
      <c r="C11" s="7"/>
    </row>
    <row r="12" spans="1:9" ht="16.2" customHeight="1" x14ac:dyDescent="0.25">
      <c r="A12" s="159"/>
      <c r="B12" s="114"/>
      <c r="C12" s="7"/>
    </row>
    <row r="13" spans="1:9" ht="16.2" customHeight="1" x14ac:dyDescent="0.25">
      <c r="A13" s="159"/>
      <c r="B13" s="114"/>
      <c r="C13" s="7"/>
    </row>
    <row r="14" spans="1:9" ht="16.2" customHeight="1" x14ac:dyDescent="0.25">
      <c r="A14" s="122" t="s">
        <v>462</v>
      </c>
      <c r="B14" s="161">
        <f>SUM(B6:B13)</f>
        <v>0</v>
      </c>
      <c r="C14" s="7"/>
    </row>
    <row r="15" spans="1:9" ht="16.2" customHeight="1" x14ac:dyDescent="0.25">
      <c r="A15" s="119"/>
      <c r="B15" s="75"/>
    </row>
    <row r="16" spans="1:9" s="14" customFormat="1" ht="16.2" customHeight="1" x14ac:dyDescent="0.25">
      <c r="A16" s="120" t="s">
        <v>463</v>
      </c>
      <c r="B16" s="121" t="s">
        <v>94</v>
      </c>
      <c r="C16" s="7"/>
    </row>
    <row r="17" spans="1:9" ht="16.2" customHeight="1" x14ac:dyDescent="0.25">
      <c r="A17" s="159" t="s">
        <v>130</v>
      </c>
      <c r="B17" s="114"/>
      <c r="C17" s="33"/>
    </row>
    <row r="18" spans="1:9" ht="16.2" customHeight="1" x14ac:dyDescent="0.25">
      <c r="A18" s="159" t="s">
        <v>96</v>
      </c>
      <c r="B18" s="114"/>
      <c r="C18" s="7"/>
    </row>
    <row r="19" spans="1:9" ht="16.2" customHeight="1" x14ac:dyDescent="0.25">
      <c r="A19" s="159" t="s">
        <v>126</v>
      </c>
      <c r="B19" s="114"/>
      <c r="C19" s="7"/>
    </row>
    <row r="20" spans="1:9" ht="16.2" customHeight="1" x14ac:dyDescent="0.25">
      <c r="A20" s="159" t="s">
        <v>131</v>
      </c>
      <c r="B20" s="114"/>
      <c r="C20" s="7"/>
    </row>
    <row r="21" spans="1:9" ht="16.2" customHeight="1" x14ac:dyDescent="0.25">
      <c r="A21" s="159"/>
      <c r="B21" s="114"/>
      <c r="C21" s="7"/>
      <c r="D21" s="7"/>
      <c r="E21" s="7"/>
      <c r="F21" s="7"/>
      <c r="G21" s="7"/>
      <c r="H21" s="7"/>
      <c r="I21" s="7"/>
    </row>
    <row r="22" spans="1:9" ht="16.2" customHeight="1" x14ac:dyDescent="0.25">
      <c r="A22" s="159"/>
      <c r="B22" s="114"/>
      <c r="C22" s="7"/>
      <c r="D22" s="7"/>
      <c r="E22" s="7"/>
      <c r="F22" s="7"/>
      <c r="G22" s="7"/>
      <c r="H22" s="7"/>
      <c r="I22" s="7"/>
    </row>
    <row r="23" spans="1:9" ht="16.2" customHeight="1" x14ac:dyDescent="0.25">
      <c r="A23" s="122" t="s">
        <v>464</v>
      </c>
      <c r="B23" s="161">
        <f>SUM(B17:B22)</f>
        <v>0</v>
      </c>
      <c r="C23" s="7"/>
      <c r="D23" s="7"/>
      <c r="E23" s="7"/>
      <c r="F23" s="7"/>
      <c r="G23" s="7"/>
      <c r="H23" s="7"/>
      <c r="I23" s="7"/>
    </row>
    <row r="24" spans="1:9" ht="16.2" customHeight="1" x14ac:dyDescent="0.25">
      <c r="A24" s="119"/>
      <c r="B24" s="116"/>
      <c r="C24" s="7"/>
      <c r="D24" s="32"/>
      <c r="E24" s="32"/>
      <c r="F24" s="32"/>
      <c r="G24" s="32"/>
      <c r="H24" s="32"/>
      <c r="I24" s="32"/>
    </row>
    <row r="25" spans="1:9" s="14" customFormat="1" ht="16.2" customHeight="1" x14ac:dyDescent="0.25">
      <c r="A25" s="120" t="s">
        <v>98</v>
      </c>
      <c r="B25" s="121" t="s">
        <v>94</v>
      </c>
      <c r="C25" s="7"/>
      <c r="D25" s="7"/>
      <c r="E25" s="7"/>
      <c r="F25" s="7"/>
      <c r="G25" s="7"/>
      <c r="H25" s="7"/>
      <c r="I25" s="7"/>
    </row>
    <row r="26" spans="1:9" ht="16.2" customHeight="1" x14ac:dyDescent="0.25">
      <c r="A26" s="160" t="s">
        <v>99</v>
      </c>
      <c r="B26" s="114"/>
      <c r="C26" s="7"/>
      <c r="D26" s="7"/>
      <c r="E26" s="7"/>
      <c r="F26" s="7"/>
      <c r="G26" s="7"/>
      <c r="H26" s="7"/>
      <c r="I26" s="7"/>
    </row>
    <row r="27" spans="1:9" ht="16.2" customHeight="1" x14ac:dyDescent="0.25">
      <c r="A27" s="160" t="s">
        <v>127</v>
      </c>
      <c r="B27" s="114"/>
      <c r="C27" s="7"/>
      <c r="D27" s="7"/>
      <c r="E27" s="7"/>
      <c r="F27" s="7"/>
      <c r="G27" s="7"/>
      <c r="H27" s="7"/>
      <c r="I27" s="7"/>
    </row>
    <row r="28" spans="1:9" ht="16.2" customHeight="1" x14ac:dyDescent="0.25">
      <c r="A28" s="160" t="s">
        <v>132</v>
      </c>
      <c r="B28" s="114"/>
      <c r="C28" s="7"/>
      <c r="D28" s="7"/>
      <c r="E28" s="7"/>
      <c r="F28" s="7"/>
      <c r="G28" s="7"/>
      <c r="H28" s="7"/>
      <c r="I28" s="7"/>
    </row>
    <row r="29" spans="1:9" ht="16.2" customHeight="1" x14ac:dyDescent="0.25">
      <c r="A29" s="160"/>
      <c r="B29" s="114"/>
      <c r="C29" s="7"/>
      <c r="D29" s="7"/>
      <c r="E29" s="7"/>
      <c r="F29" s="7"/>
      <c r="G29" s="7"/>
      <c r="H29" s="7"/>
      <c r="I29" s="7"/>
    </row>
    <row r="30" spans="1:9" ht="16.2" customHeight="1" x14ac:dyDescent="0.25">
      <c r="A30" s="160"/>
      <c r="B30" s="114"/>
      <c r="C30" s="7"/>
      <c r="D30" s="7"/>
      <c r="E30" s="7"/>
      <c r="F30" s="7"/>
      <c r="G30" s="7"/>
      <c r="H30" s="7"/>
      <c r="I30" s="7"/>
    </row>
    <row r="31" spans="1:9" ht="16.2" customHeight="1" x14ac:dyDescent="0.25">
      <c r="A31" s="160"/>
      <c r="B31" s="114"/>
      <c r="C31" s="7"/>
      <c r="D31" s="7"/>
      <c r="E31" s="7"/>
      <c r="F31" s="7"/>
      <c r="G31" s="7"/>
      <c r="H31" s="7"/>
      <c r="I31" s="7"/>
    </row>
    <row r="32" spans="1:9" ht="16.2" customHeight="1" x14ac:dyDescent="0.25">
      <c r="A32" s="122" t="s">
        <v>149</v>
      </c>
      <c r="B32" s="161">
        <f>SUM(B26:B31)</f>
        <v>0</v>
      </c>
      <c r="C32" s="7"/>
      <c r="D32" s="7"/>
      <c r="E32" s="7"/>
      <c r="F32" s="7"/>
      <c r="G32" s="7"/>
      <c r="H32" s="7"/>
      <c r="I32" s="7"/>
    </row>
    <row r="33" spans="1:2" ht="16.2" customHeight="1" x14ac:dyDescent="0.25">
      <c r="A33" s="119"/>
      <c r="B33" s="117"/>
    </row>
    <row r="34" spans="1:2" s="11" customFormat="1" ht="16.2" customHeight="1" x14ac:dyDescent="0.25">
      <c r="A34" s="122" t="s">
        <v>101</v>
      </c>
      <c r="B34" s="121" t="s">
        <v>94</v>
      </c>
    </row>
    <row r="35" spans="1:2" ht="16.2" customHeight="1" x14ac:dyDescent="0.25">
      <c r="A35" s="160" t="s">
        <v>102</v>
      </c>
      <c r="B35" s="114"/>
    </row>
    <row r="36" spans="1:2" ht="16.2" customHeight="1" x14ac:dyDescent="0.25">
      <c r="A36" s="160" t="s">
        <v>133</v>
      </c>
      <c r="B36" s="114"/>
    </row>
    <row r="37" spans="1:2" ht="16.2" customHeight="1" x14ac:dyDescent="0.25">
      <c r="A37" s="160" t="s">
        <v>247</v>
      </c>
      <c r="B37" s="114"/>
    </row>
    <row r="38" spans="1:2" ht="16.2" customHeight="1" x14ac:dyDescent="0.25">
      <c r="A38" s="160" t="s">
        <v>134</v>
      </c>
      <c r="B38" s="114"/>
    </row>
    <row r="39" spans="1:2" ht="16.2" customHeight="1" x14ac:dyDescent="0.25">
      <c r="A39" s="160" t="s">
        <v>334</v>
      </c>
      <c r="B39" s="114"/>
    </row>
    <row r="40" spans="1:2" ht="16.2" customHeight="1" x14ac:dyDescent="0.25">
      <c r="A40" s="160"/>
      <c r="B40" s="114"/>
    </row>
    <row r="41" spans="1:2" ht="16.2" customHeight="1" x14ac:dyDescent="0.25">
      <c r="A41" s="122" t="s">
        <v>103</v>
      </c>
      <c r="B41" s="161">
        <f>SUM(B35:B40)</f>
        <v>0</v>
      </c>
    </row>
    <row r="42" spans="1:2" ht="16.2" customHeight="1" x14ac:dyDescent="0.25">
      <c r="A42" s="119"/>
      <c r="B42" s="116"/>
    </row>
    <row r="43" spans="1:2" ht="16.2" customHeight="1" x14ac:dyDescent="0.25">
      <c r="A43" s="122" t="s">
        <v>100</v>
      </c>
      <c r="B43" s="161">
        <f>B32+B23+B14+C_Oneoff</f>
        <v>0</v>
      </c>
    </row>
    <row r="45" spans="1:2" ht="16.8" customHeight="1" x14ac:dyDescent="0.25">
      <c r="A45" s="122" t="s">
        <v>466</v>
      </c>
      <c r="B45" s="161"/>
    </row>
    <row r="47" spans="1:2" ht="17.399999999999999" customHeight="1" x14ac:dyDescent="0.25">
      <c r="A47" s="122" t="s">
        <v>465</v>
      </c>
      <c r="B47" s="161">
        <f>B43+B45</f>
        <v>0</v>
      </c>
    </row>
  </sheetData>
  <pageMargins left="0.74803149606299213" right="0.74803149606299213" top="0.98425196850393704" bottom="0.98425196850393704" header="0.51181102362204722" footer="0.51181102362204722"/>
  <pageSetup paperSize="9" scale="16" orientation="landscape" r:id="rId1"/>
  <headerFooter alignWithMargins="0"/>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20</vt:i4>
      </vt:variant>
    </vt:vector>
  </HeadingPairs>
  <TitlesOfParts>
    <vt:vector size="32" baseType="lpstr">
      <vt:lpstr>Overview</vt:lpstr>
      <vt:lpstr>Topic &amp; Activities Lists</vt:lpstr>
      <vt:lpstr>Process List</vt:lpstr>
      <vt:lpstr>Planning</vt:lpstr>
      <vt:lpstr>Annual workplan</vt:lpstr>
      <vt:lpstr>Process</vt:lpstr>
      <vt:lpstr>Outcomes</vt:lpstr>
      <vt:lpstr>Financial Benefits</vt:lpstr>
      <vt:lpstr>Cost</vt:lpstr>
      <vt:lpstr>ROI</vt:lpstr>
      <vt:lpstr>Control</vt:lpstr>
      <vt:lpstr>Resources</vt:lpstr>
      <vt:lpstr>Alcohol</vt:lpstr>
      <vt:lpstr>AlcoholCampaign</vt:lpstr>
      <vt:lpstr>'Process List'!AlcoholSubstance</vt:lpstr>
      <vt:lpstr>AlcoholSubstance</vt:lpstr>
      <vt:lpstr>'Process List'!AlcoholUse</vt:lpstr>
      <vt:lpstr>AlcoholUse</vt:lpstr>
      <vt:lpstr>B_Ongoing</vt:lpstr>
      <vt:lpstr>Cost!C_Oneoff</vt:lpstr>
      <vt:lpstr>'Annual workplan'!c_Title</vt:lpstr>
      <vt:lpstr>c_Title</vt:lpstr>
      <vt:lpstr>Campaign</vt:lpstr>
      <vt:lpstr>Education</vt:lpstr>
      <vt:lpstr>'Process List'!Fitness</vt:lpstr>
      <vt:lpstr>Fitness</vt:lpstr>
      <vt:lpstr>HealthTopics</vt:lpstr>
      <vt:lpstr>'Process List'!Nutrition</vt:lpstr>
      <vt:lpstr>Nutrition</vt:lpstr>
      <vt:lpstr>ROI!Print_Area</vt:lpstr>
      <vt:lpstr>Total_Benefit</vt:lpstr>
      <vt:lpstr>v_Discount</vt:lpstr>
    </vt:vector>
  </TitlesOfParts>
  <Company>NHS Institute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U400USER</dc:creator>
  <cp:lastModifiedBy>xwang</cp:lastModifiedBy>
  <cp:lastPrinted>2013-05-01T17:01:41Z</cp:lastPrinted>
  <dcterms:created xsi:type="dcterms:W3CDTF">2009-03-24T13:18:45Z</dcterms:created>
  <dcterms:modified xsi:type="dcterms:W3CDTF">2014-05-12T14:04:48Z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